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cooonfie-my.sharepoint.com/personal/analista_sig_coonfie_com/Documents/CALIDAD/EN ESTUDIO/ADMINISTRATIVA/quinquenio/"/>
    </mc:Choice>
  </mc:AlternateContent>
  <xr:revisionPtr revIDLastSave="15" documentId="8_{F8667CD2-EC1C-4190-8071-55E6100B1404}" xr6:coauthVersionLast="47" xr6:coauthVersionMax="47" xr10:uidLastSave="{9200ABB5-B6D8-41C7-8FF3-368B0A8ED1E4}"/>
  <bookViews>
    <workbookView xWindow="-120" yWindow="-120" windowWidth="20730" windowHeight="11160" xr2:uid="{00000000-000D-0000-FFFF-FFFF00000000}"/>
  </bookViews>
  <sheets>
    <sheet name="DATOS BASICOS" sheetId="1" r:id="rId1"/>
    <sheet name="CONTABILIZACIÓN" sheetId="2" r:id="rId2"/>
    <sheet name="INSTRUCTIV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2" l="1"/>
  <c r="A26" i="2"/>
  <c r="E26" i="2"/>
  <c r="F12" i="2"/>
  <c r="B6" i="2"/>
  <c r="E6" i="2" s="1"/>
  <c r="D15" i="2"/>
  <c r="D26" i="2"/>
  <c r="F28" i="1"/>
  <c r="F31" i="1"/>
  <c r="F10" i="2"/>
  <c r="H11" i="2"/>
  <c r="F32" i="1"/>
  <c r="F15" i="2"/>
  <c r="G14" i="2"/>
  <c r="H16" i="2"/>
  <c r="G13" i="2"/>
  <c r="B26" i="2"/>
  <c r="E19" i="1"/>
  <c r="H6" i="2"/>
  <c r="G19" i="1"/>
  <c r="F19" i="1"/>
  <c r="D10" i="2"/>
  <c r="C23" i="2"/>
  <c r="C24" i="2" s="1"/>
  <c r="C26" i="2" s="1"/>
  <c r="G17" i="2"/>
  <c r="F34" i="1"/>
  <c r="G9" i="2"/>
  <c r="G19" i="2"/>
  <c r="H27" i="2" l="1"/>
  <c r="H18" i="2"/>
  <c r="G22" i="2" s="1"/>
  <c r="G27" i="2" s="1"/>
  <c r="G29" i="2" s="1"/>
  <c r="B18" i="2"/>
  <c r="A22" i="2"/>
  <c r="A18" i="2"/>
  <c r="B22" i="2"/>
  <c r="C13" i="2"/>
  <c r="C10" i="2"/>
  <c r="C12" i="2" s="1"/>
  <c r="H29" i="2" l="1"/>
  <c r="H19" i="2"/>
  <c r="G24" i="2"/>
  <c r="C15" i="2"/>
  <c r="C16" i="2" s="1"/>
  <c r="C17" i="2"/>
  <c r="C18" i="2" s="1"/>
  <c r="H25" i="2" l="1"/>
  <c r="F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Sergio Alejandro SACC. Cuellar Cardona</author>
  </authors>
  <commentList>
    <comment ref="A18" authorId="0" shapeId="0" xr:uid="{F4F26C02-6047-4651-BDA7-B898BFAF6DDD}">
      <text>
        <r>
          <rPr>
            <b/>
            <sz val="9"/>
            <color indexed="81"/>
            <rFont val="Tahoma"/>
          </rPr>
          <t>Sergio Alejandro SACC. Cuellar Cardona:</t>
        </r>
        <r>
          <rPr>
            <sz val="9"/>
            <color indexed="81"/>
            <rFont val="Tahoma"/>
          </rPr>
          <t xml:space="preserve">
Las filas 18 hasta la 22 se deben ocultar cuando la liquidación se realice en una oficina distinta a Dirección General </t>
        </r>
      </text>
    </comment>
  </commentList>
</comments>
</file>

<file path=xl/sharedStrings.xml><?xml version="1.0" encoding="utf-8"?>
<sst xmlns="http://schemas.openxmlformats.org/spreadsheetml/2006/main" count="173" uniqueCount="130">
  <si>
    <t>AGENCIAS</t>
  </si>
  <si>
    <t>CODIGO CONTABLE</t>
  </si>
  <si>
    <t>FECHA:</t>
  </si>
  <si>
    <t>DIRECCION GENERAL</t>
  </si>
  <si>
    <t>07</t>
  </si>
  <si>
    <t>NEIVA CENTRO</t>
  </si>
  <si>
    <t>01</t>
  </si>
  <si>
    <t>GARZON</t>
  </si>
  <si>
    <t>02</t>
  </si>
  <si>
    <t>OFICINA</t>
  </si>
  <si>
    <t>PITALITO</t>
  </si>
  <si>
    <t>03</t>
  </si>
  <si>
    <t>LA PLATA</t>
  </si>
  <si>
    <t>04</t>
  </si>
  <si>
    <t>AGENCIA</t>
  </si>
  <si>
    <t>ALGECIRAS</t>
  </si>
  <si>
    <t>05</t>
  </si>
  <si>
    <t>FECHA ELABORACION:</t>
  </si>
  <si>
    <t>GIGANTE</t>
  </si>
  <si>
    <t>06</t>
  </si>
  <si>
    <t>FLORENCIA</t>
  </si>
  <si>
    <t>08</t>
  </si>
  <si>
    <t>FUNCIONARIO</t>
  </si>
  <si>
    <t>CODIGO</t>
  </si>
  <si>
    <t>CUENTA</t>
  </si>
  <si>
    <t>Agencia</t>
  </si>
  <si>
    <t>NIT</t>
  </si>
  <si>
    <t>No Cta o Pagare</t>
  </si>
  <si>
    <t>PARCIAL</t>
  </si>
  <si>
    <t xml:space="preserve">DEBITO </t>
  </si>
  <si>
    <t>CREDITO</t>
  </si>
  <si>
    <t>NEIVA NORTE</t>
  </si>
  <si>
    <t>09</t>
  </si>
  <si>
    <t>PRIMA DE ANTIGÜEDAD O QUINQUENIO</t>
  </si>
  <si>
    <t>POPAYAN</t>
  </si>
  <si>
    <t>10</t>
  </si>
  <si>
    <t>CUENTA DE AHORROS</t>
  </si>
  <si>
    <t>NEIVA SUR</t>
  </si>
  <si>
    <t>11</t>
  </si>
  <si>
    <t>CARGO</t>
  </si>
  <si>
    <t>BOGOTA</t>
  </si>
  <si>
    <t>12</t>
  </si>
  <si>
    <t>COONFIE</t>
  </si>
  <si>
    <t>VALOR PROVI PRIMA ANTI O QUINQUENIO</t>
  </si>
  <si>
    <t>ULTIMA FECHA DE CORTE ANUAL</t>
  </si>
  <si>
    <t>SUBTOTAL</t>
  </si>
  <si>
    <t>SUELDO BASICO ACTUAL</t>
  </si>
  <si>
    <t>SALARIOS POR PAGAR</t>
  </si>
  <si>
    <t>DIAS A RECONECER DE AÑOS ANTERIORES</t>
  </si>
  <si>
    <t>DIAS A RECONECER DEL AÑO PRESENTE</t>
  </si>
  <si>
    <t>VALOR A RECONECER DE AÑOS ANTERIORES</t>
  </si>
  <si>
    <t>TOTAL A PAGAR</t>
  </si>
  <si>
    <t>Versión:</t>
  </si>
  <si>
    <t>Vigencia</t>
  </si>
  <si>
    <t>EST.</t>
  </si>
  <si>
    <t>Página</t>
  </si>
  <si>
    <t>1 de 2</t>
  </si>
  <si>
    <t>N° DE IDENTIDAD</t>
  </si>
  <si>
    <t>NO. CUENTA AHORRO</t>
  </si>
  <si>
    <t>LINEA</t>
  </si>
  <si>
    <t>PERIODO CAUSACIÓN</t>
  </si>
  <si>
    <t>AL</t>
  </si>
  <si>
    <t>BASE DE LIQUIDACIÓN</t>
  </si>
  <si>
    <t>FECHA RECONOCIMIENTO DEL QUINQUENIO</t>
  </si>
  <si>
    <t>GESTIÓN ADMINISTRATIVA</t>
  </si>
  <si>
    <t>Codigo:</t>
  </si>
  <si>
    <t>DE</t>
  </si>
  <si>
    <t>COD.</t>
  </si>
  <si>
    <t>LIQUIDACIÓN DEL QUINQUENIO</t>
  </si>
  <si>
    <t>DATOS BASICOS DEL FUNCIONARIO</t>
  </si>
  <si>
    <t>SUBGERENTE ADMINISTRATIVO</t>
  </si>
  <si>
    <t xml:space="preserve">VALOR EN LETRAS: </t>
  </si>
  <si>
    <t>SERGIO ALEJANDRO CUELLAR CARDONA</t>
  </si>
  <si>
    <t>NEIVA</t>
  </si>
  <si>
    <t>ANALISTA DEL SIG</t>
  </si>
  <si>
    <t>CUENTAS</t>
  </si>
  <si>
    <t>COONFIDIARIO</t>
  </si>
  <si>
    <t>NOMINA</t>
  </si>
  <si>
    <t>FAMIAHORRO</t>
  </si>
  <si>
    <t>MICROAHORRO</t>
  </si>
  <si>
    <t>2 de 2</t>
  </si>
  <si>
    <t>DIFERENCIA</t>
  </si>
  <si>
    <t xml:space="preserve">Transcrito: </t>
  </si>
  <si>
    <t>Carol Vanessa Polania Puentes</t>
  </si>
  <si>
    <t>INSTRUCTIVO DE DILIGENCIAMIENTO</t>
  </si>
  <si>
    <t xml:space="preserve">OBJETIVO </t>
  </si>
  <si>
    <t>CONTROL Y ARCHIVO</t>
  </si>
  <si>
    <t>CRITERIOS PARA UN CORRECTO DILIGENCIAMIENTO</t>
  </si>
  <si>
    <t xml:space="preserve">Registrar la firma de recibido por parte de los funcionarios. </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</si>
  <si>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</si>
  <si>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</si>
  <si>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</si>
  <si>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</si>
  <si>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</si>
  <si>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 xml:space="preserve">Elaborado Por: </t>
  </si>
  <si>
    <t xml:space="preserve">Revisado Por: </t>
  </si>
  <si>
    <t xml:space="preserve">Aprobado Por: </t>
  </si>
  <si>
    <t>NESTOR BONILLA RAMIREZ</t>
  </si>
  <si>
    <r>
      <rPr>
        <b/>
        <sz val="9"/>
        <rFont val="Arial"/>
        <family val="2"/>
      </rPr>
      <t>Cargo:</t>
    </r>
    <r>
      <rPr>
        <sz val="9"/>
        <rFont val="Arial"/>
        <family val="2"/>
      </rPr>
      <t xml:space="preserve"> Gerente General </t>
    </r>
  </si>
  <si>
    <t xml:space="preserve">DATOS BASICOS </t>
  </si>
  <si>
    <t xml:space="preserve">FUNCIONARIO </t>
  </si>
  <si>
    <t xml:space="preserve">No. IDENTIDAD </t>
  </si>
  <si>
    <t>No. CUENTA AHORRO</t>
  </si>
  <si>
    <t>FECHA DE RECONOCIMIENTO</t>
  </si>
  <si>
    <t>FIRMA FUNCIONARIO</t>
  </si>
  <si>
    <t>CONTABILIZACIÓN</t>
  </si>
  <si>
    <t>No. CUENTA o PAGARE</t>
  </si>
  <si>
    <t>CRÉDITO</t>
  </si>
  <si>
    <t xml:space="preserve">Diligenciar el nombre del funcionario. </t>
  </si>
  <si>
    <t xml:space="preserve">Diligenciar el número de identidad del funcionario y la ciudad de expedición. </t>
  </si>
  <si>
    <t xml:space="preserve">Diligenciar el cargo actual del funcionario. </t>
  </si>
  <si>
    <t xml:space="preserve">Diligenciar el número de la cuenta de ahorros. Escoger la linea de la cuenta. El campo de COD. Sera automatico de acuerdo a la linea escogida. </t>
  </si>
  <si>
    <t>Registrar la fecha en que comienza el beneficio para el quinquenio. Se debe registrar la fecha final del beneficio.</t>
  </si>
  <si>
    <t xml:space="preserve">Registrar la fecha del ultimo corte anual. </t>
  </si>
  <si>
    <t xml:space="preserve">Registrar la fecha de cuando se va a realizar el pago del beneficio. Este campo es automatico. </t>
  </si>
  <si>
    <t xml:space="preserve">Registrar el sueldo actual del funcionario. </t>
  </si>
  <si>
    <t xml:space="preserve">Campo Automatico. Se extrae la información de la pagina de datos basicos. </t>
  </si>
  <si>
    <t xml:space="preserve">Elaboración inicial del documento. </t>
  </si>
  <si>
    <t xml:space="preserve">Est. </t>
  </si>
  <si>
    <t xml:space="preserve">LUIS ALFREDO DIAZ JARA </t>
  </si>
  <si>
    <r>
      <t xml:space="preserve">Cargo: </t>
    </r>
    <r>
      <rPr>
        <sz val="9"/>
        <rFont val="Arial"/>
        <family val="2"/>
      </rPr>
      <t>Subgerente Administrativo</t>
    </r>
  </si>
  <si>
    <r>
      <t xml:space="preserve">Cargo: </t>
    </r>
    <r>
      <rPr>
        <sz val="9"/>
        <rFont val="Arial"/>
        <family val="2"/>
      </rPr>
      <t xml:space="preserve">Analista del SIG </t>
    </r>
  </si>
  <si>
    <t xml:space="preserve">Contabilizar el beneficio del quinquenio para los funcionarios. </t>
  </si>
  <si>
    <t xml:space="preserve">Luego de diligenciado, se debe imprimir dos copias y hacerlas firmar por parte del funcionario beneficiado. Una de las copias va a la hoja de vida del funcionario. La otra copia va para Tesorería para su respectiva contabilización. </t>
  </si>
  <si>
    <t xml:space="preserve">Campos automaticos calculados con las fechas y el sueldo basico del funcionario. Se debe registrar solamente el campo de "Dias de reconocer" calculando los dias desde el comienzo de año hasta el dia de la solicitud del beneficio. Se debe registrar el valor en letras del valor a pagar. </t>
  </si>
  <si>
    <t>MOCOA</t>
  </si>
  <si>
    <t xml:space="preserve">Cuatro millones seiscientos mil pesos mcte. </t>
  </si>
  <si>
    <t>FO-AD-26</t>
  </si>
  <si>
    <t>LIQUIDACIÓN DE PRIMA DE ANTIGÜEDAD</t>
  </si>
  <si>
    <t>SERGIO ALEJANDRO CUÉLLAR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</si>
</sst>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 &quot;#,##0_);&quot;($ &quot;#,##0\)"/>
    <numFmt numFmtId="165" formatCode="_ &quot;$ &quot;* #,##0.00_ ;_ &quot;$ &quot;* \-#,##0.00_ ;_ &quot;$ &quot;* \-??_ ;_ @_ "/>
    <numFmt numFmtId="166" formatCode="&quot;$ &quot;#,##0"/>
    <numFmt numFmtId="167" formatCode="&quot;$&quot;\ #,##0"/>
    <numFmt numFmtId="168" formatCode="[$$-240A]\ #,##0"/>
    <numFmt numFmtId="169" formatCode="#,##0.0"/>
  </numFmts>
  <fonts count="19" x14ac:knownFonts="1">
    <font>
      <sz val="10"/>
      <name val="Arial"/>
      <family val="2"/>
    </font>
    <font>
      <sz val="10"/>
      <name val="Arial"/>
      <family val="2"/>
    </font>
    <font>
      <b/>
      <sz val="10"/>
      <name val="Arial"/>
      <family val="2"/>
    </font>
    <font>
      <b/>
      <sz val="8"/>
      <name val="Arial"/>
      <family val="2"/>
    </font>
    <font>
      <sz val="10"/>
      <color theme="1"/>
      <name val="Arial"/>
      <family val="2"/>
    </font>
    <font>
      <b/>
      <sz val="9"/>
      <name val="Arial"/>
      <family val="2"/>
    </font>
    <font>
      <sz val="10"/>
      <name val="Arial"/>
      <family val="4"/>
    </font>
    <font>
      <sz val="9"/>
      <name val="Arial"/>
      <family val="2"/>
    </font>
    <font>
      <b/>
      <sz val="11"/>
      <name val="Arial"/>
      <family val="2"/>
    </font>
    <font>
      <sz val="10"/>
      <name val="Comic Sans MS"/>
      <family val="4"/>
    </font>
    <font>
      <b/>
      <sz val="9"/>
      <color theme="1"/>
      <name val="Arial"/>
      <family val="2"/>
    </font>
    <font>
      <b/>
      <sz val="11"/>
      <color theme="1"/>
      <name val="Arial"/>
      <family val="2"/>
    </font>
    <font>
      <b/>
      <sz val="10"/>
      <color theme="1"/>
      <name val="Arial"/>
      <family val="2"/>
    </font>
    <font>
      <sz val="9"/>
      <color theme="1"/>
      <name val="Arial"/>
      <family val="2"/>
    </font>
    <font>
      <sz val="8"/>
      <name val="Arial"/>
      <family val="2"/>
    </font>
    <font>
      <sz val="11"/>
      <name val="Arial"/>
      <family val="2"/>
    </font>
    <font>
      <sz val="10"/>
      <color rgb="FFFF0000"/>
      <name val="Arial"/>
      <family val="2"/>
    </font>
    <font>
      <sz val="9"/>
      <color indexed="81"/>
      <name val="Tahoma"/>
    </font>
    <font>
      <b/>
      <sz val="9"/>
      <color indexed="81"/>
      <name val="Tahoma"/>
    </font>
  </fonts>
  <fills count="12">
    <fill>
      <patternFill patternType="none"/>
    </fill>
    <fill>
      <patternFill patternType="gray125"/>
    </fill>
    <fill>
      <patternFill patternType="solid">
        <fgColor rgb="FFFFFF00"/>
        <bgColor indexed="64"/>
      </patternFill>
    </fill>
    <fill>
      <patternFill patternType="solid">
        <fgColor indexed="27"/>
        <bgColor indexed="41"/>
      </patternFill>
    </fill>
    <fill>
      <patternFill patternType="solid">
        <fgColor rgb="FFB4C6E7"/>
        <bgColor indexed="64"/>
      </patternFill>
    </fill>
    <fill>
      <patternFill patternType="solid">
        <fgColor theme="8" tint="0.59999389629810485"/>
        <bgColor indexed="64"/>
      </patternFill>
    </fill>
    <fill>
      <patternFill patternType="solid">
        <fgColor theme="4" tint="0.59999389629810485"/>
        <bgColor indexed="41"/>
      </patternFill>
    </fill>
    <fill>
      <patternFill patternType="solid">
        <fgColor theme="8" tint="0.79998168889431442"/>
        <bgColor indexed="64"/>
      </patternFill>
    </fill>
    <fill>
      <patternFill patternType="solid">
        <fgColor theme="8" tint="0.59999389629810485"/>
        <bgColor indexed="23"/>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s>
  <borders count="21">
    <border>
      <left/>
      <right/>
      <top/>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165" fontId="1" fillId="0" borderId="0" applyFill="0" applyBorder="0" applyAlignment="0" applyProtection="0"/>
    <xf numFmtId="0" fontId="6" fillId="0" borderId="0"/>
  </cellStyleXfs>
  <cellXfs count="199">
    <xf numFmtId="0" fontId="0" fillId="0" borderId="0" xfId="0"/>
    <xf numFmtId="0" fontId="0" fillId="0" borderId="0" xfId="0"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0" xfId="0" applyFont="1"/>
    <xf numFmtId="0" fontId="2" fillId="0" borderId="0" xfId="0" applyNumberFormat="1" applyFont="1" applyFill="1" applyBorder="1" applyAlignment="1" applyProtection="1">
      <alignment horizontal="left"/>
    </xf>
    <xf numFmtId="164" fontId="3" fillId="2" borderId="1" xfId="0" applyNumberFormat="1" applyFont="1" applyFill="1" applyBorder="1" applyAlignment="1" applyProtection="1">
      <alignment horizontal="center" vertical="top" wrapText="1"/>
    </xf>
    <xf numFmtId="14" fontId="2" fillId="0" borderId="0" xfId="0" applyNumberFormat="1" applyFont="1" applyAlignment="1">
      <alignment horizontal="center"/>
    </xf>
    <xf numFmtId="0" fontId="0" fillId="0" borderId="0" xfId="0" applyFill="1"/>
    <xf numFmtId="0" fontId="0" fillId="0" borderId="0" xfId="0" applyBorder="1"/>
    <xf numFmtId="0" fontId="2" fillId="0" borderId="0" xfId="0" applyFont="1" applyBorder="1" applyAlignment="1">
      <alignment horizontal="center"/>
    </xf>
    <xf numFmtId="49" fontId="0" fillId="0" borderId="0" xfId="0" applyNumberFormat="1" applyAlignment="1">
      <alignment horizontal="center"/>
    </xf>
    <xf numFmtId="0" fontId="0" fillId="0" borderId="0" xfId="0" applyAlignment="1">
      <alignment horizontal="left"/>
    </xf>
    <xf numFmtId="0" fontId="0" fillId="0" borderId="0" xfId="0" applyBorder="1" applyAlignment="1">
      <alignment horizontal="center"/>
    </xf>
    <xf numFmtId="2" fontId="1" fillId="0" borderId="4" xfId="2" applyNumberFormat="1" applyFont="1" applyBorder="1" applyAlignment="1">
      <alignment horizontal="center"/>
    </xf>
    <xf numFmtId="3" fontId="1" fillId="0" borderId="4" xfId="2" applyNumberFormat="1" applyFont="1" applyBorder="1" applyAlignment="1">
      <alignment horizontal="center"/>
    </xf>
    <xf numFmtId="164" fontId="0" fillId="0" borderId="4" xfId="0" applyNumberFormat="1" applyFont="1" applyFill="1" applyBorder="1" applyAlignment="1" applyProtection="1">
      <alignment horizontal="center"/>
    </xf>
    <xf numFmtId="166" fontId="0" fillId="0" borderId="4" xfId="0" applyNumberFormat="1" applyFont="1" applyBorder="1" applyAlignment="1">
      <alignment horizontal="center"/>
    </xf>
    <xf numFmtId="166" fontId="1" fillId="0" borderId="4" xfId="2" applyNumberFormat="1" applyFont="1" applyBorder="1" applyAlignment="1">
      <alignment horizontal="center"/>
    </xf>
    <xf numFmtId="3" fontId="0" fillId="0" borderId="4" xfId="0" applyNumberFormat="1" applyFont="1" applyBorder="1" applyAlignment="1">
      <alignment horizontal="center"/>
    </xf>
    <xf numFmtId="166" fontId="0" fillId="0" borderId="4" xfId="0" applyNumberFormat="1" applyFont="1" applyBorder="1"/>
    <xf numFmtId="0" fontId="2" fillId="0" borderId="4" xfId="0" applyNumberFormat="1" applyFont="1" applyFill="1" applyBorder="1" applyAlignment="1" applyProtection="1">
      <alignment horizontal="right"/>
    </xf>
    <xf numFmtId="0" fontId="0" fillId="0" borderId="5" xfId="0" applyFont="1" applyBorder="1" applyAlignment="1">
      <alignment horizontal="center"/>
    </xf>
    <xf numFmtId="0" fontId="0" fillId="0" borderId="5" xfId="0" applyFont="1" applyBorder="1" applyAlignment="1">
      <alignment horizontal="left"/>
    </xf>
    <xf numFmtId="49" fontId="0" fillId="0" borderId="4" xfId="2" applyNumberFormat="1" applyFont="1" applyBorder="1" applyAlignment="1">
      <alignment horizontal="center"/>
    </xf>
    <xf numFmtId="3" fontId="1" fillId="0" borderId="5" xfId="2" applyNumberFormat="1" applyFont="1" applyBorder="1" applyAlignment="1">
      <alignment horizontal="center"/>
    </xf>
    <xf numFmtId="164" fontId="0" fillId="0" borderId="5" xfId="0" applyNumberFormat="1" applyFont="1" applyFill="1" applyBorder="1" applyAlignment="1" applyProtection="1">
      <alignment horizontal="center"/>
    </xf>
    <xf numFmtId="167" fontId="0" fillId="0" borderId="5" xfId="0" applyNumberFormat="1" applyFont="1" applyBorder="1"/>
    <xf numFmtId="167" fontId="0" fillId="0" borderId="5" xfId="0" applyNumberFormat="1" applyFont="1" applyBorder="1" applyAlignment="1">
      <alignment horizontal="center"/>
    </xf>
    <xf numFmtId="49" fontId="0" fillId="0" borderId="5" xfId="2" applyNumberFormat="1" applyFont="1" applyBorder="1" applyAlignment="1">
      <alignment horizontal="center"/>
    </xf>
    <xf numFmtId="0" fontId="0" fillId="0" borderId="4" xfId="0" applyFont="1" applyBorder="1" applyAlignment="1">
      <alignment horizontal="center"/>
    </xf>
    <xf numFmtId="0" fontId="0" fillId="0" borderId="4" xfId="0" applyFill="1" applyBorder="1" applyAlignment="1">
      <alignment horizontal="left"/>
    </xf>
    <xf numFmtId="0" fontId="0" fillId="0" borderId="0" xfId="0" applyFont="1" applyBorder="1" applyAlignment="1">
      <alignment horizontal="center"/>
    </xf>
    <xf numFmtId="0" fontId="0" fillId="0" borderId="0" xfId="0" applyFont="1" applyBorder="1" applyAlignment="1">
      <alignment horizontal="left"/>
    </xf>
    <xf numFmtId="49" fontId="1" fillId="0" borderId="0" xfId="2" applyNumberFormat="1" applyFont="1" applyBorder="1" applyAlignment="1">
      <alignment horizontal="center"/>
    </xf>
    <xf numFmtId="169" fontId="1" fillId="0" borderId="0" xfId="2" applyNumberFormat="1" applyFont="1" applyBorder="1" applyAlignment="1">
      <alignment horizontal="center"/>
    </xf>
    <xf numFmtId="166" fontId="0" fillId="0" borderId="0" xfId="0" applyNumberFormat="1" applyFont="1" applyBorder="1" applyAlignment="1">
      <alignment horizontal="center"/>
    </xf>
    <xf numFmtId="166" fontId="0" fillId="0" borderId="0" xfId="0" applyNumberFormat="1" applyFont="1" applyBorder="1"/>
    <xf numFmtId="166" fontId="0" fillId="0" borderId="0" xfId="0" applyNumberFormat="1" applyFont="1"/>
    <xf numFmtId="166" fontId="0" fillId="0" borderId="0" xfId="0" applyNumberFormat="1" applyFont="1" applyAlignment="1">
      <alignment horizontal="center"/>
    </xf>
    <xf numFmtId="0" fontId="2" fillId="0" borderId="0" xfId="0" applyFont="1" applyBorder="1" applyAlignment="1"/>
    <xf numFmtId="0" fontId="13" fillId="0" borderId="5" xfId="0" applyFont="1" applyBorder="1" applyAlignment="1">
      <alignment horizontal="center" vertical="center"/>
    </xf>
    <xf numFmtId="0" fontId="10" fillId="5" borderId="5" xfId="0" applyFont="1" applyFill="1" applyBorder="1" applyAlignment="1">
      <alignment horizontal="center" vertical="center"/>
    </xf>
    <xf numFmtId="14" fontId="2" fillId="0" borderId="0" xfId="0" applyNumberFormat="1" applyFont="1" applyBorder="1" applyAlignment="1">
      <alignment horizontal="center"/>
    </xf>
    <xf numFmtId="0" fontId="0" fillId="0" borderId="10" xfId="0" applyBorder="1"/>
    <xf numFmtId="0" fontId="2" fillId="0" borderId="11" xfId="0" applyFont="1" applyBorder="1" applyAlignment="1">
      <alignment horizontal="center"/>
    </xf>
    <xf numFmtId="0" fontId="2" fillId="0" borderId="11" xfId="0" applyFont="1" applyBorder="1" applyAlignment="1"/>
    <xf numFmtId="0" fontId="0" fillId="0" borderId="12" xfId="0" applyBorder="1"/>
    <xf numFmtId="0" fontId="0" fillId="0" borderId="13" xfId="0" applyBorder="1"/>
    <xf numFmtId="0" fontId="0" fillId="0" borderId="13" xfId="0" applyBorder="1" applyAlignment="1">
      <alignment horizontal="center"/>
    </xf>
    <xf numFmtId="0" fontId="0" fillId="0" borderId="14" xfId="0" applyBorder="1"/>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vertical="center"/>
    </xf>
    <xf numFmtId="14" fontId="13" fillId="0" borderId="5" xfId="0" applyNumberFormat="1" applyFont="1" applyBorder="1" applyAlignment="1">
      <alignment horizontal="center" vertical="center"/>
    </xf>
    <xf numFmtId="0" fontId="0" fillId="0" borderId="11" xfId="0" applyBorder="1"/>
    <xf numFmtId="0" fontId="10" fillId="4" borderId="5" xfId="0" applyFont="1" applyFill="1" applyBorder="1" applyAlignment="1">
      <alignment horizontal="center" vertical="center"/>
    </xf>
    <xf numFmtId="0" fontId="2" fillId="0" borderId="10" xfId="0" applyFont="1" applyBorder="1" applyAlignment="1">
      <alignment horizontal="center"/>
    </xf>
    <xf numFmtId="0" fontId="9" fillId="0" borderId="10" xfId="0" applyFont="1" applyBorder="1"/>
    <xf numFmtId="0" fontId="5" fillId="0" borderId="10" xfId="0" applyFont="1" applyBorder="1"/>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5" fillId="0" borderId="12" xfId="0" applyFont="1" applyBorder="1"/>
    <xf numFmtId="0" fontId="2" fillId="7" borderId="15" xfId="0" applyFont="1" applyFill="1" applyBorder="1" applyAlignment="1">
      <alignment horizontal="center" vertical="center"/>
    </xf>
    <xf numFmtId="0" fontId="2" fillId="7" borderId="5" xfId="0" applyFont="1" applyFill="1" applyBorder="1" applyAlignment="1">
      <alignment horizontal="center" vertical="center"/>
    </xf>
    <xf numFmtId="3" fontId="2" fillId="0" borderId="5" xfId="0" applyNumberFormat="1" applyFont="1" applyBorder="1" applyAlignment="1">
      <alignment horizontal="center" vertical="center"/>
    </xf>
    <xf numFmtId="168" fontId="2" fillId="0" borderId="5" xfId="0" applyNumberFormat="1" applyFont="1" applyBorder="1" applyAlignment="1">
      <alignment horizontal="center"/>
    </xf>
    <xf numFmtId="166" fontId="2" fillId="0" borderId="5" xfId="0" applyNumberFormat="1" applyFont="1" applyBorder="1" applyAlignment="1">
      <alignment horizontal="center" vertical="center"/>
    </xf>
    <xf numFmtId="166" fontId="8" fillId="3" borderId="3" xfId="0" applyNumberFormat="1" applyFont="1" applyFill="1" applyBorder="1" applyAlignment="1">
      <alignment horizontal="center"/>
    </xf>
    <xf numFmtId="37" fontId="4" fillId="0" borderId="0" xfId="1" applyNumberFormat="1" applyFont="1" applyFill="1" applyBorder="1" applyAlignment="1">
      <alignment horizontal="left"/>
    </xf>
    <xf numFmtId="49" fontId="4" fillId="0" borderId="0" xfId="1" applyNumberFormat="1" applyFont="1" applyFill="1" applyBorder="1" applyAlignment="1">
      <alignment horizontal="center"/>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2" fillId="0" borderId="0" xfId="0" applyNumberFormat="1" applyFont="1" applyFill="1" applyBorder="1" applyAlignment="1"/>
    <xf numFmtId="0" fontId="2" fillId="0" borderId="5" xfId="0" applyNumberFormat="1" applyFont="1" applyFill="1" applyBorder="1" applyAlignment="1">
      <alignment horizontal="center"/>
    </xf>
    <xf numFmtId="0" fontId="5" fillId="7" borderId="5" xfId="0" applyFont="1" applyFill="1" applyBorder="1" applyAlignment="1">
      <alignment horizontal="center"/>
    </xf>
    <xf numFmtId="3" fontId="0" fillId="0" borderId="4" xfId="0" applyNumberFormat="1" applyFont="1" applyFill="1" applyBorder="1" applyAlignment="1">
      <alignment horizontal="left" wrapText="1"/>
    </xf>
    <xf numFmtId="0" fontId="2" fillId="5" borderId="1" xfId="0" applyNumberFormat="1" applyFont="1" applyFill="1" applyBorder="1" applyAlignment="1" applyProtection="1">
      <alignment horizontal="center" vertical="center"/>
    </xf>
    <xf numFmtId="49" fontId="2" fillId="5"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wrapText="1"/>
    </xf>
    <xf numFmtId="0" fontId="0" fillId="0" borderId="4" xfId="0" applyFont="1" applyFill="1" applyBorder="1" applyAlignment="1">
      <alignment horizontal="center" vertical="center"/>
    </xf>
    <xf numFmtId="0" fontId="1" fillId="0" borderId="4" xfId="2" applyFont="1" applyFill="1" applyBorder="1" applyAlignment="1">
      <alignment horizontal="center" vertical="center"/>
    </xf>
    <xf numFmtId="3" fontId="2" fillId="0" borderId="4" xfId="0" applyNumberFormat="1" applyFont="1" applyBorder="1" applyAlignment="1">
      <alignment horizontal="right"/>
    </xf>
    <xf numFmtId="1" fontId="2" fillId="0" borderId="4" xfId="0" applyNumberFormat="1" applyFont="1" applyBorder="1" applyAlignment="1">
      <alignment horizontal="center"/>
    </xf>
    <xf numFmtId="166" fontId="0" fillId="0" borderId="0" xfId="0" applyNumberFormat="1" applyFill="1" applyAlignment="1">
      <alignment horizontal="center"/>
    </xf>
    <xf numFmtId="0" fontId="12" fillId="7" borderId="5" xfId="0" applyFont="1" applyFill="1" applyBorder="1" applyAlignment="1" applyProtection="1">
      <alignment horizontal="center" vertical="center" wrapText="1"/>
      <protection hidden="1"/>
    </xf>
    <xf numFmtId="49" fontId="0" fillId="0" borderId="0" xfId="0" applyNumberFormat="1" applyBorder="1" applyAlignment="1">
      <alignment horizontal="center"/>
    </xf>
    <xf numFmtId="0" fontId="12" fillId="0" borderId="0" xfId="0" applyFont="1" applyBorder="1" applyAlignment="1" applyProtection="1">
      <alignment vertical="center" wrapText="1"/>
      <protection hidden="1"/>
    </xf>
    <xf numFmtId="166" fontId="1" fillId="7" borderId="4" xfId="2" applyNumberFormat="1" applyFont="1" applyFill="1" applyBorder="1" applyAlignment="1">
      <alignment horizontal="center"/>
    </xf>
    <xf numFmtId="49" fontId="1" fillId="7" borderId="17" xfId="2" applyNumberFormat="1" applyFont="1" applyFill="1" applyBorder="1" applyAlignment="1">
      <alignment horizontal="center"/>
    </xf>
    <xf numFmtId="3" fontId="0" fillId="0" borderId="17" xfId="0" applyNumberFormat="1" applyFont="1" applyBorder="1" applyAlignment="1">
      <alignment horizontal="center"/>
    </xf>
    <xf numFmtId="164" fontId="0" fillId="0" borderId="17" xfId="0" applyNumberFormat="1" applyFont="1" applyFill="1" applyBorder="1" applyAlignment="1" applyProtection="1">
      <alignment horizontal="center"/>
    </xf>
    <xf numFmtId="166" fontId="0" fillId="0" borderId="17" xfId="0" applyNumberFormat="1" applyFont="1" applyBorder="1"/>
    <xf numFmtId="166" fontId="0" fillId="0" borderId="17" xfId="0" applyNumberFormat="1" applyFont="1" applyBorder="1" applyAlignment="1">
      <alignment horizontal="center"/>
    </xf>
    <xf numFmtId="166" fontId="2" fillId="0" borderId="4" xfId="0" applyNumberFormat="1" applyFont="1" applyBorder="1" applyAlignment="1">
      <alignment horizontal="center" vertical="center"/>
    </xf>
    <xf numFmtId="166" fontId="2" fillId="0" borderId="4" xfId="2" applyNumberFormat="1" applyFont="1" applyBorder="1" applyAlignment="1">
      <alignment horizontal="center" vertical="center"/>
    </xf>
    <xf numFmtId="166" fontId="2" fillId="0" borderId="4" xfId="0" applyNumberFormat="1" applyFont="1" applyBorder="1" applyAlignment="1">
      <alignment horizontal="center"/>
    </xf>
    <xf numFmtId="166" fontId="2" fillId="0" borderId="17" xfId="0" applyNumberFormat="1" applyFont="1" applyBorder="1" applyAlignment="1">
      <alignment horizontal="center"/>
    </xf>
    <xf numFmtId="167" fontId="2" fillId="0" borderId="5" xfId="0" applyNumberFormat="1" applyFont="1" applyBorder="1" applyAlignment="1">
      <alignment horizontal="center"/>
    </xf>
    <xf numFmtId="166" fontId="2" fillId="0" borderId="16" xfId="0" applyNumberFormat="1" applyFont="1" applyBorder="1" applyAlignment="1">
      <alignment horizontal="center"/>
    </xf>
    <xf numFmtId="0" fontId="15" fillId="0" borderId="7" xfId="0" applyFont="1" applyBorder="1" applyAlignment="1">
      <alignment vertical="center"/>
    </xf>
    <xf numFmtId="0" fontId="15" fillId="0" borderId="0" xfId="0" applyFont="1" applyAlignment="1">
      <alignment vertical="center"/>
    </xf>
    <xf numFmtId="0" fontId="15" fillId="0" borderId="13" xfId="0" applyFont="1" applyBorder="1" applyAlignment="1">
      <alignment vertical="center"/>
    </xf>
    <xf numFmtId="0" fontId="2" fillId="0" borderId="6" xfId="0" applyFont="1" applyBorder="1" applyAlignment="1">
      <alignment horizontal="center" vertical="center" wrapText="1"/>
    </xf>
    <xf numFmtId="0" fontId="14" fillId="10" borderId="13" xfId="0" applyFont="1" applyFill="1" applyBorder="1" applyAlignment="1">
      <alignment horizontal="center"/>
    </xf>
    <xf numFmtId="0" fontId="14" fillId="10" borderId="13" xfId="0" applyFont="1" applyFill="1" applyBorder="1"/>
    <xf numFmtId="0" fontId="0" fillId="10" borderId="13" xfId="0" applyFill="1" applyBorder="1"/>
    <xf numFmtId="37" fontId="4" fillId="0" borderId="2" xfId="1" applyNumberFormat="1" applyFont="1" applyFill="1" applyBorder="1" applyAlignment="1">
      <alignment horizontal="center" vertical="center"/>
    </xf>
    <xf numFmtId="0" fontId="0" fillId="0" borderId="20" xfId="0" applyBorder="1" applyAlignment="1">
      <alignment horizontal="center" vertical="center"/>
    </xf>
    <xf numFmtId="37" fontId="4" fillId="0" borderId="2" xfId="1" applyNumberFormat="1" applyFont="1" applyBorder="1" applyAlignment="1">
      <alignment horizontal="center" vertical="center"/>
    </xf>
    <xf numFmtId="49" fontId="4" fillId="0" borderId="2" xfId="1" applyNumberFormat="1" applyFont="1" applyBorder="1" applyAlignment="1">
      <alignment horizontal="center" vertical="center"/>
    </xf>
    <xf numFmtId="1" fontId="1" fillId="0" borderId="4" xfId="2" applyNumberFormat="1" applyFont="1" applyBorder="1" applyAlignment="1">
      <alignment horizontal="center"/>
    </xf>
    <xf numFmtId="0" fontId="16" fillId="0" borderId="4" xfId="0" applyFont="1" applyBorder="1" applyAlignment="1">
      <alignment horizontal="center"/>
    </xf>
    <xf numFmtId="0" fontId="0" fillId="11" borderId="4" xfId="0" applyFont="1" applyFill="1" applyBorder="1" applyAlignment="1">
      <alignment horizontal="center" vertical="center"/>
    </xf>
    <xf numFmtId="0" fontId="0" fillId="11" borderId="17" xfId="0" applyFont="1" applyFill="1" applyBorder="1" applyAlignment="1">
      <alignment horizontal="center"/>
    </xf>
    <xf numFmtId="0" fontId="0" fillId="11" borderId="17" xfId="0" applyNumberFormat="1" applyFont="1" applyFill="1" applyBorder="1" applyAlignment="1">
      <alignment horizontal="left"/>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0" fillId="0" borderId="5" xfId="0" applyFont="1" applyFill="1" applyBorder="1" applyAlignment="1">
      <alignment horizontal="center" vertical="center"/>
    </xf>
    <xf numFmtId="0" fontId="10" fillId="4" borderId="5" xfId="0" applyFont="1" applyFill="1" applyBorder="1" applyAlignment="1">
      <alignment horizontal="center" vertical="center"/>
    </xf>
    <xf numFmtId="0" fontId="11" fillId="0" borderId="5" xfId="0" applyFont="1" applyBorder="1" applyAlignment="1">
      <alignment horizontal="center" vertic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1" xfId="0" applyFont="1" applyBorder="1" applyAlignment="1">
      <alignment horizontal="center"/>
    </xf>
    <xf numFmtId="0" fontId="2" fillId="0" borderId="5" xfId="0" applyFont="1" applyFill="1" applyBorder="1" applyAlignment="1">
      <alignment horizontal="center" vertical="center"/>
    </xf>
    <xf numFmtId="14" fontId="2" fillId="0" borderId="6"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2" fillId="7" borderId="6"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5" xfId="0" applyFont="1" applyFill="1" applyBorder="1" applyAlignment="1">
      <alignment horizontal="center" vertical="center"/>
    </xf>
    <xf numFmtId="14" fontId="0" fillId="0" borderId="5" xfId="0" applyNumberFormat="1" applyFont="1" applyBorder="1" applyAlignment="1">
      <alignment horizontal="center" vertical="center"/>
    </xf>
    <xf numFmtId="0" fontId="0" fillId="0" borderId="15" xfId="0" applyFont="1" applyBorder="1" applyAlignment="1">
      <alignment horizontal="center" vertical="center"/>
    </xf>
    <xf numFmtId="0" fontId="2" fillId="7" borderId="9" xfId="0" applyFont="1" applyFill="1" applyBorder="1" applyAlignment="1">
      <alignment horizontal="center"/>
    </xf>
    <xf numFmtId="0" fontId="5" fillId="0" borderId="10" xfId="0" applyFont="1" applyBorder="1" applyAlignment="1">
      <alignment horizontal="center"/>
    </xf>
    <xf numFmtId="0" fontId="5" fillId="0" borderId="0" xfId="0" applyFont="1" applyBorder="1" applyAlignment="1">
      <alignment horizontal="center"/>
    </xf>
    <xf numFmtId="0" fontId="2" fillId="5" borderId="5" xfId="0"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2" fillId="6" borderId="10" xfId="0" applyFont="1" applyFill="1" applyBorder="1" applyAlignment="1">
      <alignment horizontal="right" vertical="center"/>
    </xf>
    <xf numFmtId="0" fontId="2" fillId="6" borderId="0" xfId="0" applyFont="1" applyFill="1" applyBorder="1" applyAlignment="1">
      <alignment horizontal="right" vertical="center"/>
    </xf>
    <xf numFmtId="0" fontId="2" fillId="5" borderId="5" xfId="0" applyNumberFormat="1" applyFont="1" applyFill="1" applyBorder="1" applyAlignment="1" applyProtection="1">
      <alignment horizontal="center"/>
    </xf>
    <xf numFmtId="0" fontId="2" fillId="8" borderId="6" xfId="0" applyFont="1" applyFill="1" applyBorder="1" applyAlignment="1">
      <alignment horizontal="center"/>
    </xf>
    <xf numFmtId="0" fontId="2" fillId="8" borderId="7" xfId="0" applyFont="1" applyFill="1" applyBorder="1" applyAlignment="1">
      <alignment horizontal="center"/>
    </xf>
    <xf numFmtId="0" fontId="2" fillId="8" borderId="8" xfId="0" applyFont="1" applyFill="1" applyBorder="1" applyAlignment="1">
      <alignment horizont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9"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2" fillId="9" borderId="6"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8" xfId="0" applyFont="1" applyFill="1" applyBorder="1" applyAlignment="1">
      <alignment horizontal="center" vertical="center"/>
    </xf>
    <xf numFmtId="0" fontId="1" fillId="0" borderId="18" xfId="0" applyFont="1" applyBorder="1" applyAlignment="1">
      <alignment horizontal="center" vertical="center"/>
    </xf>
    <xf numFmtId="0" fontId="1" fillId="0" borderId="9" xfId="0" applyFont="1" applyBorder="1" applyAlignment="1">
      <alignment horizontal="center" vertical="center"/>
    </xf>
    <xf numFmtId="0" fontId="1" fillId="0" borderId="19" xfId="0" applyFont="1" applyBorder="1" applyAlignment="1">
      <alignment horizontal="center" vertical="center"/>
    </xf>
    <xf numFmtId="0" fontId="0" fillId="0" borderId="18" xfId="0" applyFont="1" applyBorder="1" applyAlignment="1">
      <alignment horizontal="left" vertical="center" wrapText="1"/>
    </xf>
    <xf numFmtId="0" fontId="1" fillId="0" borderId="9" xfId="0" applyFont="1" applyBorder="1" applyAlignment="1">
      <alignment horizontal="left" vertical="center" wrapText="1"/>
    </xf>
    <xf numFmtId="0" fontId="1" fillId="0" borderId="19" xfId="0" applyFont="1" applyBorder="1" applyAlignment="1">
      <alignment horizontal="left" vertical="center" wrapText="1"/>
    </xf>
    <xf numFmtId="14" fontId="0" fillId="0" borderId="18" xfId="0" applyNumberFormat="1" applyFont="1" applyBorder="1" applyAlignment="1">
      <alignment horizontal="center" vertical="center"/>
    </xf>
    <xf numFmtId="0" fontId="5" fillId="0" borderId="12"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4" xfId="0" applyFont="1" applyBorder="1" applyAlignment="1">
      <alignment horizontal="left" vertical="center"/>
    </xf>
    <xf numFmtId="0" fontId="1" fillId="0" borderId="18" xfId="0" applyFont="1" applyBorder="1" applyAlignment="1">
      <alignment horizontal="left" vertical="center"/>
    </xf>
    <xf numFmtId="0" fontId="1" fillId="0" borderId="9" xfId="0" applyFont="1" applyBorder="1" applyAlignment="1">
      <alignment horizontal="left" vertical="center"/>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8" fillId="5" borderId="5" xfId="0" applyFont="1" applyFill="1" applyBorder="1" applyAlignment="1">
      <alignment horizontal="center" vertical="center"/>
    </xf>
    <xf numFmtId="0" fontId="0" fillId="0" borderId="6" xfId="0" applyFont="1" applyBorder="1" applyAlignment="1">
      <alignment horizontal="left"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cellXfs>
  <cellStyles count="3">
    <cellStyle name="Moneda" xfId="1" builtinId="4"/>
    <cellStyle name="Normal" xfId="0" builtinId="0"/>
    <cellStyle name="Normal_Hoja1" xfId="2" xr:uid="{00000000-0005-0000-0000-000002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39</xdr:row>
      <xdr:rowOff>85725</xdr:rowOff>
    </xdr:from>
    <xdr:to>
      <xdr:col>8</xdr:col>
      <xdr:colOff>65404</xdr:colOff>
      <xdr:row>48</xdr:row>
      <xdr:rowOff>47625</xdr:rowOff>
    </xdr:to>
    <xdr:pic>
      <xdr:nvPicPr>
        <xdr:cNvPr id="3" name="Imagen 2" descr="C:\Users\CPolaniaP\Desktop\FIRMAF.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878" b="11173"/>
        <a:stretch/>
      </xdr:blipFill>
      <xdr:spPr bwMode="auto">
        <a:xfrm>
          <a:off x="3248025" y="7743825"/>
          <a:ext cx="3275329" cy="1419225"/>
        </a:xfrm>
        <a:prstGeom prst="rect">
          <a:avLst/>
        </a:prstGeom>
        <a:noFill/>
        <a:ln>
          <a:noFill/>
        </a:ln>
      </xdr:spPr>
    </xdr:pic>
    <xdr:clientData/>
  </xdr:twoCellAnchor>
  <xdr:twoCellAnchor editAs="oneCell">
    <xdr:from>
      <xdr:col>6</xdr:col>
      <xdr:colOff>57150</xdr:colOff>
      <xdr:row>0</xdr:row>
      <xdr:rowOff>57150</xdr:rowOff>
    </xdr:from>
    <xdr:to>
      <xdr:col>7</xdr:col>
      <xdr:colOff>542925</xdr:colOff>
      <xdr:row>2</xdr:row>
      <xdr:rowOff>130525</xdr:rowOff>
    </xdr:to>
    <xdr:pic>
      <xdr:nvPicPr>
        <xdr:cNvPr id="6" name="Imagen 2">
          <a:extLst>
            <a:ext uri="{FF2B5EF4-FFF2-40B4-BE49-F238E27FC236}">
              <a16:creationId xmlns:a16="http://schemas.microsoft.com/office/drawing/2014/main" id="{88A7922B-9A12-449C-A94B-DDFCC2BF47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57150"/>
          <a:ext cx="1171575" cy="40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57150</xdr:colOff>
      <xdr:row>0</xdr:row>
      <xdr:rowOff>28575</xdr:rowOff>
    </xdr:from>
    <xdr:to>
      <xdr:col>7</xdr:col>
      <xdr:colOff>552450</xdr:colOff>
      <xdr:row>2</xdr:row>
      <xdr:rowOff>111475</xdr:rowOff>
    </xdr:to>
    <xdr:pic>
      <xdr:nvPicPr>
        <xdr:cNvPr id="2" name="Imagen 2">
          <a:extLst>
            <a:ext uri="{FF2B5EF4-FFF2-40B4-BE49-F238E27FC236}">
              <a16:creationId xmlns:a16="http://schemas.microsoft.com/office/drawing/2014/main" id="{9AC26AA3-1602-4B3C-9CA3-FED78C7AA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000125"/>
          <a:ext cx="1676400" cy="40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0"/>
  <sheetViews>
    <sheetView tabSelected="1" zoomScaleNormal="100" workbookViewId="0">
      <selection activeCell="B6" sqref="B6:C6"/>
    </sheetView>
  </sheetViews>
  <sheetFormatPr baseColWidth="10" defaultRowHeight="12.75" x14ac:dyDescent="0.2"/>
  <cols>
    <col min="1" max="1" width="10.140625" customWidth="1"/>
    <col min="2" max="2" width="12.7109375" customWidth="1"/>
    <col min="3" max="4" width="12.85546875" customWidth="1"/>
    <col min="5" max="5" width="8.7109375" customWidth="1"/>
    <col min="6" max="6" width="18.42578125" customWidth="1"/>
    <col min="7" max="7" width="10.28515625" style="1" customWidth="1"/>
    <col min="8" max="8" width="10.85546875" customWidth="1"/>
  </cols>
  <sheetData>
    <row r="1" spans="1:8" x14ac:dyDescent="0.2">
      <c r="A1" s="126" t="s">
        <v>64</v>
      </c>
      <c r="B1" s="126"/>
      <c r="C1" s="126"/>
      <c r="D1" s="126"/>
      <c r="E1" s="126"/>
      <c r="F1" s="126"/>
      <c r="G1" s="125"/>
      <c r="H1" s="125"/>
    </row>
    <row r="2" spans="1:8" ht="13.5" customHeight="1" x14ac:dyDescent="0.2">
      <c r="A2" s="127" t="s">
        <v>128</v>
      </c>
      <c r="B2" s="127"/>
      <c r="C2" s="127"/>
      <c r="D2" s="127"/>
      <c r="E2" s="127"/>
      <c r="F2" s="127"/>
      <c r="G2" s="125"/>
      <c r="H2" s="125"/>
    </row>
    <row r="3" spans="1:8" ht="13.5" customHeight="1" x14ac:dyDescent="0.2">
      <c r="A3" s="127"/>
      <c r="B3" s="127"/>
      <c r="C3" s="127"/>
      <c r="D3" s="127"/>
      <c r="E3" s="127"/>
      <c r="F3" s="127"/>
      <c r="G3" s="125"/>
      <c r="H3" s="125"/>
    </row>
    <row r="4" spans="1:8" x14ac:dyDescent="0.2">
      <c r="A4" s="56" t="s">
        <v>65</v>
      </c>
      <c r="B4" s="41" t="s">
        <v>127</v>
      </c>
      <c r="C4" s="42" t="s">
        <v>52</v>
      </c>
      <c r="D4" s="41">
        <v>3</v>
      </c>
      <c r="E4" s="42" t="s">
        <v>53</v>
      </c>
      <c r="F4" s="54" t="s">
        <v>54</v>
      </c>
      <c r="G4" s="42" t="s">
        <v>55</v>
      </c>
      <c r="H4" s="41" t="s">
        <v>56</v>
      </c>
    </row>
    <row r="5" spans="1:8" ht="30" customHeight="1" x14ac:dyDescent="0.2">
      <c r="A5" s="128"/>
      <c r="B5" s="129"/>
      <c r="C5" s="129"/>
      <c r="D5" s="129"/>
      <c r="E5" s="129"/>
      <c r="F5" s="129"/>
      <c r="G5" s="129"/>
      <c r="H5" s="130"/>
    </row>
    <row r="6" spans="1:8" s="53" customFormat="1" ht="18" customHeight="1" x14ac:dyDescent="0.2">
      <c r="A6" s="66" t="s">
        <v>14</v>
      </c>
      <c r="B6" s="131" t="s">
        <v>3</v>
      </c>
      <c r="C6" s="131"/>
      <c r="D6" s="52"/>
      <c r="E6" s="134" t="s">
        <v>17</v>
      </c>
      <c r="F6" s="135"/>
      <c r="G6" s="132">
        <v>44625</v>
      </c>
      <c r="H6" s="133"/>
    </row>
    <row r="7" spans="1:8" ht="6" customHeight="1" x14ac:dyDescent="0.2">
      <c r="A7" s="57"/>
      <c r="B7" s="10"/>
      <c r="C7" s="10"/>
      <c r="D7" s="10"/>
      <c r="E7" s="10"/>
      <c r="F7" s="10"/>
      <c r="G7" s="10"/>
      <c r="H7" s="45"/>
    </row>
    <row r="8" spans="1:8" s="53" customFormat="1" ht="20.100000000000001" customHeight="1" x14ac:dyDescent="0.2">
      <c r="A8" s="118" t="s">
        <v>69</v>
      </c>
      <c r="B8" s="119"/>
      <c r="C8" s="119"/>
      <c r="D8" s="119"/>
      <c r="E8" s="119"/>
      <c r="F8" s="119"/>
      <c r="G8" s="119"/>
      <c r="H8" s="120"/>
    </row>
    <row r="9" spans="1:8" ht="9" customHeight="1" x14ac:dyDescent="0.2">
      <c r="A9" s="60"/>
      <c r="B9" s="61"/>
      <c r="C9" s="62"/>
      <c r="D9" s="62"/>
      <c r="E9" s="62"/>
      <c r="F9" s="62"/>
      <c r="G9" s="62"/>
      <c r="H9" s="63"/>
    </row>
    <row r="10" spans="1:8" ht="18" customHeight="1" x14ac:dyDescent="0.2">
      <c r="A10" s="136" t="s">
        <v>22</v>
      </c>
      <c r="B10" s="136"/>
      <c r="C10" s="121" t="s">
        <v>72</v>
      </c>
      <c r="D10" s="121"/>
      <c r="E10" s="121"/>
      <c r="F10" s="121"/>
      <c r="G10" s="121"/>
      <c r="H10" s="121"/>
    </row>
    <row r="11" spans="1:8" ht="18" customHeight="1" x14ac:dyDescent="0.2">
      <c r="A11" s="137" t="s">
        <v>57</v>
      </c>
      <c r="B11" s="137"/>
      <c r="C11" s="122">
        <v>1075265290</v>
      </c>
      <c r="D11" s="123"/>
      <c r="E11" s="124"/>
      <c r="F11" s="66" t="s">
        <v>66</v>
      </c>
      <c r="G11" s="121" t="s">
        <v>73</v>
      </c>
      <c r="H11" s="121"/>
    </row>
    <row r="12" spans="1:8" x14ac:dyDescent="0.2">
      <c r="A12" s="57"/>
      <c r="B12" s="10"/>
      <c r="C12" s="10"/>
      <c r="D12" s="10"/>
      <c r="E12" s="10"/>
      <c r="F12" s="10"/>
      <c r="G12" s="10"/>
      <c r="H12" s="45"/>
    </row>
    <row r="13" spans="1:8" ht="18" customHeight="1" x14ac:dyDescent="0.2">
      <c r="A13" s="137" t="s">
        <v>39</v>
      </c>
      <c r="B13" s="137"/>
      <c r="C13" s="121" t="s">
        <v>74</v>
      </c>
      <c r="D13" s="121"/>
      <c r="E13" s="121"/>
      <c r="F13" s="121"/>
      <c r="G13" s="121"/>
      <c r="H13" s="121"/>
    </row>
    <row r="14" spans="1:8" ht="18" customHeight="1" x14ac:dyDescent="0.2">
      <c r="A14" s="137" t="s">
        <v>58</v>
      </c>
      <c r="B14" s="137"/>
      <c r="C14" s="139">
        <v>1000940</v>
      </c>
      <c r="D14" s="139"/>
      <c r="E14" s="65" t="s">
        <v>59</v>
      </c>
      <c r="F14" s="73" t="s">
        <v>76</v>
      </c>
      <c r="G14" s="65" t="s">
        <v>67</v>
      </c>
      <c r="H14" s="74">
        <v>100</v>
      </c>
    </row>
    <row r="15" spans="1:8" ht="18" customHeight="1" x14ac:dyDescent="0.2">
      <c r="A15" s="137" t="s">
        <v>60</v>
      </c>
      <c r="B15" s="137"/>
      <c r="C15" s="138">
        <v>42799</v>
      </c>
      <c r="D15" s="138"/>
      <c r="E15" s="66" t="s">
        <v>61</v>
      </c>
      <c r="F15" s="138">
        <v>44624</v>
      </c>
      <c r="G15" s="138"/>
      <c r="H15" s="45"/>
    </row>
    <row r="16" spans="1:8" x14ac:dyDescent="0.2">
      <c r="A16" s="57"/>
      <c r="B16" s="10"/>
      <c r="C16" s="10"/>
      <c r="D16" s="10"/>
      <c r="E16" s="10"/>
      <c r="F16" s="10"/>
      <c r="G16" s="10"/>
      <c r="H16" s="45"/>
    </row>
    <row r="17" spans="1:8" ht="18" customHeight="1" x14ac:dyDescent="0.2">
      <c r="A17" s="137" t="s">
        <v>44</v>
      </c>
      <c r="B17" s="137"/>
      <c r="C17" s="137"/>
      <c r="D17" s="137"/>
      <c r="E17" s="138">
        <v>44561</v>
      </c>
      <c r="F17" s="138"/>
      <c r="G17" s="138"/>
      <c r="H17" s="46"/>
    </row>
    <row r="18" spans="1:8" x14ac:dyDescent="0.2">
      <c r="A18" s="57"/>
      <c r="B18" s="10"/>
      <c r="C18" s="10"/>
      <c r="D18" s="10"/>
      <c r="E18" s="43"/>
      <c r="F18" s="43"/>
      <c r="G18" s="40"/>
      <c r="H18" s="46"/>
    </row>
    <row r="19" spans="1:8" ht="18" customHeight="1" x14ac:dyDescent="0.2">
      <c r="A19" s="137" t="s">
        <v>63</v>
      </c>
      <c r="B19" s="137"/>
      <c r="C19" s="137"/>
      <c r="D19" s="137"/>
      <c r="E19" s="138">
        <f>DATE(YEAR(F15),MONTH(F15),(DAY(F15)+1))</f>
        <v>44625</v>
      </c>
      <c r="F19" s="138">
        <f t="shared" ref="F19:G19" si="0">DATE(YEAR(H14),MONTH(H14),(DAY(H14)+1))</f>
        <v>101</v>
      </c>
      <c r="G19" s="138">
        <f t="shared" si="0"/>
        <v>1</v>
      </c>
      <c r="H19" s="46"/>
    </row>
    <row r="20" spans="1:8" x14ac:dyDescent="0.2">
      <c r="A20" s="47"/>
      <c r="B20" s="48"/>
      <c r="C20" s="48"/>
      <c r="D20" s="48"/>
      <c r="E20" s="48"/>
      <c r="F20" s="48"/>
      <c r="G20" s="49"/>
      <c r="H20" s="50"/>
    </row>
    <row r="21" spans="1:8" ht="13.5" customHeight="1" x14ac:dyDescent="0.2">
      <c r="A21" s="44"/>
      <c r="B21" s="9"/>
      <c r="C21" s="9"/>
      <c r="D21" s="9"/>
      <c r="E21" s="9"/>
      <c r="F21" s="9"/>
      <c r="G21" s="13"/>
      <c r="H21" s="55"/>
    </row>
    <row r="22" spans="1:8" s="53" customFormat="1" ht="20.100000000000001" customHeight="1" x14ac:dyDescent="0.2">
      <c r="A22" s="143" t="s">
        <v>62</v>
      </c>
      <c r="B22" s="143"/>
      <c r="C22" s="143"/>
      <c r="D22" s="143"/>
      <c r="E22" s="143"/>
      <c r="F22" s="143"/>
      <c r="G22" s="143"/>
      <c r="H22" s="143"/>
    </row>
    <row r="23" spans="1:8" x14ac:dyDescent="0.2">
      <c r="A23" s="44"/>
      <c r="B23" s="9"/>
      <c r="C23" s="9"/>
      <c r="D23" s="9"/>
      <c r="E23" s="9"/>
      <c r="F23" s="9"/>
      <c r="G23" s="13"/>
      <c r="H23" s="55"/>
    </row>
    <row r="24" spans="1:8" ht="18" customHeight="1" x14ac:dyDescent="0.2">
      <c r="A24" s="137" t="s">
        <v>46</v>
      </c>
      <c r="B24" s="137"/>
      <c r="C24" s="137"/>
      <c r="D24" s="137"/>
      <c r="E24" s="9"/>
      <c r="F24" s="69">
        <v>4600000</v>
      </c>
      <c r="G24" s="13"/>
      <c r="H24" s="55"/>
    </row>
    <row r="25" spans="1:8" x14ac:dyDescent="0.2">
      <c r="A25" s="47"/>
      <c r="B25" s="48"/>
      <c r="C25" s="48"/>
      <c r="D25" s="48"/>
      <c r="E25" s="48"/>
      <c r="F25" s="48"/>
      <c r="G25" s="49"/>
      <c r="H25" s="50"/>
    </row>
    <row r="26" spans="1:8" s="53" customFormat="1" ht="20.100000000000001" customHeight="1" x14ac:dyDescent="0.2">
      <c r="A26" s="118" t="s">
        <v>68</v>
      </c>
      <c r="B26" s="119"/>
      <c r="C26" s="119"/>
      <c r="D26" s="119"/>
      <c r="E26" s="119"/>
      <c r="F26" s="119"/>
      <c r="G26" s="119"/>
      <c r="H26" s="120"/>
    </row>
    <row r="27" spans="1:8" x14ac:dyDescent="0.2">
      <c r="A27" s="44"/>
      <c r="B27" s="9"/>
      <c r="C27" s="9"/>
      <c r="D27" s="9"/>
      <c r="E27" s="9"/>
      <c r="F27" s="9"/>
      <c r="G27" s="13"/>
      <c r="H27" s="55"/>
    </row>
    <row r="28" spans="1:8" ht="18" customHeight="1" x14ac:dyDescent="0.2">
      <c r="A28" s="144" t="s">
        <v>48</v>
      </c>
      <c r="B28" s="145"/>
      <c r="C28" s="145"/>
      <c r="D28" s="145"/>
      <c r="E28" s="145"/>
      <c r="F28" s="67">
        <f>((360*5)-(F29))</f>
        <v>1691</v>
      </c>
      <c r="G28" s="13"/>
      <c r="H28" s="55"/>
    </row>
    <row r="29" spans="1:8" ht="18" customHeight="1" x14ac:dyDescent="0.2">
      <c r="A29" s="144" t="s">
        <v>49</v>
      </c>
      <c r="B29" s="145"/>
      <c r="C29" s="145"/>
      <c r="D29" s="145"/>
      <c r="E29" s="145"/>
      <c r="F29" s="51">
        <v>109</v>
      </c>
      <c r="G29" s="13"/>
      <c r="H29" s="55"/>
    </row>
    <row r="30" spans="1:8" ht="15" x14ac:dyDescent="0.3">
      <c r="A30" s="58"/>
      <c r="B30" s="9"/>
      <c r="C30" s="9"/>
      <c r="D30" s="9"/>
      <c r="E30" s="9"/>
      <c r="F30" s="9"/>
      <c r="G30" s="13"/>
      <c r="H30" s="55"/>
    </row>
    <row r="31" spans="1:8" ht="18" customHeight="1" x14ac:dyDescent="0.2">
      <c r="A31" s="144" t="s">
        <v>50</v>
      </c>
      <c r="B31" s="145"/>
      <c r="C31" s="145"/>
      <c r="D31" s="145"/>
      <c r="E31" s="145"/>
      <c r="F31" s="68">
        <f>ROUND(($F$24/1800*F28),0)</f>
        <v>4321444</v>
      </c>
      <c r="G31" s="13"/>
      <c r="H31" s="55"/>
    </row>
    <row r="32" spans="1:8" ht="18" customHeight="1" x14ac:dyDescent="0.2">
      <c r="A32" s="144" t="s">
        <v>49</v>
      </c>
      <c r="B32" s="145"/>
      <c r="C32" s="145"/>
      <c r="D32" s="145"/>
      <c r="E32" s="145"/>
      <c r="F32" s="68">
        <f>ROUND(($F$24/1800*F29),0)</f>
        <v>278556</v>
      </c>
      <c r="G32" s="13"/>
      <c r="H32" s="55"/>
    </row>
    <row r="33" spans="1:8" ht="13.5" thickBot="1" x14ac:dyDescent="0.25">
      <c r="A33" s="44"/>
      <c r="B33" s="9"/>
      <c r="C33" s="9"/>
      <c r="D33" s="9"/>
      <c r="E33" s="9"/>
      <c r="F33" s="9"/>
      <c r="G33" s="13"/>
      <c r="H33" s="55"/>
    </row>
    <row r="34" spans="1:8" ht="18" customHeight="1" thickBot="1" x14ac:dyDescent="0.3">
      <c r="A34" s="146" t="s">
        <v>51</v>
      </c>
      <c r="B34" s="147"/>
      <c r="C34" s="147"/>
      <c r="D34" s="147"/>
      <c r="E34" s="147"/>
      <c r="F34" s="70">
        <f>F31+F32</f>
        <v>4600000</v>
      </c>
      <c r="G34" s="13"/>
      <c r="H34" s="55"/>
    </row>
    <row r="35" spans="1:8" x14ac:dyDescent="0.2">
      <c r="A35" s="44"/>
      <c r="B35" s="9"/>
      <c r="C35" s="9"/>
      <c r="D35" s="9"/>
      <c r="E35" s="9"/>
      <c r="F35" s="9"/>
      <c r="G35" s="13"/>
      <c r="H35" s="55"/>
    </row>
    <row r="36" spans="1:8" x14ac:dyDescent="0.2">
      <c r="A36" s="141" t="s">
        <v>71</v>
      </c>
      <c r="B36" s="142"/>
      <c r="C36" s="9" t="s">
        <v>126</v>
      </c>
      <c r="D36" s="9"/>
      <c r="E36" s="9"/>
      <c r="F36" s="9"/>
      <c r="G36" s="13"/>
      <c r="H36" s="55"/>
    </row>
    <row r="37" spans="1:8" x14ac:dyDescent="0.2">
      <c r="A37" s="64"/>
      <c r="B37" s="48"/>
      <c r="C37" s="48"/>
      <c r="D37" s="48"/>
      <c r="E37" s="48"/>
      <c r="F37" s="48"/>
      <c r="G37" s="49"/>
      <c r="H37" s="50"/>
    </row>
    <row r="38" spans="1:8" x14ac:dyDescent="0.2">
      <c r="A38" s="59"/>
      <c r="B38" s="9"/>
      <c r="C38" s="9"/>
      <c r="D38" s="9"/>
      <c r="E38" s="9"/>
      <c r="F38" s="9"/>
      <c r="G38" s="13"/>
      <c r="H38" s="55"/>
    </row>
    <row r="39" spans="1:8" x14ac:dyDescent="0.2">
      <c r="A39" s="59"/>
      <c r="B39" s="9"/>
      <c r="C39" s="9"/>
      <c r="D39" s="9"/>
      <c r="E39" s="9"/>
      <c r="F39" s="9"/>
      <c r="G39" s="13"/>
      <c r="H39" s="55"/>
    </row>
    <row r="40" spans="1:8" x14ac:dyDescent="0.2">
      <c r="A40" s="59"/>
      <c r="B40" s="9"/>
      <c r="C40" s="9"/>
      <c r="D40" s="9"/>
      <c r="E40" s="9"/>
      <c r="F40" s="9"/>
      <c r="G40" s="13"/>
      <c r="H40" s="55"/>
    </row>
    <row r="41" spans="1:8" x14ac:dyDescent="0.2">
      <c r="A41" s="59"/>
      <c r="B41" s="9"/>
      <c r="C41" s="9"/>
      <c r="D41" s="9"/>
      <c r="E41" s="9"/>
      <c r="F41" s="9"/>
      <c r="G41" s="13"/>
      <c r="H41" s="55"/>
    </row>
    <row r="42" spans="1:8" x14ac:dyDescent="0.2">
      <c r="A42" s="59"/>
      <c r="B42" s="9"/>
      <c r="C42" s="9"/>
      <c r="D42" s="9"/>
      <c r="E42" s="9"/>
      <c r="F42" s="9"/>
      <c r="G42" s="13"/>
      <c r="H42" s="55"/>
    </row>
    <row r="43" spans="1:8" x14ac:dyDescent="0.2">
      <c r="A43" s="59"/>
      <c r="B43" s="9"/>
      <c r="C43" s="9"/>
      <c r="D43" s="9"/>
      <c r="E43" s="9"/>
      <c r="F43" s="9"/>
      <c r="G43" s="13"/>
      <c r="H43" s="55"/>
    </row>
    <row r="44" spans="1:8" x14ac:dyDescent="0.2">
      <c r="A44" s="59"/>
      <c r="B44" s="140" t="s">
        <v>22</v>
      </c>
      <c r="C44" s="140"/>
      <c r="D44" s="9"/>
      <c r="E44" s="9"/>
      <c r="F44" s="140" t="s">
        <v>70</v>
      </c>
      <c r="G44" s="140"/>
      <c r="H44" s="55"/>
    </row>
    <row r="45" spans="1:8" x14ac:dyDescent="0.2">
      <c r="A45" s="59"/>
      <c r="B45" s="9"/>
      <c r="C45" s="9"/>
      <c r="D45" s="9"/>
      <c r="E45" s="9"/>
      <c r="F45" s="9"/>
      <c r="G45" s="13"/>
      <c r="H45" s="55"/>
    </row>
    <row r="46" spans="1:8" x14ac:dyDescent="0.2">
      <c r="A46" s="47"/>
      <c r="B46" s="48"/>
      <c r="C46" s="106" t="s">
        <v>82</v>
      </c>
      <c r="D46" s="107" t="s">
        <v>83</v>
      </c>
      <c r="E46" s="108"/>
      <c r="F46" s="48"/>
      <c r="G46" s="49"/>
      <c r="H46" s="50"/>
    </row>
    <row r="47" spans="1:8" x14ac:dyDescent="0.2">
      <c r="A47" s="9"/>
      <c r="B47" s="9"/>
      <c r="C47" s="9"/>
      <c r="D47" s="9"/>
      <c r="E47" s="9"/>
      <c r="F47" s="9"/>
      <c r="G47" s="13"/>
      <c r="H47" s="9"/>
    </row>
    <row r="48" spans="1:8" x14ac:dyDescent="0.2">
      <c r="A48" s="9"/>
      <c r="B48" s="9"/>
      <c r="C48" s="9"/>
      <c r="D48" s="9"/>
      <c r="E48" s="9"/>
      <c r="F48" s="9"/>
      <c r="G48" s="13"/>
      <c r="H48" s="9"/>
    </row>
    <row r="49" spans="1:8" x14ac:dyDescent="0.2">
      <c r="A49" s="9"/>
      <c r="B49" s="9"/>
      <c r="C49" s="9"/>
      <c r="D49" s="9"/>
      <c r="E49" s="9"/>
      <c r="F49" s="9"/>
      <c r="G49" s="13"/>
      <c r="H49" s="9"/>
    </row>
    <row r="50" spans="1:8" x14ac:dyDescent="0.2">
      <c r="A50" s="9"/>
      <c r="B50" s="9"/>
      <c r="C50" s="9"/>
      <c r="D50" s="9"/>
      <c r="E50" s="9"/>
      <c r="F50" s="9"/>
      <c r="G50" s="13"/>
      <c r="H50" s="9"/>
    </row>
    <row r="51" spans="1:8" x14ac:dyDescent="0.2">
      <c r="A51" s="9"/>
      <c r="B51" s="9"/>
      <c r="C51" s="9"/>
      <c r="D51" s="9"/>
      <c r="E51" s="9"/>
      <c r="F51" s="9"/>
      <c r="G51" s="13"/>
      <c r="H51" s="9"/>
    </row>
    <row r="52" spans="1:8" x14ac:dyDescent="0.2">
      <c r="G52"/>
    </row>
    <row r="53" spans="1:8" x14ac:dyDescent="0.2">
      <c r="G53"/>
    </row>
    <row r="54" spans="1:8" x14ac:dyDescent="0.2">
      <c r="G54"/>
    </row>
    <row r="55" spans="1:8" x14ac:dyDescent="0.2">
      <c r="G55"/>
    </row>
    <row r="56" spans="1:8" x14ac:dyDescent="0.2">
      <c r="G56"/>
    </row>
    <row r="57" spans="1:8" x14ac:dyDescent="0.2">
      <c r="G57"/>
    </row>
    <row r="58" spans="1:8" x14ac:dyDescent="0.2">
      <c r="G58"/>
    </row>
    <row r="59" spans="1:8" x14ac:dyDescent="0.2">
      <c r="G59"/>
    </row>
    <row r="60" spans="1:8" x14ac:dyDescent="0.2">
      <c r="G60"/>
    </row>
    <row r="61" spans="1:8" x14ac:dyDescent="0.2">
      <c r="G61"/>
    </row>
    <row r="62" spans="1:8" x14ac:dyDescent="0.2">
      <c r="G62"/>
    </row>
    <row r="63" spans="1:8" x14ac:dyDescent="0.2">
      <c r="G63"/>
    </row>
    <row r="64" spans="1:8" x14ac:dyDescent="0.2">
      <c r="G64"/>
    </row>
    <row r="65" spans="7:7" x14ac:dyDescent="0.2">
      <c r="G65"/>
    </row>
    <row r="66" spans="7:7" x14ac:dyDescent="0.2">
      <c r="G66"/>
    </row>
    <row r="67" spans="7:7" x14ac:dyDescent="0.2">
      <c r="G67"/>
    </row>
    <row r="68" spans="7:7" x14ac:dyDescent="0.2">
      <c r="G68"/>
    </row>
    <row r="69" spans="7:7" x14ac:dyDescent="0.2">
      <c r="G69"/>
    </row>
    <row r="70" spans="7:7" x14ac:dyDescent="0.2">
      <c r="G70"/>
    </row>
    <row r="71" spans="7:7" x14ac:dyDescent="0.2">
      <c r="G71"/>
    </row>
    <row r="72" spans="7:7" x14ac:dyDescent="0.2">
      <c r="G72"/>
    </row>
    <row r="73" spans="7:7" x14ac:dyDescent="0.2">
      <c r="G73"/>
    </row>
    <row r="74" spans="7:7" x14ac:dyDescent="0.2">
      <c r="G74"/>
    </row>
    <row r="75" spans="7:7" x14ac:dyDescent="0.2">
      <c r="G75"/>
    </row>
    <row r="96" spans="7:7" x14ac:dyDescent="0.2">
      <c r="G96"/>
    </row>
    <row r="97" spans="7:7" x14ac:dyDescent="0.2">
      <c r="G97"/>
    </row>
    <row r="98" spans="7:7" x14ac:dyDescent="0.2">
      <c r="G98"/>
    </row>
    <row r="99" spans="7:7" x14ac:dyDescent="0.2">
      <c r="G99"/>
    </row>
    <row r="100" spans="7:7" x14ac:dyDescent="0.2">
      <c r="G100"/>
    </row>
    <row r="101" spans="7:7" x14ac:dyDescent="0.2">
      <c r="G101"/>
    </row>
    <row r="102" spans="7:7" x14ac:dyDescent="0.2">
      <c r="G102"/>
    </row>
    <row r="103" spans="7:7" x14ac:dyDescent="0.2">
      <c r="G103"/>
    </row>
    <row r="104" spans="7:7" x14ac:dyDescent="0.2">
      <c r="G104"/>
    </row>
    <row r="105" spans="7:7" x14ac:dyDescent="0.2">
      <c r="G105"/>
    </row>
    <row r="106" spans="7:7" x14ac:dyDescent="0.2">
      <c r="G106"/>
    </row>
    <row r="107" spans="7:7" x14ac:dyDescent="0.2">
      <c r="G107"/>
    </row>
    <row r="108" spans="7:7" x14ac:dyDescent="0.2">
      <c r="G108"/>
    </row>
    <row r="109" spans="7:7" x14ac:dyDescent="0.2">
      <c r="G109"/>
    </row>
    <row r="110" spans="7:7" x14ac:dyDescent="0.2">
      <c r="G110"/>
    </row>
    <row r="111" spans="7:7" x14ac:dyDescent="0.2">
      <c r="G111"/>
    </row>
    <row r="112" spans="7:7" x14ac:dyDescent="0.2">
      <c r="G112"/>
    </row>
    <row r="113" spans="7:7" x14ac:dyDescent="0.2">
      <c r="G113"/>
    </row>
    <row r="114" spans="7:7" x14ac:dyDescent="0.2">
      <c r="G114"/>
    </row>
    <row r="115" spans="7:7" x14ac:dyDescent="0.2">
      <c r="G115"/>
    </row>
    <row r="116" spans="7:7" x14ac:dyDescent="0.2">
      <c r="G116"/>
    </row>
    <row r="117" spans="7:7" x14ac:dyDescent="0.2">
      <c r="G117"/>
    </row>
    <row r="118" spans="7:7" x14ac:dyDescent="0.2">
      <c r="G118"/>
    </row>
    <row r="119" spans="7:7" x14ac:dyDescent="0.2">
      <c r="G119"/>
    </row>
    <row r="120" spans="7:7" x14ac:dyDescent="0.2">
      <c r="G120"/>
    </row>
    <row r="121" spans="7:7" x14ac:dyDescent="0.2">
      <c r="G121"/>
    </row>
    <row r="122" spans="7:7" x14ac:dyDescent="0.2">
      <c r="G122"/>
    </row>
    <row r="123" spans="7:7" x14ac:dyDescent="0.2">
      <c r="G123"/>
    </row>
    <row r="124" spans="7:7" x14ac:dyDescent="0.2">
      <c r="G124"/>
    </row>
    <row r="125" spans="7:7" x14ac:dyDescent="0.2">
      <c r="G125"/>
    </row>
    <row r="126" spans="7:7" x14ac:dyDescent="0.2">
      <c r="G126"/>
    </row>
    <row r="127" spans="7:7" x14ac:dyDescent="0.2">
      <c r="G127"/>
    </row>
    <row r="128" spans="7:7" x14ac:dyDescent="0.2">
      <c r="G128"/>
    </row>
    <row r="130" spans="7:7" x14ac:dyDescent="0.2">
      <c r="G130"/>
    </row>
    <row r="135" spans="7:7" x14ac:dyDescent="0.2">
      <c r="G135"/>
    </row>
    <row r="136" spans="7:7" x14ac:dyDescent="0.2">
      <c r="G136"/>
    </row>
    <row r="137" spans="7:7" x14ac:dyDescent="0.2">
      <c r="G137"/>
    </row>
    <row r="138" spans="7:7" x14ac:dyDescent="0.2">
      <c r="G138"/>
    </row>
    <row r="139" spans="7:7" x14ac:dyDescent="0.2">
      <c r="G139"/>
    </row>
    <row r="140" spans="7:7" x14ac:dyDescent="0.2">
      <c r="G140"/>
    </row>
  </sheetData>
  <mergeCells count="35">
    <mergeCell ref="F44:G44"/>
    <mergeCell ref="B44:C44"/>
    <mergeCell ref="A36:B36"/>
    <mergeCell ref="A26:H26"/>
    <mergeCell ref="A22:H22"/>
    <mergeCell ref="A31:E31"/>
    <mergeCell ref="A32:E32"/>
    <mergeCell ref="A34:E34"/>
    <mergeCell ref="A28:E28"/>
    <mergeCell ref="A29:E29"/>
    <mergeCell ref="A24:D24"/>
    <mergeCell ref="C13:H13"/>
    <mergeCell ref="A19:D19"/>
    <mergeCell ref="E17:G17"/>
    <mergeCell ref="E19:G19"/>
    <mergeCell ref="A17:D17"/>
    <mergeCell ref="C14:D14"/>
    <mergeCell ref="A15:B15"/>
    <mergeCell ref="F15:G15"/>
    <mergeCell ref="C15:D15"/>
    <mergeCell ref="A13:B13"/>
    <mergeCell ref="A14:B14"/>
    <mergeCell ref="A8:H8"/>
    <mergeCell ref="G11:H11"/>
    <mergeCell ref="C11:E11"/>
    <mergeCell ref="G1:H3"/>
    <mergeCell ref="A1:F1"/>
    <mergeCell ref="A2:F3"/>
    <mergeCell ref="A5:H5"/>
    <mergeCell ref="B6:C6"/>
    <mergeCell ref="G6:H6"/>
    <mergeCell ref="E6:F6"/>
    <mergeCell ref="C10:H10"/>
    <mergeCell ref="A10:B10"/>
    <mergeCell ref="A11:B11"/>
  </mergeCells>
  <printOptions horizontalCentered="1"/>
  <pageMargins left="0.70866141732283472" right="0.70866141732283472" top="0.74803149606299213" bottom="0.74803149606299213" header="0.31496062992125984" footer="0.31496062992125984"/>
  <pageSetup scale="95" fitToWidth="0"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AC46CDF-8C89-4CCA-8FC2-3E4358521D29}">
          <x14:formula1>
            <xm:f>INSTRUCTIVO!$Q$20:$Q$23</xm:f>
          </x14:formula1>
          <xm:sqref>F14</xm:sqref>
        </x14:dataValidation>
        <x14:dataValidation type="list" allowBlank="1" showInputMessage="1" showErrorMessage="1" xr:uid="{6974FE4B-3C01-4585-A82B-2E45CA8F05DC}">
          <x14:formula1>
            <xm:f>INSTRUCTIVO!$R$20:$R$23</xm:f>
          </x14:formula1>
          <xm:sqref>H14</xm:sqref>
        </x14:dataValidation>
        <x14:dataValidation type="list" allowBlank="1" showInputMessage="1" showErrorMessage="1" prompt="SELECCIONAR" xr:uid="{964B831A-2A35-40D2-89D2-8FC40D307AC8}">
          <x14:formula1>
            <xm:f>INSTRUCTIVO!$Q$5:$Q$17</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468B5-13EA-4A68-B441-C03BEBFB6591}">
  <dimension ref="A1:H186"/>
  <sheetViews>
    <sheetView workbookViewId="0">
      <selection activeCell="B26" sqref="B26"/>
    </sheetView>
  </sheetViews>
  <sheetFormatPr baseColWidth="10" defaultRowHeight="12.75" x14ac:dyDescent="0.2"/>
  <cols>
    <col min="1" max="1" width="11.42578125" style="1"/>
    <col min="2" max="2" width="31.28515625" style="12" customWidth="1"/>
    <col min="3" max="3" width="11.140625" style="1" customWidth="1"/>
    <col min="4" max="4" width="13.7109375" style="1" customWidth="1"/>
    <col min="5" max="5" width="11.28515625" style="11" customWidth="1"/>
    <col min="6" max="6" width="17.7109375" customWidth="1"/>
    <col min="7" max="8" width="17.7109375" style="1" customWidth="1"/>
  </cols>
  <sheetData>
    <row r="1" spans="1:8" x14ac:dyDescent="0.2">
      <c r="A1" s="126" t="s">
        <v>64</v>
      </c>
      <c r="B1" s="126"/>
      <c r="C1" s="126"/>
      <c r="D1" s="126"/>
      <c r="E1" s="126"/>
      <c r="F1" s="126"/>
      <c r="G1" s="125"/>
      <c r="H1" s="125"/>
    </row>
    <row r="2" spans="1:8" x14ac:dyDescent="0.2">
      <c r="A2" s="127" t="s">
        <v>128</v>
      </c>
      <c r="B2" s="127"/>
      <c r="C2" s="127"/>
      <c r="D2" s="127"/>
      <c r="E2" s="127"/>
      <c r="F2" s="127"/>
      <c r="G2" s="125"/>
      <c r="H2" s="125"/>
    </row>
    <row r="3" spans="1:8" x14ac:dyDescent="0.2">
      <c r="A3" s="127"/>
      <c r="B3" s="127"/>
      <c r="C3" s="127"/>
      <c r="D3" s="127"/>
      <c r="E3" s="127"/>
      <c r="F3" s="127"/>
      <c r="G3" s="125"/>
      <c r="H3" s="125"/>
    </row>
    <row r="4" spans="1:8" x14ac:dyDescent="0.2">
      <c r="A4" s="56" t="s">
        <v>65</v>
      </c>
      <c r="B4" s="41" t="s">
        <v>127</v>
      </c>
      <c r="C4" s="42" t="s">
        <v>52</v>
      </c>
      <c r="D4" s="41">
        <v>3</v>
      </c>
      <c r="E4" s="42" t="s">
        <v>53</v>
      </c>
      <c r="F4" s="54" t="s">
        <v>54</v>
      </c>
      <c r="G4" s="42" t="s">
        <v>55</v>
      </c>
      <c r="H4" s="41" t="s">
        <v>80</v>
      </c>
    </row>
    <row r="6" spans="1:8" x14ac:dyDescent="0.2">
      <c r="A6" s="77" t="s">
        <v>9</v>
      </c>
      <c r="B6" s="76" t="str">
        <f>'DATOS BASICOS'!B6</f>
        <v>DIRECCION GENERAL</v>
      </c>
      <c r="C6" s="75"/>
      <c r="D6" s="77" t="s">
        <v>14</v>
      </c>
      <c r="E6" s="76" t="str">
        <f>VLOOKUP(B6,INSTRUCTIVO!Q5:R17,2,)</f>
        <v>07</v>
      </c>
      <c r="F6" s="4"/>
      <c r="G6" s="3" t="s">
        <v>2</v>
      </c>
      <c r="H6" s="7">
        <f>'DATOS BASICOS'!E19</f>
        <v>44625</v>
      </c>
    </row>
    <row r="7" spans="1:8" x14ac:dyDescent="0.2">
      <c r="A7" s="2"/>
      <c r="B7" s="2"/>
      <c r="C7" s="3"/>
      <c r="D7" s="3"/>
      <c r="E7" s="9"/>
      <c r="H7" s="3"/>
    </row>
    <row r="8" spans="1:8" ht="24.75" customHeight="1" x14ac:dyDescent="0.2">
      <c r="A8" s="79" t="s">
        <v>23</v>
      </c>
      <c r="B8" s="79" t="s">
        <v>24</v>
      </c>
      <c r="C8" s="79" t="s">
        <v>25</v>
      </c>
      <c r="D8" s="79" t="s">
        <v>26</v>
      </c>
      <c r="E8" s="80" t="s">
        <v>27</v>
      </c>
      <c r="F8" s="79" t="s">
        <v>28</v>
      </c>
      <c r="G8" s="79" t="s">
        <v>29</v>
      </c>
      <c r="H8" s="79" t="s">
        <v>30</v>
      </c>
    </row>
    <row r="9" spans="1:8" ht="24" x14ac:dyDescent="0.2">
      <c r="A9" s="82">
        <v>51054220</v>
      </c>
      <c r="B9" s="81" t="s">
        <v>33</v>
      </c>
      <c r="C9" s="14"/>
      <c r="D9" s="15"/>
      <c r="E9" s="16"/>
      <c r="F9" s="17"/>
      <c r="G9" s="96">
        <f>F10</f>
        <v>4321444</v>
      </c>
      <c r="H9" s="18"/>
    </row>
    <row r="10" spans="1:8" x14ac:dyDescent="0.2">
      <c r="A10" s="83"/>
      <c r="B10" s="78"/>
      <c r="C10" s="113" t="str">
        <f>E6</f>
        <v>07</v>
      </c>
      <c r="D10" s="15">
        <f>'DATOS BASICOS'!C11</f>
        <v>1075265290</v>
      </c>
      <c r="E10" s="16"/>
      <c r="F10" s="90">
        <f>'DATOS BASICOS'!F31</f>
        <v>4321444</v>
      </c>
      <c r="G10" s="18"/>
      <c r="H10" s="18"/>
    </row>
    <row r="11" spans="1:8" ht="24" x14ac:dyDescent="0.2">
      <c r="A11" s="82">
        <v>51054220</v>
      </c>
      <c r="B11" s="81" t="s">
        <v>33</v>
      </c>
      <c r="C11" s="14"/>
      <c r="D11" s="15"/>
      <c r="E11" s="16"/>
      <c r="F11" s="17"/>
      <c r="G11" s="17"/>
      <c r="H11" s="97">
        <f>F12</f>
        <v>4321444</v>
      </c>
    </row>
    <row r="12" spans="1:8" x14ac:dyDescent="0.2">
      <c r="A12" s="83"/>
      <c r="B12" s="78" t="s">
        <v>42</v>
      </c>
      <c r="C12" s="113" t="str">
        <f>C10</f>
        <v>07</v>
      </c>
      <c r="D12" s="15">
        <v>891100656</v>
      </c>
      <c r="E12" s="16"/>
      <c r="F12" s="90">
        <f>F10</f>
        <v>4321444</v>
      </c>
      <c r="G12" s="18"/>
      <c r="H12" s="18"/>
    </row>
    <row r="13" spans="1:8" ht="24" x14ac:dyDescent="0.2">
      <c r="A13" s="82">
        <v>28253505</v>
      </c>
      <c r="B13" s="81" t="s">
        <v>43</v>
      </c>
      <c r="C13" s="113" t="str">
        <f>E6</f>
        <v>07</v>
      </c>
      <c r="D13" s="15">
        <v>891100656</v>
      </c>
      <c r="E13" s="16"/>
      <c r="F13" s="18"/>
      <c r="G13" s="97">
        <f>F12</f>
        <v>4321444</v>
      </c>
      <c r="H13" s="18"/>
    </row>
    <row r="14" spans="1:8" ht="24" x14ac:dyDescent="0.2">
      <c r="A14" s="82">
        <v>51054220</v>
      </c>
      <c r="B14" s="81" t="s">
        <v>33</v>
      </c>
      <c r="C14" s="14"/>
      <c r="D14" s="15"/>
      <c r="E14" s="16"/>
      <c r="F14" s="17"/>
      <c r="G14" s="96">
        <f>F15</f>
        <v>278556</v>
      </c>
      <c r="H14" s="18"/>
    </row>
    <row r="15" spans="1:8" x14ac:dyDescent="0.2">
      <c r="A15" s="83"/>
      <c r="B15" s="78"/>
      <c r="C15" s="113" t="str">
        <f>C13</f>
        <v>07</v>
      </c>
      <c r="D15" s="15">
        <f>'DATOS BASICOS'!C11</f>
        <v>1075265290</v>
      </c>
      <c r="E15" s="16"/>
      <c r="F15" s="90">
        <f>'DATOS BASICOS'!F32</f>
        <v>278556</v>
      </c>
      <c r="G15" s="18"/>
      <c r="H15" s="18"/>
    </row>
    <row r="16" spans="1:8" ht="24" x14ac:dyDescent="0.2">
      <c r="A16" s="82">
        <v>51054220</v>
      </c>
      <c r="B16" s="81" t="s">
        <v>33</v>
      </c>
      <c r="C16" s="113" t="str">
        <f>C15</f>
        <v>07</v>
      </c>
      <c r="D16" s="15">
        <v>891100656</v>
      </c>
      <c r="E16" s="16"/>
      <c r="F16" s="18"/>
      <c r="G16" s="17"/>
      <c r="H16" s="96">
        <f>G14</f>
        <v>278556</v>
      </c>
    </row>
    <row r="17" spans="1:8" ht="24" x14ac:dyDescent="0.2">
      <c r="A17" s="82">
        <v>28253505</v>
      </c>
      <c r="B17" s="81" t="s">
        <v>43</v>
      </c>
      <c r="C17" s="113" t="str">
        <f>C13</f>
        <v>07</v>
      </c>
      <c r="D17" s="15">
        <v>891100656</v>
      </c>
      <c r="E17" s="16"/>
      <c r="F17" s="18"/>
      <c r="G17" s="96">
        <f>H16</f>
        <v>278556</v>
      </c>
      <c r="H17" s="17"/>
    </row>
    <row r="18" spans="1:8" ht="18" customHeight="1" x14ac:dyDescent="0.2">
      <c r="A18" s="115" t="str">
        <f>IF((B6="DIRECCION GENERAL"),("19040501"),(0))</f>
        <v>19040501</v>
      </c>
      <c r="B18" s="115" t="str">
        <f>IF((B6="DIRECCION GENERAL"),("NEIVA CENTRO"),(0))</f>
        <v>NEIVA CENTRO</v>
      </c>
      <c r="C18" s="113" t="str">
        <f>C17</f>
        <v>07</v>
      </c>
      <c r="D18" s="19"/>
      <c r="E18" s="16"/>
      <c r="F18" s="20"/>
      <c r="G18" s="17"/>
      <c r="H18" s="96">
        <f>IF((B6="DIRECCION GENERAL"),(H11+H16),(0))</f>
        <v>4600000</v>
      </c>
    </row>
    <row r="19" spans="1:8" x14ac:dyDescent="0.2">
      <c r="F19" s="21" t="s">
        <v>45</v>
      </c>
      <c r="G19" s="17">
        <f>SUM(G9:G18)</f>
        <v>9200000</v>
      </c>
      <c r="H19" s="17">
        <f>SUM(H9:H18)</f>
        <v>9200000</v>
      </c>
    </row>
    <row r="21" spans="1:8" x14ac:dyDescent="0.2">
      <c r="A21" s="149"/>
      <c r="B21" s="150"/>
      <c r="C21" s="150"/>
      <c r="D21" s="150"/>
      <c r="E21" s="150"/>
      <c r="F21" s="150"/>
      <c r="G21" s="150"/>
      <c r="H21" s="151"/>
    </row>
    <row r="22" spans="1:8" x14ac:dyDescent="0.2">
      <c r="A22" s="116" t="str">
        <f>IF((B6="DIRECCION GENERAL"),("19040500"),(0))</f>
        <v>19040500</v>
      </c>
      <c r="B22" s="117" t="str">
        <f>IF((B6="DIRECCION GENERAL"),("DIRECCION GENERAL"),(0))</f>
        <v>DIRECCION GENERAL</v>
      </c>
      <c r="C22" s="91" t="s">
        <v>6</v>
      </c>
      <c r="D22" s="92"/>
      <c r="E22" s="93"/>
      <c r="F22" s="94"/>
      <c r="G22" s="99">
        <f>H18</f>
        <v>4600000</v>
      </c>
      <c r="H22" s="95"/>
    </row>
    <row r="23" spans="1:8" x14ac:dyDescent="0.2">
      <c r="A23" s="22">
        <v>27100505</v>
      </c>
      <c r="B23" s="23" t="s">
        <v>47</v>
      </c>
      <c r="C23" s="24" t="str">
        <f>C22</f>
        <v>01</v>
      </c>
      <c r="D23" s="25">
        <v>891100656</v>
      </c>
      <c r="E23" s="26"/>
      <c r="F23" s="27"/>
      <c r="G23" s="28"/>
      <c r="H23" s="100">
        <f>G13+G17</f>
        <v>4600000</v>
      </c>
    </row>
    <row r="24" spans="1:8" x14ac:dyDescent="0.2">
      <c r="A24" s="22">
        <v>27100505</v>
      </c>
      <c r="B24" s="23" t="s">
        <v>47</v>
      </c>
      <c r="C24" s="29" t="str">
        <f>C23</f>
        <v>01</v>
      </c>
      <c r="D24" s="25">
        <v>891100656</v>
      </c>
      <c r="E24" s="26"/>
      <c r="F24" s="27"/>
      <c r="G24" s="100">
        <f>H23</f>
        <v>4600000</v>
      </c>
      <c r="H24" s="28"/>
    </row>
    <row r="25" spans="1:8" x14ac:dyDescent="0.2">
      <c r="A25" s="114">
        <v>21050505</v>
      </c>
      <c r="B25" s="31" t="s">
        <v>36</v>
      </c>
      <c r="C25" s="14"/>
      <c r="D25" s="19"/>
      <c r="E25" s="16"/>
      <c r="F25" s="20"/>
      <c r="G25" s="17"/>
      <c r="H25" s="98">
        <f>G24</f>
        <v>4600000</v>
      </c>
    </row>
    <row r="26" spans="1:8" x14ac:dyDescent="0.2">
      <c r="A26" s="30">
        <f>'DATOS BASICOS'!H14</f>
        <v>100</v>
      </c>
      <c r="B26" s="84" t="str">
        <f>'DATOS BASICOS'!F14</f>
        <v>COONFIDIARIO</v>
      </c>
      <c r="C26" s="113" t="str">
        <f>C24</f>
        <v>01</v>
      </c>
      <c r="D26" s="15">
        <f>D15</f>
        <v>1075265290</v>
      </c>
      <c r="E26" s="85">
        <f>'DATOS BASICOS'!C14</f>
        <v>1000940</v>
      </c>
      <c r="F26" s="20"/>
      <c r="G26" s="17"/>
      <c r="H26" s="17"/>
    </row>
    <row r="27" spans="1:8" x14ac:dyDescent="0.2">
      <c r="A27"/>
      <c r="B27"/>
      <c r="C27"/>
      <c r="D27"/>
      <c r="F27" s="21" t="s">
        <v>45</v>
      </c>
      <c r="G27" s="17">
        <f>IF((B6="DIRECCION GENERAL"),(SUM(G22:G26)),(SUM(G9:G17)+SUM(G22:G26)))</f>
        <v>9200000</v>
      </c>
      <c r="H27" s="17">
        <f>IF((B6="DIRECCION GENERAL"),(SUM(H22:H26)),(SUM(H9:H17)+SUM(H22:H26)))</f>
        <v>9200000</v>
      </c>
    </row>
    <row r="29" spans="1:8" x14ac:dyDescent="0.2">
      <c r="A29"/>
      <c r="B29"/>
      <c r="C29"/>
      <c r="D29" s="148" t="s">
        <v>81</v>
      </c>
      <c r="E29" s="148"/>
      <c r="F29" s="87" t="str">
        <f>IF(G29-H29=0,"✔","✘")</f>
        <v>✔</v>
      </c>
      <c r="G29" s="101">
        <f>IF((B6="DIRECCION GENERAL"),(G19+G27),(G27))</f>
        <v>18400000</v>
      </c>
      <c r="H29" s="98">
        <f>IF((B6="DIRECCION GENERAL"),(H19+H27),(H27))</f>
        <v>18400000</v>
      </c>
    </row>
    <row r="31" spans="1:8" x14ac:dyDescent="0.2">
      <c r="H31" s="86"/>
    </row>
    <row r="32" spans="1:8" x14ac:dyDescent="0.2">
      <c r="E32" s="88"/>
      <c r="F32" s="9"/>
      <c r="G32" s="13"/>
      <c r="H32" s="13"/>
    </row>
    <row r="33" spans="1:8" x14ac:dyDescent="0.2">
      <c r="E33" s="88"/>
      <c r="F33" s="9"/>
      <c r="G33" s="13"/>
      <c r="H33" s="13"/>
    </row>
    <row r="34" spans="1:8" x14ac:dyDescent="0.2">
      <c r="A34"/>
      <c r="B34"/>
      <c r="C34"/>
      <c r="D34"/>
      <c r="E34" s="9"/>
      <c r="F34" s="9"/>
      <c r="G34" s="89"/>
      <c r="H34" s="9"/>
    </row>
    <row r="35" spans="1:8" x14ac:dyDescent="0.2">
      <c r="A35"/>
      <c r="B35"/>
      <c r="C35"/>
      <c r="D35"/>
      <c r="E35" s="9"/>
      <c r="F35" s="89"/>
      <c r="G35" s="89"/>
      <c r="H35" s="9"/>
    </row>
    <row r="36" spans="1:8" x14ac:dyDescent="0.2">
      <c r="A36"/>
      <c r="B36"/>
      <c r="C36"/>
      <c r="D36"/>
      <c r="E36" s="9"/>
      <c r="F36" s="9"/>
      <c r="G36" s="9"/>
      <c r="H36" s="9"/>
    </row>
    <row r="37" spans="1:8" x14ac:dyDescent="0.2">
      <c r="A37"/>
      <c r="B37"/>
      <c r="C37"/>
      <c r="D37"/>
      <c r="E37" s="9"/>
      <c r="F37" s="9"/>
      <c r="G37" s="9"/>
      <c r="H37" s="9"/>
    </row>
    <row r="38" spans="1:8" x14ac:dyDescent="0.2">
      <c r="A38"/>
      <c r="B38"/>
      <c r="C38"/>
      <c r="D38"/>
      <c r="E38" s="9"/>
      <c r="F38" s="9"/>
      <c r="G38" s="9"/>
      <c r="H38" s="9"/>
    </row>
    <row r="39" spans="1:8" x14ac:dyDescent="0.2">
      <c r="A39"/>
      <c r="B39"/>
      <c r="C39"/>
      <c r="D39"/>
      <c r="E39" s="9"/>
      <c r="F39" s="9"/>
      <c r="G39" s="9"/>
      <c r="H39" s="9"/>
    </row>
    <row r="40" spans="1:8" x14ac:dyDescent="0.2">
      <c r="A40"/>
      <c r="B40"/>
      <c r="C40"/>
      <c r="D40"/>
      <c r="E40" s="9"/>
      <c r="F40" s="9"/>
      <c r="G40" s="9"/>
      <c r="H40" s="9"/>
    </row>
    <row r="41" spans="1:8" x14ac:dyDescent="0.2">
      <c r="A41"/>
      <c r="B41"/>
      <c r="C41"/>
      <c r="D41"/>
      <c r="E41"/>
      <c r="G41"/>
      <c r="H41"/>
    </row>
    <row r="42" spans="1:8" x14ac:dyDescent="0.2">
      <c r="A42"/>
      <c r="B42"/>
      <c r="C42"/>
      <c r="D42"/>
      <c r="E42"/>
      <c r="G42"/>
      <c r="H42"/>
    </row>
    <row r="43" spans="1:8" x14ac:dyDescent="0.2">
      <c r="A43"/>
      <c r="B43"/>
      <c r="C43"/>
      <c r="D43"/>
      <c r="E43"/>
      <c r="G43"/>
      <c r="H43"/>
    </row>
    <row r="44" spans="1:8" x14ac:dyDescent="0.2">
      <c r="A44"/>
      <c r="B44"/>
      <c r="C44"/>
      <c r="D44"/>
      <c r="E44"/>
      <c r="G44"/>
      <c r="H44"/>
    </row>
    <row r="45" spans="1:8" x14ac:dyDescent="0.2">
      <c r="A45"/>
      <c r="B45"/>
      <c r="C45"/>
      <c r="D45"/>
      <c r="E45"/>
      <c r="G45"/>
      <c r="H45"/>
    </row>
    <row r="46" spans="1:8" x14ac:dyDescent="0.2">
      <c r="A46"/>
      <c r="B46"/>
      <c r="C46"/>
      <c r="D46"/>
      <c r="E46"/>
      <c r="G46"/>
      <c r="H46"/>
    </row>
    <row r="47" spans="1:8" x14ac:dyDescent="0.2">
      <c r="A47"/>
      <c r="B47"/>
      <c r="C47"/>
      <c r="D47"/>
      <c r="E47"/>
      <c r="G47"/>
      <c r="H47"/>
    </row>
    <row r="48" spans="1:8" x14ac:dyDescent="0.2">
      <c r="A48"/>
      <c r="B48"/>
      <c r="C48"/>
      <c r="D48"/>
      <c r="E48"/>
      <c r="G48"/>
      <c r="H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79" spans="7:8" x14ac:dyDescent="0.2">
      <c r="G79"/>
      <c r="H79"/>
    </row>
    <row r="86" customFormat="1" x14ac:dyDescent="0.2"/>
    <row r="87" customFormat="1" x14ac:dyDescent="0.2"/>
    <row r="88"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spans="1:8" x14ac:dyDescent="0.2">
      <c r="A161"/>
      <c r="B161"/>
      <c r="C161"/>
      <c r="D161"/>
      <c r="E161"/>
      <c r="G161"/>
      <c r="H161"/>
    </row>
    <row r="162" spans="1:8" x14ac:dyDescent="0.2">
      <c r="A162"/>
      <c r="B162"/>
      <c r="C162"/>
      <c r="D162"/>
      <c r="E162"/>
      <c r="G162"/>
      <c r="H162"/>
    </row>
    <row r="163" spans="1:8" x14ac:dyDescent="0.2">
      <c r="A163"/>
      <c r="B163"/>
      <c r="C163"/>
      <c r="D163"/>
      <c r="E163"/>
      <c r="G163"/>
      <c r="H163"/>
    </row>
    <row r="164" spans="1:8" x14ac:dyDescent="0.2">
      <c r="A164"/>
      <c r="B164"/>
      <c r="C164"/>
      <c r="D164"/>
      <c r="E164"/>
      <c r="G164"/>
      <c r="H164"/>
    </row>
    <row r="165" spans="1:8" x14ac:dyDescent="0.2">
      <c r="A165"/>
      <c r="B165"/>
      <c r="C165"/>
      <c r="D165"/>
      <c r="E165"/>
      <c r="G165"/>
      <c r="H165"/>
    </row>
    <row r="166" spans="1:8" x14ac:dyDescent="0.2">
      <c r="A166"/>
      <c r="B166"/>
      <c r="C166"/>
      <c r="D166"/>
      <c r="E166"/>
      <c r="G166"/>
      <c r="H166"/>
    </row>
    <row r="167" spans="1:8" x14ac:dyDescent="0.2">
      <c r="A167"/>
      <c r="B167"/>
      <c r="C167"/>
      <c r="D167"/>
      <c r="E167"/>
      <c r="G167"/>
      <c r="H167"/>
    </row>
    <row r="168" spans="1:8" x14ac:dyDescent="0.2">
      <c r="A168"/>
      <c r="B168"/>
      <c r="C168"/>
      <c r="D168"/>
      <c r="E168"/>
      <c r="G168"/>
      <c r="H168"/>
    </row>
    <row r="169" spans="1:8" x14ac:dyDescent="0.2">
      <c r="A169"/>
      <c r="B169"/>
      <c r="C169"/>
      <c r="D169"/>
      <c r="E169"/>
      <c r="G169"/>
      <c r="H169"/>
    </row>
    <row r="170" spans="1:8" x14ac:dyDescent="0.2">
      <c r="A170"/>
      <c r="B170"/>
      <c r="C170"/>
      <c r="D170"/>
      <c r="E170"/>
      <c r="G170"/>
      <c r="H170"/>
    </row>
    <row r="171" spans="1:8" x14ac:dyDescent="0.2">
      <c r="A171"/>
      <c r="B171"/>
      <c r="C171"/>
      <c r="D171"/>
      <c r="E171"/>
      <c r="G171"/>
      <c r="H171"/>
    </row>
    <row r="172" spans="1:8" x14ac:dyDescent="0.2">
      <c r="A172"/>
      <c r="B172"/>
      <c r="C172"/>
      <c r="D172"/>
      <c r="E172"/>
      <c r="G172"/>
      <c r="H172"/>
    </row>
    <row r="173" spans="1:8" x14ac:dyDescent="0.2">
      <c r="A173"/>
      <c r="B173"/>
      <c r="C173"/>
      <c r="D173"/>
      <c r="E173"/>
      <c r="G173"/>
      <c r="H173"/>
    </row>
    <row r="174" spans="1:8" x14ac:dyDescent="0.2">
      <c r="A174"/>
      <c r="B174"/>
      <c r="C174"/>
      <c r="D174"/>
      <c r="E174"/>
      <c r="G174"/>
      <c r="H174"/>
    </row>
    <row r="176" spans="1:8" x14ac:dyDescent="0.2">
      <c r="A176" s="32"/>
      <c r="B176" s="33"/>
      <c r="C176" s="34"/>
      <c r="D176" s="35"/>
      <c r="E176" s="36"/>
      <c r="F176" s="37"/>
      <c r="G176" s="36"/>
      <c r="H176" s="36"/>
    </row>
    <row r="181" spans="6:8" x14ac:dyDescent="0.2">
      <c r="F181" s="38"/>
      <c r="G181" s="39"/>
      <c r="H181" s="39"/>
    </row>
    <row r="182" spans="6:8" x14ac:dyDescent="0.2">
      <c r="F182" s="38"/>
      <c r="G182" s="39"/>
      <c r="H182" s="39"/>
    </row>
    <row r="183" spans="6:8" x14ac:dyDescent="0.2">
      <c r="F183" s="38"/>
      <c r="G183" s="39"/>
      <c r="H183" s="39"/>
    </row>
    <row r="184" spans="6:8" x14ac:dyDescent="0.2">
      <c r="F184" s="38"/>
      <c r="G184" s="39"/>
      <c r="H184" s="39"/>
    </row>
    <row r="185" spans="6:8" x14ac:dyDescent="0.2">
      <c r="F185" s="38"/>
      <c r="G185" s="39"/>
      <c r="H185" s="39"/>
    </row>
    <row r="186" spans="6:8" x14ac:dyDescent="0.2">
      <c r="F186" s="38"/>
      <c r="G186" s="39"/>
      <c r="H186" s="39"/>
    </row>
  </sheetData>
  <mergeCells count="5">
    <mergeCell ref="D29:E29"/>
    <mergeCell ref="A21:H21"/>
    <mergeCell ref="A1:F1"/>
    <mergeCell ref="G1:H3"/>
    <mergeCell ref="A2:F3"/>
  </mergeCells>
  <pageMargins left="0.7" right="0.7" top="0.75" bottom="0.75" header="0.3" footer="0.3"/>
  <pageSetup paperSize="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SELECCIONAR_x000a_" xr:uid="{00000000-0002-0000-0000-000001000000}">
          <x14:formula1>
            <xm:f>INSTRUCTIVO!$R$5:$R$17</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D189-3544-4344-80EB-E2FFC3F0B088}">
  <dimension ref="A1:R38"/>
  <sheetViews>
    <sheetView topLeftCell="A25" zoomScaleNormal="100" workbookViewId="0">
      <selection activeCell="G45" sqref="G45"/>
    </sheetView>
  </sheetViews>
  <sheetFormatPr baseColWidth="10" defaultRowHeight="12.75" x14ac:dyDescent="0.2"/>
  <cols>
    <col min="1" max="1" width="3.5703125" bestFit="1" customWidth="1"/>
    <col min="2" max="3" width="5.7109375" customWidth="1"/>
    <col min="4" max="4" width="5" customWidth="1"/>
    <col min="5" max="5" width="10.7109375" customWidth="1"/>
    <col min="6" max="8" width="6" customWidth="1"/>
    <col min="9" max="9" width="12.140625" customWidth="1"/>
    <col min="10" max="13" width="6" customWidth="1"/>
    <col min="14" max="14" width="4.42578125" customWidth="1"/>
    <col min="17" max="17" width="20.5703125" bestFit="1" customWidth="1"/>
  </cols>
  <sheetData>
    <row r="1" spans="1:18" ht="15" x14ac:dyDescent="0.2">
      <c r="A1" s="191" t="s">
        <v>84</v>
      </c>
      <c r="B1" s="191"/>
      <c r="C1" s="191"/>
      <c r="D1" s="191"/>
      <c r="E1" s="191"/>
      <c r="F1" s="191"/>
      <c r="G1" s="191"/>
      <c r="H1" s="191"/>
      <c r="I1" s="191"/>
      <c r="J1" s="191"/>
      <c r="K1" s="191"/>
      <c r="L1" s="191"/>
      <c r="M1" s="191"/>
      <c r="N1" s="191"/>
    </row>
    <row r="2" spans="1:18" ht="6.75" customHeight="1" x14ac:dyDescent="0.2">
      <c r="A2" s="102"/>
      <c r="B2" s="103"/>
      <c r="C2" s="103"/>
      <c r="D2" s="103"/>
      <c r="E2" s="103"/>
      <c r="F2" s="103"/>
      <c r="G2" s="103"/>
      <c r="H2" s="103"/>
      <c r="I2" s="103"/>
      <c r="J2" s="103"/>
      <c r="K2" s="103"/>
      <c r="L2" s="103"/>
      <c r="M2" s="103"/>
      <c r="N2" s="102"/>
    </row>
    <row r="3" spans="1:18" ht="27.75" customHeight="1" x14ac:dyDescent="0.2">
      <c r="A3" s="118" t="s">
        <v>85</v>
      </c>
      <c r="B3" s="119"/>
      <c r="C3" s="119"/>
      <c r="D3" s="120"/>
      <c r="E3" s="192" t="s">
        <v>122</v>
      </c>
      <c r="F3" s="166"/>
      <c r="G3" s="166"/>
      <c r="H3" s="166"/>
      <c r="I3" s="166"/>
      <c r="J3" s="166"/>
      <c r="K3" s="166"/>
      <c r="L3" s="166"/>
      <c r="M3" s="166"/>
      <c r="N3" s="167"/>
    </row>
    <row r="4" spans="1:18" ht="9" customHeight="1" thickBot="1" x14ac:dyDescent="0.25">
      <c r="A4" s="102"/>
      <c r="B4" s="103"/>
      <c r="C4" s="103"/>
      <c r="D4" s="103"/>
      <c r="E4" s="103"/>
      <c r="F4" s="103"/>
      <c r="G4" s="103"/>
      <c r="H4" s="103"/>
      <c r="I4" s="103"/>
      <c r="J4" s="103"/>
      <c r="K4" s="103"/>
      <c r="L4" s="103"/>
      <c r="M4" s="103"/>
      <c r="N4" s="104"/>
      <c r="P4" s="5"/>
      <c r="Q4" s="6" t="s">
        <v>0</v>
      </c>
      <c r="R4" s="6" t="s">
        <v>1</v>
      </c>
    </row>
    <row r="5" spans="1:18" ht="38.25" customHeight="1" thickBot="1" x14ac:dyDescent="0.25">
      <c r="A5" s="193" t="s">
        <v>86</v>
      </c>
      <c r="B5" s="194"/>
      <c r="C5" s="194"/>
      <c r="D5" s="195"/>
      <c r="E5" s="196" t="s">
        <v>123</v>
      </c>
      <c r="F5" s="197"/>
      <c r="G5" s="197"/>
      <c r="H5" s="197"/>
      <c r="I5" s="197"/>
      <c r="J5" s="197"/>
      <c r="K5" s="197"/>
      <c r="L5" s="197"/>
      <c r="M5" s="197"/>
      <c r="N5" s="198"/>
      <c r="P5" s="8"/>
      <c r="Q5" s="111" t="s">
        <v>3</v>
      </c>
      <c r="R5" s="112" t="s">
        <v>4</v>
      </c>
    </row>
    <row r="6" spans="1:18" ht="15" customHeight="1" thickBot="1" x14ac:dyDescent="0.25">
      <c r="A6" s="102"/>
      <c r="B6" s="103"/>
      <c r="C6" s="103"/>
      <c r="D6" s="103"/>
      <c r="E6" s="103"/>
      <c r="F6" s="103"/>
      <c r="G6" s="103"/>
      <c r="H6" s="103"/>
      <c r="I6" s="103"/>
      <c r="J6" s="103"/>
      <c r="K6" s="103"/>
      <c r="L6" s="103"/>
      <c r="M6" s="103"/>
      <c r="N6" s="104"/>
      <c r="P6" s="8"/>
      <c r="Q6" s="111" t="s">
        <v>5</v>
      </c>
      <c r="R6" s="112" t="s">
        <v>6</v>
      </c>
    </row>
    <row r="7" spans="1:18" ht="13.5" thickBot="1" x14ac:dyDescent="0.25">
      <c r="A7" s="143" t="s">
        <v>87</v>
      </c>
      <c r="B7" s="143"/>
      <c r="C7" s="143"/>
      <c r="D7" s="143"/>
      <c r="E7" s="143"/>
      <c r="F7" s="143"/>
      <c r="G7" s="143"/>
      <c r="H7" s="143"/>
      <c r="I7" s="143"/>
      <c r="J7" s="143"/>
      <c r="K7" s="143"/>
      <c r="L7" s="143"/>
      <c r="M7" s="143"/>
      <c r="N7" s="143"/>
      <c r="P7" s="8"/>
      <c r="Q7" s="111" t="s">
        <v>7</v>
      </c>
      <c r="R7" s="112" t="s">
        <v>8</v>
      </c>
    </row>
    <row r="8" spans="1:18" ht="18" customHeight="1" thickBot="1" x14ac:dyDescent="0.25">
      <c r="A8" s="158" t="s">
        <v>99</v>
      </c>
      <c r="B8" s="159"/>
      <c r="C8" s="159"/>
      <c r="D8" s="159"/>
      <c r="E8" s="159"/>
      <c r="F8" s="159"/>
      <c r="G8" s="159"/>
      <c r="H8" s="159"/>
      <c r="I8" s="159"/>
      <c r="J8" s="159"/>
      <c r="K8" s="159"/>
      <c r="L8" s="159"/>
      <c r="M8" s="159"/>
      <c r="N8" s="160"/>
      <c r="P8" s="8"/>
      <c r="Q8" s="111" t="s">
        <v>10</v>
      </c>
      <c r="R8" s="112" t="s">
        <v>11</v>
      </c>
    </row>
    <row r="9" spans="1:18" ht="18.95" customHeight="1" thickBot="1" x14ac:dyDescent="0.25">
      <c r="A9" s="105">
        <v>1</v>
      </c>
      <c r="B9" s="152" t="s">
        <v>100</v>
      </c>
      <c r="C9" s="153"/>
      <c r="D9" s="154"/>
      <c r="E9" s="155" t="s">
        <v>108</v>
      </c>
      <c r="F9" s="156"/>
      <c r="G9" s="156"/>
      <c r="H9" s="156"/>
      <c r="I9" s="156"/>
      <c r="J9" s="156"/>
      <c r="K9" s="156"/>
      <c r="L9" s="156"/>
      <c r="M9" s="156"/>
      <c r="N9" s="157"/>
      <c r="P9" s="8"/>
      <c r="Q9" s="111" t="s">
        <v>12</v>
      </c>
      <c r="R9" s="112" t="s">
        <v>13</v>
      </c>
    </row>
    <row r="10" spans="1:18" ht="18.95" customHeight="1" thickBot="1" x14ac:dyDescent="0.25">
      <c r="A10" s="105">
        <v>2</v>
      </c>
      <c r="B10" s="152" t="s">
        <v>101</v>
      </c>
      <c r="C10" s="153"/>
      <c r="D10" s="154"/>
      <c r="E10" s="155" t="s">
        <v>109</v>
      </c>
      <c r="F10" s="156"/>
      <c r="G10" s="156"/>
      <c r="H10" s="156"/>
      <c r="I10" s="156"/>
      <c r="J10" s="156"/>
      <c r="K10" s="156"/>
      <c r="L10" s="156"/>
      <c r="M10" s="156"/>
      <c r="N10" s="157"/>
      <c r="P10" s="8"/>
      <c r="Q10" s="111" t="s">
        <v>15</v>
      </c>
      <c r="R10" s="112" t="s">
        <v>16</v>
      </c>
    </row>
    <row r="11" spans="1:18" ht="18.95" customHeight="1" thickBot="1" x14ac:dyDescent="0.25">
      <c r="A11" s="105">
        <v>3</v>
      </c>
      <c r="B11" s="152" t="s">
        <v>39</v>
      </c>
      <c r="C11" s="153"/>
      <c r="D11" s="154"/>
      <c r="E11" s="155" t="s">
        <v>110</v>
      </c>
      <c r="F11" s="156"/>
      <c r="G11" s="156"/>
      <c r="H11" s="156"/>
      <c r="I11" s="156"/>
      <c r="J11" s="156"/>
      <c r="K11" s="156"/>
      <c r="L11" s="156"/>
      <c r="M11" s="156"/>
      <c r="N11" s="157"/>
      <c r="P11" s="8"/>
      <c r="Q11" s="111" t="s">
        <v>18</v>
      </c>
      <c r="R11" s="112" t="s">
        <v>19</v>
      </c>
    </row>
    <row r="12" spans="1:18" ht="24" customHeight="1" thickBot="1" x14ac:dyDescent="0.25">
      <c r="A12" s="105">
        <v>4</v>
      </c>
      <c r="B12" s="152" t="s">
        <v>102</v>
      </c>
      <c r="C12" s="153"/>
      <c r="D12" s="154"/>
      <c r="E12" s="155" t="s">
        <v>111</v>
      </c>
      <c r="F12" s="156"/>
      <c r="G12" s="156"/>
      <c r="H12" s="156"/>
      <c r="I12" s="156"/>
      <c r="J12" s="156"/>
      <c r="K12" s="156"/>
      <c r="L12" s="156"/>
      <c r="M12" s="156"/>
      <c r="N12" s="157"/>
      <c r="P12" s="8"/>
      <c r="Q12" s="111" t="s">
        <v>20</v>
      </c>
      <c r="R12" s="112" t="s">
        <v>21</v>
      </c>
    </row>
    <row r="13" spans="1:18" ht="24" customHeight="1" thickBot="1" x14ac:dyDescent="0.25">
      <c r="A13" s="105">
        <v>5</v>
      </c>
      <c r="B13" s="152" t="s">
        <v>60</v>
      </c>
      <c r="C13" s="153"/>
      <c r="D13" s="154"/>
      <c r="E13" s="155" t="s">
        <v>112</v>
      </c>
      <c r="F13" s="156"/>
      <c r="G13" s="156"/>
      <c r="H13" s="156"/>
      <c r="I13" s="156"/>
      <c r="J13" s="156"/>
      <c r="K13" s="156"/>
      <c r="L13" s="156"/>
      <c r="M13" s="156"/>
      <c r="N13" s="157"/>
      <c r="P13" s="8"/>
      <c r="Q13" s="111" t="s">
        <v>31</v>
      </c>
      <c r="R13" s="112" t="s">
        <v>32</v>
      </c>
    </row>
    <row r="14" spans="1:18" ht="24" customHeight="1" thickBot="1" x14ac:dyDescent="0.25">
      <c r="A14" s="105">
        <v>6</v>
      </c>
      <c r="B14" s="152" t="s">
        <v>44</v>
      </c>
      <c r="C14" s="153"/>
      <c r="D14" s="154"/>
      <c r="E14" s="188" t="s">
        <v>113</v>
      </c>
      <c r="F14" s="189"/>
      <c r="G14" s="189"/>
      <c r="H14" s="189"/>
      <c r="I14" s="189"/>
      <c r="J14" s="189"/>
      <c r="K14" s="189"/>
      <c r="L14" s="189"/>
      <c r="M14" s="189"/>
      <c r="N14" s="190"/>
      <c r="P14" s="8"/>
      <c r="Q14" s="111" t="s">
        <v>34</v>
      </c>
      <c r="R14" s="112" t="s">
        <v>35</v>
      </c>
    </row>
    <row r="15" spans="1:18" ht="24" customHeight="1" thickBot="1" x14ac:dyDescent="0.25">
      <c r="A15" s="105">
        <v>7</v>
      </c>
      <c r="B15" s="152" t="s">
        <v>103</v>
      </c>
      <c r="C15" s="153"/>
      <c r="D15" s="154"/>
      <c r="E15" s="188" t="s">
        <v>114</v>
      </c>
      <c r="F15" s="189"/>
      <c r="G15" s="189"/>
      <c r="H15" s="189"/>
      <c r="I15" s="189"/>
      <c r="J15" s="189"/>
      <c r="K15" s="189"/>
      <c r="L15" s="189"/>
      <c r="M15" s="189"/>
      <c r="N15" s="190"/>
      <c r="P15" s="8"/>
      <c r="Q15" s="111" t="s">
        <v>37</v>
      </c>
      <c r="R15" s="112" t="s">
        <v>38</v>
      </c>
    </row>
    <row r="16" spans="1:18" ht="24" customHeight="1" thickBot="1" x14ac:dyDescent="0.25">
      <c r="A16" s="105">
        <v>8</v>
      </c>
      <c r="B16" s="152" t="s">
        <v>62</v>
      </c>
      <c r="C16" s="153"/>
      <c r="D16" s="154"/>
      <c r="E16" s="155" t="s">
        <v>115</v>
      </c>
      <c r="F16" s="156"/>
      <c r="G16" s="156"/>
      <c r="H16" s="156"/>
      <c r="I16" s="156"/>
      <c r="J16" s="156"/>
      <c r="K16" s="156"/>
      <c r="L16" s="156"/>
      <c r="M16" s="156"/>
      <c r="N16" s="157"/>
      <c r="P16" s="8"/>
      <c r="Q16" s="111" t="s">
        <v>40</v>
      </c>
      <c r="R16" s="112" t="s">
        <v>41</v>
      </c>
    </row>
    <row r="17" spans="1:18" ht="36" customHeight="1" thickBot="1" x14ac:dyDescent="0.25">
      <c r="A17" s="105">
        <v>9</v>
      </c>
      <c r="B17" s="152" t="s">
        <v>68</v>
      </c>
      <c r="C17" s="153"/>
      <c r="D17" s="154"/>
      <c r="E17" s="155" t="s">
        <v>124</v>
      </c>
      <c r="F17" s="156"/>
      <c r="G17" s="156"/>
      <c r="H17" s="156"/>
      <c r="I17" s="156"/>
      <c r="J17" s="156"/>
      <c r="K17" s="156"/>
      <c r="L17" s="156"/>
      <c r="M17" s="156"/>
      <c r="N17" s="157"/>
      <c r="P17" s="8"/>
      <c r="Q17" s="109" t="s">
        <v>125</v>
      </c>
      <c r="R17" s="110">
        <v>13</v>
      </c>
    </row>
    <row r="18" spans="1:18" ht="24" customHeight="1" x14ac:dyDescent="0.2">
      <c r="A18" s="105">
        <v>10</v>
      </c>
      <c r="B18" s="152" t="s">
        <v>104</v>
      </c>
      <c r="C18" s="153"/>
      <c r="D18" s="154"/>
      <c r="E18" s="155" t="s">
        <v>88</v>
      </c>
      <c r="F18" s="156"/>
      <c r="G18" s="156"/>
      <c r="H18" s="156"/>
      <c r="I18" s="156"/>
      <c r="J18" s="156"/>
      <c r="K18" s="156"/>
      <c r="L18" s="156"/>
      <c r="M18" s="156"/>
      <c r="N18" s="157"/>
    </row>
    <row r="19" spans="1:18" ht="18" customHeight="1" x14ac:dyDescent="0.2">
      <c r="A19" s="158" t="s">
        <v>105</v>
      </c>
      <c r="B19" s="159"/>
      <c r="C19" s="159"/>
      <c r="D19" s="159"/>
      <c r="E19" s="159"/>
      <c r="F19" s="159"/>
      <c r="G19" s="159"/>
      <c r="H19" s="159"/>
      <c r="I19" s="159"/>
      <c r="J19" s="159"/>
      <c r="K19" s="159"/>
      <c r="L19" s="159"/>
      <c r="M19" s="159"/>
      <c r="N19" s="160"/>
      <c r="Q19" s="71" t="s">
        <v>75</v>
      </c>
      <c r="R19" s="72" t="s">
        <v>23</v>
      </c>
    </row>
    <row r="20" spans="1:18" ht="18.95" customHeight="1" x14ac:dyDescent="0.2">
      <c r="A20" s="105">
        <v>11</v>
      </c>
      <c r="B20" s="152" t="s">
        <v>14</v>
      </c>
      <c r="C20" s="153"/>
      <c r="D20" s="154"/>
      <c r="E20" s="155" t="s">
        <v>116</v>
      </c>
      <c r="F20" s="156"/>
      <c r="G20" s="156"/>
      <c r="H20" s="156"/>
      <c r="I20" s="156"/>
      <c r="J20" s="156"/>
      <c r="K20" s="156"/>
      <c r="L20" s="156"/>
      <c r="M20" s="156"/>
      <c r="N20" s="157"/>
      <c r="Q20" s="71" t="s">
        <v>76</v>
      </c>
      <c r="R20">
        <v>100</v>
      </c>
    </row>
    <row r="21" spans="1:18" ht="24" customHeight="1" x14ac:dyDescent="0.2">
      <c r="A21" s="105">
        <v>12</v>
      </c>
      <c r="B21" s="152" t="s">
        <v>103</v>
      </c>
      <c r="C21" s="153"/>
      <c r="D21" s="154"/>
      <c r="E21" s="155" t="s">
        <v>116</v>
      </c>
      <c r="F21" s="156"/>
      <c r="G21" s="156"/>
      <c r="H21" s="156"/>
      <c r="I21" s="156"/>
      <c r="J21" s="156"/>
      <c r="K21" s="156"/>
      <c r="L21" s="156"/>
      <c r="M21" s="156"/>
      <c r="N21" s="157"/>
      <c r="Q21" s="71" t="s">
        <v>77</v>
      </c>
      <c r="R21">
        <v>200</v>
      </c>
    </row>
    <row r="22" spans="1:18" ht="18.95" customHeight="1" x14ac:dyDescent="0.2">
      <c r="A22" s="105">
        <v>13</v>
      </c>
      <c r="B22" s="152" t="s">
        <v>23</v>
      </c>
      <c r="C22" s="153"/>
      <c r="D22" s="154"/>
      <c r="E22" s="155" t="s">
        <v>116</v>
      </c>
      <c r="F22" s="156"/>
      <c r="G22" s="156"/>
      <c r="H22" s="156"/>
      <c r="I22" s="156"/>
      <c r="J22" s="156"/>
      <c r="K22" s="156"/>
      <c r="L22" s="156"/>
      <c r="M22" s="156"/>
      <c r="N22" s="157"/>
      <c r="Q22" s="71" t="s">
        <v>78</v>
      </c>
      <c r="R22">
        <v>300</v>
      </c>
    </row>
    <row r="23" spans="1:18" ht="18.95" customHeight="1" x14ac:dyDescent="0.2">
      <c r="A23" s="105">
        <v>14</v>
      </c>
      <c r="B23" s="152" t="s">
        <v>24</v>
      </c>
      <c r="C23" s="153"/>
      <c r="D23" s="154"/>
      <c r="E23" s="155" t="s">
        <v>116</v>
      </c>
      <c r="F23" s="156"/>
      <c r="G23" s="156"/>
      <c r="H23" s="156"/>
      <c r="I23" s="156"/>
      <c r="J23" s="156"/>
      <c r="K23" s="156"/>
      <c r="L23" s="156"/>
      <c r="M23" s="156"/>
      <c r="N23" s="157"/>
      <c r="Q23" s="71" t="s">
        <v>79</v>
      </c>
      <c r="R23">
        <v>450</v>
      </c>
    </row>
    <row r="24" spans="1:18" ht="18.95" customHeight="1" x14ac:dyDescent="0.2">
      <c r="A24" s="105">
        <v>15</v>
      </c>
      <c r="B24" s="152" t="s">
        <v>14</v>
      </c>
      <c r="C24" s="153"/>
      <c r="D24" s="154"/>
      <c r="E24" s="155" t="s">
        <v>116</v>
      </c>
      <c r="F24" s="156"/>
      <c r="G24" s="156"/>
      <c r="H24" s="156"/>
      <c r="I24" s="156"/>
      <c r="J24" s="156"/>
      <c r="K24" s="156"/>
      <c r="L24" s="156"/>
      <c r="M24" s="156"/>
      <c r="N24" s="157"/>
    </row>
    <row r="25" spans="1:18" ht="18.95" customHeight="1" x14ac:dyDescent="0.2">
      <c r="A25" s="105">
        <v>16</v>
      </c>
      <c r="B25" s="152" t="s">
        <v>26</v>
      </c>
      <c r="C25" s="153"/>
      <c r="D25" s="154"/>
      <c r="E25" s="155" t="s">
        <v>116</v>
      </c>
      <c r="F25" s="156"/>
      <c r="G25" s="156"/>
      <c r="H25" s="156"/>
      <c r="I25" s="156"/>
      <c r="J25" s="156"/>
      <c r="K25" s="156"/>
      <c r="L25" s="156"/>
      <c r="M25" s="156"/>
      <c r="N25" s="157"/>
    </row>
    <row r="26" spans="1:18" ht="24" customHeight="1" x14ac:dyDescent="0.2">
      <c r="A26" s="105">
        <v>17</v>
      </c>
      <c r="B26" s="152" t="s">
        <v>106</v>
      </c>
      <c r="C26" s="153"/>
      <c r="D26" s="154"/>
      <c r="E26" s="155" t="s">
        <v>116</v>
      </c>
      <c r="F26" s="156"/>
      <c r="G26" s="156"/>
      <c r="H26" s="156"/>
      <c r="I26" s="156"/>
      <c r="J26" s="156"/>
      <c r="K26" s="156"/>
      <c r="L26" s="156"/>
      <c r="M26" s="156"/>
      <c r="N26" s="157"/>
    </row>
    <row r="27" spans="1:18" ht="18.95" customHeight="1" x14ac:dyDescent="0.2">
      <c r="A27" s="105">
        <v>18</v>
      </c>
      <c r="B27" s="152" t="s">
        <v>28</v>
      </c>
      <c r="C27" s="153"/>
      <c r="D27" s="154"/>
      <c r="E27" s="155" t="s">
        <v>116</v>
      </c>
      <c r="F27" s="156"/>
      <c r="G27" s="156"/>
      <c r="H27" s="156"/>
      <c r="I27" s="156"/>
      <c r="J27" s="156"/>
      <c r="K27" s="156"/>
      <c r="L27" s="156"/>
      <c r="M27" s="156"/>
      <c r="N27" s="157"/>
    </row>
    <row r="28" spans="1:18" ht="18.95" customHeight="1" x14ac:dyDescent="0.2">
      <c r="A28" s="105">
        <v>19</v>
      </c>
      <c r="B28" s="152" t="s">
        <v>29</v>
      </c>
      <c r="C28" s="153"/>
      <c r="D28" s="154"/>
      <c r="E28" s="155" t="s">
        <v>116</v>
      </c>
      <c r="F28" s="156"/>
      <c r="G28" s="156"/>
      <c r="H28" s="156"/>
      <c r="I28" s="156"/>
      <c r="J28" s="156"/>
      <c r="K28" s="156"/>
      <c r="L28" s="156"/>
      <c r="M28" s="156"/>
      <c r="N28" s="157"/>
    </row>
    <row r="29" spans="1:18" ht="18.95" customHeight="1" x14ac:dyDescent="0.2">
      <c r="A29" s="105">
        <v>20</v>
      </c>
      <c r="B29" s="152" t="s">
        <v>107</v>
      </c>
      <c r="C29" s="153"/>
      <c r="D29" s="154"/>
      <c r="E29" s="155" t="s">
        <v>116</v>
      </c>
      <c r="F29" s="156"/>
      <c r="G29" s="156"/>
      <c r="H29" s="156"/>
      <c r="I29" s="156"/>
      <c r="J29" s="156"/>
      <c r="K29" s="156"/>
      <c r="L29" s="156"/>
      <c r="M29" s="156"/>
      <c r="N29" s="157"/>
    </row>
    <row r="31" spans="1:18" x14ac:dyDescent="0.2">
      <c r="A31" s="164" t="s">
        <v>89</v>
      </c>
      <c r="B31" s="164"/>
      <c r="C31" s="164"/>
      <c r="D31" s="164"/>
      <c r="E31" s="164"/>
      <c r="F31" s="164"/>
      <c r="G31" s="164"/>
      <c r="H31" s="164"/>
      <c r="I31" s="164"/>
      <c r="J31" s="164"/>
      <c r="K31" s="164"/>
      <c r="L31" s="164"/>
      <c r="M31" s="164"/>
      <c r="N31" s="164"/>
    </row>
    <row r="32" spans="1:18" ht="27" customHeight="1" x14ac:dyDescent="0.2">
      <c r="A32" s="165" t="s">
        <v>90</v>
      </c>
      <c r="B32" s="166"/>
      <c r="C32" s="166"/>
      <c r="D32" s="166"/>
      <c r="E32" s="166"/>
      <c r="F32" s="166"/>
      <c r="G32" s="166"/>
      <c r="H32" s="166"/>
      <c r="I32" s="166"/>
      <c r="J32" s="166"/>
      <c r="K32" s="166"/>
      <c r="L32" s="166"/>
      <c r="M32" s="166"/>
      <c r="N32" s="167"/>
    </row>
    <row r="33" spans="1:14" x14ac:dyDescent="0.2">
      <c r="A33" s="168" t="s">
        <v>91</v>
      </c>
      <c r="B33" s="169"/>
      <c r="C33" s="170"/>
      <c r="D33" s="168" t="s">
        <v>92</v>
      </c>
      <c r="E33" s="169"/>
      <c r="F33" s="169"/>
      <c r="G33" s="169"/>
      <c r="H33" s="169"/>
      <c r="I33" s="169"/>
      <c r="J33" s="170"/>
      <c r="K33" s="168" t="s">
        <v>93</v>
      </c>
      <c r="L33" s="169"/>
      <c r="M33" s="169"/>
      <c r="N33" s="170"/>
    </row>
    <row r="34" spans="1:14" ht="18.75" customHeight="1" x14ac:dyDescent="0.2">
      <c r="A34" s="171">
        <v>1</v>
      </c>
      <c r="B34" s="172"/>
      <c r="C34" s="173"/>
      <c r="D34" s="174" t="s">
        <v>117</v>
      </c>
      <c r="E34" s="175"/>
      <c r="F34" s="175"/>
      <c r="G34" s="175"/>
      <c r="H34" s="175"/>
      <c r="I34" s="175"/>
      <c r="J34" s="176"/>
      <c r="K34" s="177" t="s">
        <v>118</v>
      </c>
      <c r="L34" s="172"/>
      <c r="M34" s="172"/>
      <c r="N34" s="173"/>
    </row>
    <row r="35" spans="1:14" x14ac:dyDescent="0.2">
      <c r="A35" s="182" t="s">
        <v>94</v>
      </c>
      <c r="B35" s="183"/>
      <c r="C35" s="183"/>
      <c r="D35" s="183"/>
      <c r="E35" s="183"/>
      <c r="F35" s="182" t="s">
        <v>95</v>
      </c>
      <c r="G35" s="183"/>
      <c r="H35" s="183"/>
      <c r="I35" s="183"/>
      <c r="J35" s="182" t="s">
        <v>96</v>
      </c>
      <c r="K35" s="183"/>
      <c r="L35" s="183"/>
      <c r="M35" s="183"/>
      <c r="N35" s="184"/>
    </row>
    <row r="36" spans="1:14" x14ac:dyDescent="0.2">
      <c r="A36" s="185"/>
      <c r="B36" s="186"/>
      <c r="C36" s="186"/>
      <c r="D36" s="186"/>
      <c r="E36" s="186"/>
      <c r="F36" s="185"/>
      <c r="G36" s="186"/>
      <c r="H36" s="186"/>
      <c r="I36" s="186"/>
      <c r="J36" s="185"/>
      <c r="K36" s="186"/>
      <c r="L36" s="186"/>
      <c r="M36" s="186"/>
      <c r="N36" s="187"/>
    </row>
    <row r="37" spans="1:14" x14ac:dyDescent="0.2">
      <c r="A37" s="161" t="s">
        <v>129</v>
      </c>
      <c r="B37" s="162"/>
      <c r="C37" s="162"/>
      <c r="D37" s="162"/>
      <c r="E37" s="162"/>
      <c r="F37" s="161" t="s">
        <v>119</v>
      </c>
      <c r="G37" s="162"/>
      <c r="H37" s="162"/>
      <c r="I37" s="162"/>
      <c r="J37" s="161" t="s">
        <v>97</v>
      </c>
      <c r="K37" s="162"/>
      <c r="L37" s="162"/>
      <c r="M37" s="162"/>
      <c r="N37" s="163"/>
    </row>
    <row r="38" spans="1:14" x14ac:dyDescent="0.2">
      <c r="A38" s="178" t="s">
        <v>121</v>
      </c>
      <c r="B38" s="179"/>
      <c r="C38" s="179"/>
      <c r="D38" s="179"/>
      <c r="E38" s="179"/>
      <c r="F38" s="178" t="s">
        <v>120</v>
      </c>
      <c r="G38" s="179"/>
      <c r="H38" s="179"/>
      <c r="I38" s="179"/>
      <c r="J38" s="180" t="s">
        <v>98</v>
      </c>
      <c r="K38" s="179"/>
      <c r="L38" s="179"/>
      <c r="M38" s="179"/>
      <c r="N38" s="181"/>
    </row>
  </sheetData>
  <mergeCells count="68">
    <mergeCell ref="A7:N7"/>
    <mergeCell ref="A1:N1"/>
    <mergeCell ref="A3:D3"/>
    <mergeCell ref="E3:N3"/>
    <mergeCell ref="A5:D5"/>
    <mergeCell ref="E5:N5"/>
    <mergeCell ref="B9:D9"/>
    <mergeCell ref="E9:N9"/>
    <mergeCell ref="B10:D10"/>
    <mergeCell ref="E10:N10"/>
    <mergeCell ref="A8:N8"/>
    <mergeCell ref="B11:D11"/>
    <mergeCell ref="E11:N11"/>
    <mergeCell ref="B12:D12"/>
    <mergeCell ref="E12:N12"/>
    <mergeCell ref="B13:D13"/>
    <mergeCell ref="E13:N13"/>
    <mergeCell ref="B14:D14"/>
    <mergeCell ref="E14:N14"/>
    <mergeCell ref="B15:D15"/>
    <mergeCell ref="E15:N15"/>
    <mergeCell ref="B16:D16"/>
    <mergeCell ref="E16:N16"/>
    <mergeCell ref="A38:E38"/>
    <mergeCell ref="F38:I38"/>
    <mergeCell ref="J38:N38"/>
    <mergeCell ref="A35:E35"/>
    <mergeCell ref="F35:I35"/>
    <mergeCell ref="J35:N35"/>
    <mergeCell ref="A36:E36"/>
    <mergeCell ref="F36:I36"/>
    <mergeCell ref="J36:N36"/>
    <mergeCell ref="B17:D17"/>
    <mergeCell ref="E17:N17"/>
    <mergeCell ref="B18:D18"/>
    <mergeCell ref="E18:N18"/>
    <mergeCell ref="A37:E37"/>
    <mergeCell ref="F37:I37"/>
    <mergeCell ref="J37:N37"/>
    <mergeCell ref="A31:N31"/>
    <mergeCell ref="A32:N32"/>
    <mergeCell ref="A33:C33"/>
    <mergeCell ref="D33:J33"/>
    <mergeCell ref="K33:N33"/>
    <mergeCell ref="A34:C34"/>
    <mergeCell ref="D34:J34"/>
    <mergeCell ref="K34:N34"/>
    <mergeCell ref="E20:N20"/>
    <mergeCell ref="B21:D21"/>
    <mergeCell ref="E21:N21"/>
    <mergeCell ref="B22:D22"/>
    <mergeCell ref="E22:N22"/>
    <mergeCell ref="A19:N19"/>
    <mergeCell ref="B20:D20"/>
    <mergeCell ref="B29:D29"/>
    <mergeCell ref="E29:N29"/>
    <mergeCell ref="B26:D26"/>
    <mergeCell ref="E26:N26"/>
    <mergeCell ref="B27:D27"/>
    <mergeCell ref="E27:N27"/>
    <mergeCell ref="B28:D28"/>
    <mergeCell ref="E28:N28"/>
    <mergeCell ref="B23:D23"/>
    <mergeCell ref="E23:N23"/>
    <mergeCell ref="B24:D24"/>
    <mergeCell ref="E24:N24"/>
    <mergeCell ref="B25:D25"/>
    <mergeCell ref="E25:N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 BASICOS</vt:lpstr>
      <vt:lpstr>CONTABILIZACIÓN</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Vanessa CVPP. Polania Puentes</dc:creator>
  <cp:lastModifiedBy>Analista del SIG</cp:lastModifiedBy>
  <cp:lastPrinted>2022-04-22T22:29:45Z</cp:lastPrinted>
  <dcterms:created xsi:type="dcterms:W3CDTF">2022-04-12T15:21:06Z</dcterms:created>
  <dcterms:modified xsi:type="dcterms:W3CDTF">2022-04-22T22:29:55Z</dcterms:modified>
</cp:coreProperties>
</file>