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onfie-my.sharepoint.com/personal/analista_sig_coonfie_com/Documents/CALIDAD/EN ESTUDIO/AHORRO/"/>
    </mc:Choice>
  </mc:AlternateContent>
  <xr:revisionPtr revIDLastSave="15" documentId="13_ncr:1_{C0550737-329D-402D-A375-18EC1B021757}" xr6:coauthVersionLast="47" xr6:coauthVersionMax="47" xr10:uidLastSave="{CB1B2D7E-E3A9-4886-8377-34B149744761}"/>
  <bookViews>
    <workbookView xWindow="-108" yWindow="-108" windowWidth="23256" windowHeight="12456" tabRatio="749" activeTab="2" xr2:uid="{AF5419C2-8344-4683-B173-D323FDE487FE}"/>
  </bookViews>
  <sheets>
    <sheet name="SEGUIMIENTO" sheetId="2" r:id="rId1"/>
    <sheet name="Listas" sheetId="4" state="hidden" r:id="rId2"/>
    <sheet name="CONTROL" sheetId="6" r:id="rId3"/>
    <sheet name="INSTRUCTIVO" sheetId="7" r:id="rId4"/>
  </sheets>
  <externalReferences>
    <externalReference r:id="rId5"/>
  </externalReferences>
  <definedNames>
    <definedName name="_xlnm._FilterDatabase" localSheetId="0" hidden="1">SEGUIMIENTO!$A$6:$T$7</definedName>
    <definedName name="Canales">[1]LISTAS!$B$4:$B$8</definedName>
    <definedName name="MedioR">[1]LISTAS!$E$4:$E$5</definedName>
    <definedName name="Oficinas">[1]LISTAS!$A$12:$A$24</definedName>
    <definedName name="Respuesta">[1]LISTAS!$C$4:$C$5</definedName>
  </definedNames>
  <calcPr calcId="191029"/>
  <pivotCaches>
    <pivotCache cacheId="9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" i="2" l="1"/>
  <c r="B2" i="6"/>
  <c r="F1" i="6"/>
  <c r="L7" i="2"/>
  <c r="P7" i="2"/>
  <c r="H1" i="6"/>
</calcChain>
</file>

<file path=xl/sharedStrings.xml><?xml version="1.0" encoding="utf-8"?>
<sst xmlns="http://schemas.openxmlformats.org/spreadsheetml/2006/main" count="122" uniqueCount="106">
  <si>
    <t>FECHA RADICACIÓN SOLICITUD</t>
  </si>
  <si>
    <t>CANAL DE RECEPCIÓN</t>
  </si>
  <si>
    <t>TIPO DE SOLICITUD</t>
  </si>
  <si>
    <t>FECHA LÍMITE RESPUESTA</t>
  </si>
  <si>
    <t>TIEMPO DE RESPUESTA</t>
  </si>
  <si>
    <t>RESPONSABLE DE EMITIR RESPUESTA</t>
  </si>
  <si>
    <t>MEDIO  RESPUESTA</t>
  </si>
  <si>
    <t>ESTADO</t>
  </si>
  <si>
    <t>OBSERVACIONES</t>
  </si>
  <si>
    <t>LEVANTAMIENTO DE MEDIDAS CAUTELARES</t>
  </si>
  <si>
    <t>No.</t>
  </si>
  <si>
    <t>AUTORIDAD</t>
  </si>
  <si>
    <t>CIUDAD AUTORIDAD</t>
  </si>
  <si>
    <t>No. IDENTIFICACION TITULAR</t>
  </si>
  <si>
    <t>TITULAR</t>
  </si>
  <si>
    <t>OFICINA ASOCIADO</t>
  </si>
  <si>
    <t>VALOR EMBARGO</t>
  </si>
  <si>
    <t>FECHA EMBARGO O LEVANTAMIENTO OPA</t>
  </si>
  <si>
    <t>FECHA RELACION BLOQUEO OPA</t>
  </si>
  <si>
    <t>GIGANTE</t>
  </si>
  <si>
    <t>NA</t>
  </si>
  <si>
    <t>EMBARGO Y RETENCION DE DINEROS</t>
  </si>
  <si>
    <t>NEIVA CENTRO</t>
  </si>
  <si>
    <t>NEIVA NORTE</t>
  </si>
  <si>
    <t>NEIVA UNICENTRO</t>
  </si>
  <si>
    <t>ALGECIRAS</t>
  </si>
  <si>
    <t>FLORENCIA</t>
  </si>
  <si>
    <t>PITALITO</t>
  </si>
  <si>
    <t>Festivos</t>
  </si>
  <si>
    <t>SOLICITUD</t>
  </si>
  <si>
    <t>CANTIDAD</t>
  </si>
  <si>
    <t>%</t>
  </si>
  <si>
    <t>Total general</t>
  </si>
  <si>
    <t>(en blanco)</t>
  </si>
  <si>
    <t>OFICIO/RADICADO</t>
  </si>
  <si>
    <t>GARZON</t>
  </si>
  <si>
    <t>OFICINAS</t>
  </si>
  <si>
    <t>LA PLATA</t>
  </si>
  <si>
    <t>POPAYAN</t>
  </si>
  <si>
    <t>BOGOTA</t>
  </si>
  <si>
    <t xml:space="preserve">MOCOA </t>
  </si>
  <si>
    <t>F. ENTREGA RESPUESTA O VERIFICACION LEVANTAMIENTO</t>
  </si>
  <si>
    <t>PROMEDIO DE RESPUESTAS DIARIAS</t>
  </si>
  <si>
    <t>Cantidad de oficios reciibidos</t>
  </si>
  <si>
    <t>Código:</t>
  </si>
  <si>
    <t>Versión:</t>
  </si>
  <si>
    <t>Vigencia</t>
  </si>
  <si>
    <t>Página</t>
  </si>
  <si>
    <t>GESTIÓN DE AHORRO</t>
  </si>
  <si>
    <t>MT-AH-01</t>
  </si>
  <si>
    <t>1 de 1</t>
  </si>
  <si>
    <t>INSTRUCTIVO DE DILIGENCIAMIENTO</t>
  </si>
  <si>
    <t xml:space="preserve">OBJETIVO </t>
  </si>
  <si>
    <t>CONTROL Y ARCHIVO</t>
  </si>
  <si>
    <t>CRITERIOS PARA UN CORRECTO DILIGENCIAMIENTO</t>
  </si>
  <si>
    <t xml:space="preserve">CONTROL DE CAMBIOS </t>
  </si>
  <si>
    <t>La trazabilidad de los cambios generados en el documento podrá ser consultada en el Listado Maestro de Documentos.</t>
  </si>
  <si>
    <t xml:space="preserve">Versión </t>
  </si>
  <si>
    <t xml:space="preserve">Descripción Del Cambio </t>
  </si>
  <si>
    <t xml:space="preserve">Fecha de Aprobación </t>
  </si>
  <si>
    <t>Elaboración Inicial del documento</t>
  </si>
  <si>
    <t xml:space="preserve">Elaborado Por: </t>
  </si>
  <si>
    <t xml:space="preserve">Revisado Por: </t>
  </si>
  <si>
    <t xml:space="preserve">Aprobado Por: </t>
  </si>
  <si>
    <t xml:space="preserve">Registrar las ordenes de embargos, cobros coactivos y levantamiento de medidas cautelares que recibe la Cooperativa. </t>
  </si>
  <si>
    <t xml:space="preserve">El registro, diligencimiento y seguimiento de la matriz esta a cargo de la Coordinación de Protección de Datos. </t>
  </si>
  <si>
    <t>OFICIO / RADICADO</t>
  </si>
  <si>
    <t>No. IDENTIFICACIÓN TITULAR</t>
  </si>
  <si>
    <t>OFICINA / ASOCIADO</t>
  </si>
  <si>
    <t xml:space="preserve">TIPO DE SOLICITUD </t>
  </si>
  <si>
    <t>VALOR EMBARGADO</t>
  </si>
  <si>
    <t>FECHA DE EMBARGO O LEVANTAMIENTO OPA</t>
  </si>
  <si>
    <t>FECHA RELACIÓN BLOQUEO OPA</t>
  </si>
  <si>
    <t>FECHA ENTREGA RESPUESTA O VERIFICACIÓN LEVANTAMIENTO</t>
  </si>
  <si>
    <t>RESPONSABLE DE EMITIR LA RESPUESTA</t>
  </si>
  <si>
    <t>MEDIO RESPUESTA</t>
  </si>
  <si>
    <t xml:space="preserve">ESTADO </t>
  </si>
  <si>
    <t xml:space="preserve">Registrar la ciudad donde se ubica la autoridad. </t>
  </si>
  <si>
    <t xml:space="preserve">Registrar la fecha en que se realice el bloqueo en el integrador Opa. O Registrar la fecha de levantamiento del embargo. </t>
  </si>
  <si>
    <t>Registrar la fecha de bloqueo en OPA en que se realiza el bloqueo.</t>
  </si>
  <si>
    <t xml:space="preserve">Diligenciar el cargo en Coonfie que debe realizar la proyección de respuesta. </t>
  </si>
  <si>
    <t xml:space="preserve">Registrar el medio o canal que se debe emitir la respuesta. </t>
  </si>
  <si>
    <t xml:space="preserve">Registrar posibles recomendaciones y/o notas que hayan pasado con el proceso de respuesta. </t>
  </si>
  <si>
    <t>YULIANA KARIME OSORIO ACHIPIZ</t>
  </si>
  <si>
    <t>SERGIO ALEJANDRO CUÉLLAR 
CARDONA</t>
  </si>
  <si>
    <r>
      <t xml:space="preserve">Cargo: </t>
    </r>
    <r>
      <rPr>
        <sz val="10"/>
        <rFont val="Arial"/>
        <family val="2"/>
      </rPr>
      <t>Coordinador de PDP</t>
    </r>
  </si>
  <si>
    <r>
      <t xml:space="preserve">Cargo: </t>
    </r>
    <r>
      <rPr>
        <sz val="10"/>
        <rFont val="Arial"/>
        <family val="2"/>
      </rPr>
      <t>Analista del SIG</t>
    </r>
  </si>
  <si>
    <t>CONTROL DE EMBARGOS, COBROS COACTIVOS Y LEVANTAMIENTO DE MEDIDAS CAUTELARES</t>
  </si>
  <si>
    <t>Seleccionar cuando la orden es de levantamiento de medidas cautelares.</t>
  </si>
  <si>
    <t>Diligenciar el dia, mes y año en que se radica la orden.</t>
  </si>
  <si>
    <t>Registrar el nombre de la entidad o autoridad que emite la orden.</t>
  </si>
  <si>
    <t xml:space="preserve">Registrar el canal en donde se recibe la orden, si es fisica o digital. </t>
  </si>
  <si>
    <t>Diligenciar el número del oficio o radicado de la orden.</t>
  </si>
  <si>
    <t>Registrar el número de identidad del titular que aparece en la orden.</t>
  </si>
  <si>
    <t>Registrar el nombre completo del titular que aparece en la orden.</t>
  </si>
  <si>
    <t xml:space="preserve">Escoger de la lista despegable la oficina donde pertenece el titular de la orden. </t>
  </si>
  <si>
    <t>Seleccionar cuando la orden es por embargo o cobro coactivo.</t>
  </si>
  <si>
    <t>Diligenciar el valor en números que aparece en la orden.</t>
  </si>
  <si>
    <t>Campo automatico. Calcula la fecha máxima para respoder en caso de que la orden no tenga establecido la fecha limite.</t>
  </si>
  <si>
    <t xml:space="preserve">Registrar la fecha en que se realiza la entrega de la respuesta a la orden. Registrar en caso de levantamiento la fecha de respuesta de verificación </t>
  </si>
  <si>
    <t>Campo automatico. Calcula la cantidad de dias que trascurrieron desde la fecha de radicación hasta la fecha de entrega.</t>
  </si>
  <si>
    <t>Campo automatico. Registra "CERRADO" si ya se ha emitido la respuesta O "PENDIENTE" si no se ha emitido.</t>
  </si>
  <si>
    <t>EMERSON LEONEL MONTERO 
VARGAS</t>
  </si>
  <si>
    <r>
      <rPr>
        <b/>
        <sz val="10"/>
        <rFont val="Arial"/>
        <family val="2"/>
      </rPr>
      <t>Cargo:</t>
    </r>
    <r>
      <rPr>
        <sz val="10"/>
        <rFont val="Arial"/>
        <family val="2"/>
      </rPr>
      <t xml:space="preserve"> Gerente General (e)</t>
    </r>
  </si>
  <si>
    <t>07 de diciembre de 2022</t>
  </si>
  <si>
    <t>09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</si>
</sst>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\ #,##0.00"/>
    <numFmt numFmtId="165" formatCode="0.0%"/>
    <numFmt numFmtId="166" formatCode="_-&quot;$&quot;* #,##0.00_-;\-&quot;$&quot;* #,##0.00_-;_-&quot;$&quot;* &quot;-&quot;??_-;_-@_-"/>
    <numFmt numFmtId="167" formatCode="_(&quot;$&quot;\ * #,##0.00_);_(&quot;$&quot;\ * \(#,##0.00\);_(&quot;$&quot;\ * &quot;-&quot;??_);_(@_)"/>
  </numFmts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14" fontId="0" fillId="0" borderId="0" xfId="0" applyNumberFormat="1"/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165" fontId="0" fillId="0" borderId="5" xfId="0" applyNumberFormat="1" applyBorder="1" applyAlignment="1">
      <alignment horizontal="center"/>
    </xf>
    <xf numFmtId="14" fontId="0" fillId="0" borderId="0" xfId="0" applyNumberFormat="1" applyProtection="1">
      <protection locked="0"/>
    </xf>
    <xf numFmtId="3" fontId="3" fillId="0" borderId="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5" fontId="0" fillId="0" borderId="0" xfId="0" applyNumberFormat="1"/>
    <xf numFmtId="0" fontId="5" fillId="0" borderId="0" xfId="0" applyFont="1" applyAlignment="1" applyProtection="1">
      <alignment horizontal="center"/>
      <protection locked="0"/>
    </xf>
    <xf numFmtId="15" fontId="3" fillId="0" borderId="1" xfId="0" applyNumberFormat="1" applyFont="1" applyBorder="1" applyProtection="1">
      <protection locked="0"/>
    </xf>
    <xf numFmtId="14" fontId="3" fillId="3" borderId="1" xfId="0" applyNumberFormat="1" applyFont="1" applyFill="1" applyBorder="1"/>
    <xf numFmtId="14" fontId="3" fillId="0" borderId="1" xfId="0" applyNumberFormat="1" applyFon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164" fontId="3" fillId="0" borderId="3" xfId="0" applyNumberFormat="1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14" fontId="8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8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5" borderId="0" xfId="0" applyFont="1" applyFill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7" fillId="5" borderId="0" xfId="0" applyFont="1" applyFill="1"/>
    <xf numFmtId="0" fontId="5" fillId="2" borderId="0" xfId="0" applyFont="1" applyFill="1" applyProtection="1">
      <protection locked="0"/>
    </xf>
    <xf numFmtId="14" fontId="0" fillId="2" borderId="0" xfId="0" applyNumberFormat="1" applyFill="1" applyAlignment="1" applyProtection="1">
      <alignment horizontal="left" vertical="center"/>
      <protection locked="0"/>
    </xf>
    <xf numFmtId="14" fontId="0" fillId="2" borderId="0" xfId="0" applyNumberFormat="1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14" fontId="0" fillId="2" borderId="0" xfId="0" applyNumberFormat="1" applyFill="1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10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1" fillId="8" borderId="12" xfId="0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center" vertical="center"/>
    </xf>
    <xf numFmtId="0" fontId="11" fillId="8" borderId="14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0" fontId="17" fillId="6" borderId="14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7" fillId="7" borderId="1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2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17" fillId="7" borderId="12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/>
    </xf>
    <xf numFmtId="0" fontId="17" fillId="7" borderId="14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14" fontId="18" fillId="0" borderId="7" xfId="0" applyNumberFormat="1" applyFont="1" applyBorder="1" applyAlignment="1">
      <alignment horizontal="center" vertical="center"/>
    </xf>
    <xf numFmtId="0" fontId="0" fillId="0" borderId="5" xfId="0" pivotButton="1" applyBorder="1" applyAlignment="1">
      <alignment horizontal="center"/>
    </xf>
  </cellXfs>
  <cellStyles count="3">
    <cellStyle name="Moneda 2" xfId="1" xr:uid="{F403E913-0689-491A-89D5-66F894C16214}"/>
    <cellStyle name="Moneda 3" xfId="2" xr:uid="{45ECC78D-8F60-4D2D-8353-5E7C592BC1EC}"/>
    <cellStyle name="Normal" xfId="0" builtinId="0"/>
  </cellStyles>
  <dxfs count="62">
    <dxf>
      <alignment horizontal="center"/>
    </dxf>
    <dxf>
      <alignment horizontal="center"/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center"/>
    </dxf>
    <dxf>
      <numFmt numFmtId="165" formatCode="0.0%"/>
    </dxf>
    <dxf>
      <alignment horizontal="center"/>
    </dxf>
    <dxf>
      <numFmt numFmtId="14" formatCode="0.00%"/>
    </dxf>
    <dxf>
      <alignment horizontal="center"/>
    </dxf>
    <dxf>
      <alignment horizontal="center"/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numFmt numFmtId="165" formatCode="0.0%"/>
    </dxf>
    <dxf>
      <alignment horizontal="center"/>
    </dxf>
    <dxf>
      <numFmt numFmtId="14" formatCode="0.00%"/>
    </dxf>
    <dxf>
      <alignment horizontal="center"/>
    </dxf>
    <dxf>
      <alignment horizontal="center"/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0" formatCode="d\-mmm\-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d/mm/yyyy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\ #,##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0" formatCode="d\-mmm\-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color rgb="FFC00000"/>
      </font>
    </dxf>
    <dxf>
      <font>
        <color rgb="FFC00000"/>
      </font>
    </dxf>
    <dxf>
      <font>
        <color rgb="FFC00000"/>
      </font>
    </dxf>
    <dxf>
      <fill>
        <patternFill>
          <bgColor rgb="FF92D050"/>
        </patternFill>
      </fill>
    </dxf>
    <dxf>
      <fill>
        <patternFill>
          <bgColor rgb="FFF2000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471054</xdr:colOff>
      <xdr:row>0</xdr:row>
      <xdr:rowOff>57150</xdr:rowOff>
    </xdr:from>
    <xdr:to>
      <xdr:col>16</xdr:col>
      <xdr:colOff>257175</xdr:colOff>
      <xdr:row>2</xdr:row>
      <xdr:rowOff>161925</xdr:rowOff>
    </xdr:to>
    <xdr:sp macro="" textlink="">
      <xdr:nvSpPr>
        <xdr:cNvPr id="2" name="object 5">
          <a:extLst>
            <a:ext uri="{FF2B5EF4-FFF2-40B4-BE49-F238E27FC236}">
              <a16:creationId xmlns:a16="http://schemas.microsoft.com/office/drawing/2014/main" id="{E391DA8F-2792-46EB-A101-3DC65E8A6827}"/>
            </a:ext>
          </a:extLst>
        </xdr:cNvPr>
        <xdr:cNvSpPr>
          <a:spLocks noChangeArrowheads="1"/>
        </xdr:cNvSpPr>
      </xdr:nvSpPr>
      <xdr:spPr bwMode="auto">
        <a:xfrm>
          <a:off x="14865927" y="57150"/>
          <a:ext cx="3235903" cy="464993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/>
        <a:p>
          <a:endParaRPr lang="es-CO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oordinador_pdp_coonfie_com/Documents/PROTECCION%20DATOS/RESPUESTAS/AUTORIDADES/FORMATO%20SEGUIMIENTO%20PQR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Hoja2"/>
      <sheetName val="LISTAS"/>
      <sheetName val="MEDICION INDICADOR"/>
      <sheetName val="INSTRUCTIVO "/>
    </sheetNames>
    <sheetDataSet>
      <sheetData sheetId="0"/>
      <sheetData sheetId="1"/>
      <sheetData sheetId="2"/>
      <sheetData sheetId="3"/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liana Karime YKOA. Osorio Achipiz" refreshedDate="44896.594997800923" createdVersion="7" refreshedVersion="8" minRefreshableVersion="3" recordCount="1" xr:uid="{0549E720-07F9-4808-BAC7-415A44C920BC}">
  <cacheSource type="worksheet">
    <worksheetSource name="Tabla1"/>
  </cacheSource>
  <cacheFields count="20">
    <cacheField name="No." numFmtId="0">
      <sharedItems containsSemiMixedTypes="0" containsString="0" containsNumber="1" containsInteger="1" minValue="1" maxValue="1"/>
    </cacheField>
    <cacheField name="FECHA RADICACIÓN SOLICITUD" numFmtId="15">
      <sharedItems containsNonDate="0" containsString="0" containsBlank="1"/>
    </cacheField>
    <cacheField name="AUTORIDAD" numFmtId="0">
      <sharedItems containsNonDate="0" containsString="0" containsBlank="1"/>
    </cacheField>
    <cacheField name="CIUDAD AUTORIDAD" numFmtId="0">
      <sharedItems containsNonDate="0" containsString="0" containsBlank="1"/>
    </cacheField>
    <cacheField name="CANAL DE RECEPCIÓN" numFmtId="0">
      <sharedItems containsNonDate="0" containsString="0" containsBlank="1"/>
    </cacheField>
    <cacheField name="OFICIO/RADICADO" numFmtId="0">
      <sharedItems containsNonDate="0" containsString="0" containsBlank="1"/>
    </cacheField>
    <cacheField name="No. IDENTIFICACION TITULAR" numFmtId="3">
      <sharedItems containsNonDate="0" containsString="0" containsBlank="1"/>
    </cacheField>
    <cacheField name="TITULAR" numFmtId="0">
      <sharedItems containsNonDate="0" containsString="0" containsBlank="1"/>
    </cacheField>
    <cacheField name="OFICINA ASOCIADO" numFmtId="0">
      <sharedItems containsNonDate="0" containsString="0" containsBlank="1"/>
    </cacheField>
    <cacheField name="TIPO DE SOLICITUD" numFmtId="0">
      <sharedItems containsNonDate="0" containsString="0" containsBlank="1" containsNumber="1" containsInteger="1" minValue="25670483" maxValue="25670483" count="2">
        <m/>
        <n v="25670483" u="1"/>
      </sharedItems>
    </cacheField>
    <cacheField name="VALOR EMBARGO" numFmtId="164">
      <sharedItems containsNonDate="0" containsString="0" containsBlank="1"/>
    </cacheField>
    <cacheField name="FECHA LÍMITE RESPUESTA" numFmtId="14">
      <sharedItems containsSemiMixedTypes="0" containsNonDate="0" containsDate="1" containsString="0" minDate="1900-01-09T00:00:00" maxDate="1900-01-10T00:00:00"/>
    </cacheField>
    <cacheField name="FECHA EMBARGO O LEVANTAMIENTO OPA" numFmtId="0">
      <sharedItems containsNonDate="0" containsString="0" containsBlank="1"/>
    </cacheField>
    <cacheField name="FECHA RELACION BLOQUEO OPA" numFmtId="14">
      <sharedItems containsNonDate="0" containsString="0" containsBlank="1"/>
    </cacheField>
    <cacheField name="F. ENTREGA RESPUESTA O VERIFICACION LEVANTAMIENTO" numFmtId="15">
      <sharedItems containsNonDate="0" containsString="0" containsBlank="1"/>
    </cacheField>
    <cacheField name="TIEMPO DE RESPUESTA" numFmtId="0">
      <sharedItems containsSemiMixedTypes="0" containsString="0" containsNumber="1" containsInteger="1" minValue="38469" maxValue="38469"/>
    </cacheField>
    <cacheField name="RESPONSABLE DE EMITIR RESPUESTA" numFmtId="0">
      <sharedItems containsNonDate="0" containsString="0" containsBlank="1"/>
    </cacheField>
    <cacheField name="MEDIO  RESPUESTA" numFmtId="0">
      <sharedItems containsNonDate="0" containsString="0" containsBlank="1"/>
    </cacheField>
    <cacheField name="ESTADO" numFmtId="0">
      <sharedItems containsNonDate="0" containsBlank="1" count="4">
        <m/>
        <s v="" u="1"/>
        <s v="Terminado" u="1"/>
        <s v="En tramite" u="1"/>
      </sharedItems>
    </cacheField>
    <cacheField name="OBSERVACIONE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n v="1"/>
    <m/>
    <m/>
    <m/>
    <m/>
    <m/>
    <m/>
    <m/>
    <m/>
    <x v="0"/>
    <m/>
    <d v="1900-01-09T00:00:00"/>
    <m/>
    <m/>
    <m/>
    <n v="38469"/>
    <m/>
    <m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6B6DCB-C8E0-4343-BDE8-D052BE4B6B1A}" name="TablaDinámica4" cacheId="9" applyNumberFormats="0" applyBorderFormats="0" applyFontFormats="0" applyPatternFormats="0" applyAlignmentFormats="0" applyWidthHeightFormats="1" dataCaption="Valores" updatedVersion="8" minRefreshableVersion="3" useAutoFormatting="1" itemPrintTitles="1" createdVersion="7" indent="0" outline="1" outlineData="1" multipleFieldFilters="0" rowHeaderCaption="ESTADO">
  <location ref="A11:C13" firstHeaderRow="0" firstDataRow="1" firstDataCol="1"/>
  <pivotFields count="20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m="1" x="1"/>
        <item x="0"/>
        <item t="default"/>
      </items>
    </pivotField>
    <pivotField showAll="0"/>
    <pivotField numFmtId="14" showAll="0"/>
    <pivotField showAll="0"/>
    <pivotField showAll="0"/>
    <pivotField showAll="0"/>
    <pivotField showAll="0"/>
    <pivotField showAll="0"/>
    <pivotField showAll="0"/>
    <pivotField dataField="1" showAll="0">
      <items count="5">
        <item m="1" x="3"/>
        <item m="1" x="2"/>
        <item m="1" x="1"/>
        <item x="0"/>
        <item t="default"/>
      </items>
    </pivotField>
    <pivotField showAll="0"/>
  </pivotFields>
  <rowFields count="1">
    <field x="9"/>
  </rowFields>
  <rowItems count="2"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ANTIDAD" fld="18" subtotal="count" baseField="0" baseItem="0"/>
    <dataField name="%" fld="18" subtotal="count" showDataAs="percentOfTotal" baseField="19" baseItem="0" numFmtId="165"/>
  </dataFields>
  <formats count="12"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18" type="button" dataOnly="0" labelOnly="1" outline="0"/>
    </format>
    <format dxfId="14">
      <pivotArea dataOnly="0" labelOnly="1" grandRow="1" outline="0" fieldPosition="0"/>
    </format>
    <format dxfId="13">
      <pivotArea dataOnly="0" labelOnly="1" outline="0" axis="axisValues" fieldPosition="0"/>
    </format>
    <format dxfId="12">
      <pivotArea outline="0" collapsedLevelsAreSubtotals="1" fieldPosition="0"/>
    </format>
    <format dxfId="11">
      <pivotArea dataOnly="0" labelOnly="1" outline="0" axis="axisValues" fieldPosition="0"/>
    </format>
    <format dxfId="10">
      <pivotArea outline="0" fieldPosition="0">
        <references count="1">
          <reference field="4294967294" count="1">
            <x v="1"/>
          </reference>
        </references>
      </pivotArea>
    </format>
    <format dxfId="9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8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2">
      <pivotArea field="9" type="button" dataOnly="0" labelOnly="1" outline="0" axis="axisRow" fieldPosition="0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F445E7C-EE91-42E4-B37C-8376E5AA7251}" name="TablaDinámica2" cacheId="9" applyNumberFormats="0" applyBorderFormats="0" applyFontFormats="0" applyPatternFormats="0" applyAlignmentFormats="0" applyWidthHeightFormats="1" dataCaption="Valores" updatedVersion="8" minRefreshableVersion="3" useAutoFormatting="1" itemPrintTitles="1" createdVersion="7" indent="0" outline="1" outlineData="1" multipleFieldFilters="0" rowHeaderCaption="ESTADO">
  <location ref="A4:C6" firstHeaderRow="0" firstDataRow="1" firstDataCol="1"/>
  <pivotFields count="20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m="1" x="3"/>
        <item m="1" x="2"/>
        <item m="1" x="1"/>
        <item x="0"/>
        <item t="default"/>
      </items>
    </pivotField>
    <pivotField showAll="0"/>
  </pivotFields>
  <rowFields count="1">
    <field x="18"/>
  </rowFields>
  <rowItems count="2"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CANTIDAD" fld="18" subtotal="count" baseField="0" baseItem="0"/>
    <dataField name="%" fld="18" subtotal="count" showDataAs="percentOfTotal" baseField="19" baseItem="0" numFmtId="165"/>
  </dataFields>
  <formats count="13">
    <format dxfId="28">
      <pivotArea type="all" dataOnly="0" outline="0" fieldPosition="0"/>
    </format>
    <format dxfId="27">
      <pivotArea outline="0" collapsedLevelsAreSubtotals="1" fieldPosition="0"/>
    </format>
    <format dxfId="26">
      <pivotArea field="18" type="button" dataOnly="0" labelOnly="1" outline="0" axis="axisRow" fieldPosition="0"/>
    </format>
    <format dxfId="25">
      <pivotArea dataOnly="0" labelOnly="1" fieldPosition="0">
        <references count="1">
          <reference field="18" count="0"/>
        </references>
      </pivotArea>
    </format>
    <format dxfId="24">
      <pivotArea dataOnly="0" labelOnly="1" grandRow="1" outline="0" fieldPosition="0"/>
    </format>
    <format dxfId="23">
      <pivotArea dataOnly="0" labelOnly="1" outline="0" axis="axisValues" fieldPosition="0"/>
    </format>
    <format dxfId="22">
      <pivotArea outline="0" collapsedLevelsAreSubtotals="1" fieldPosition="0"/>
    </format>
    <format dxfId="21">
      <pivotArea dataOnly="0" labelOnly="1" outline="0" axis="axisValues" fieldPosition="0"/>
    </format>
    <format dxfId="20">
      <pivotArea outline="0" fieldPosition="0">
        <references count="1">
          <reference field="4294967294" count="1">
            <x v="1"/>
          </reference>
        </references>
      </pivotArea>
    </format>
    <format dxfId="19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8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6">
      <pivotArea field="18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F19B93-19F0-4644-828E-AF6327EED0F9}" name="Tabla1" displayName="Tabla1" ref="A6:T7" totalsRowShown="0" headerRowDxfId="52" headerRowBorderDxfId="51" tableBorderDxfId="50" totalsRowBorderDxfId="49">
  <autoFilter ref="A6:T7" xr:uid="{16533E1A-FE61-4314-B860-287F42D51D6A}"/>
  <tableColumns count="20">
    <tableColumn id="1" xr3:uid="{BC3AE547-C688-4AF1-8398-B7C5727363B4}" name="No." dataDxfId="48"/>
    <tableColumn id="2" xr3:uid="{9D584403-C315-4DDB-AA23-9C88FDBD50D6}" name="FECHA RADICACIÓN SOLICITUD" dataDxfId="47"/>
    <tableColumn id="3" xr3:uid="{FD2B80C9-5502-4BDC-A464-8F6537D18A57}" name="AUTORIDAD" dataDxfId="46"/>
    <tableColumn id="4" xr3:uid="{A35A5570-F79F-4E06-83B7-5D5EFF62E211}" name="CIUDAD AUTORIDAD" dataDxfId="45"/>
    <tableColumn id="5" xr3:uid="{ABA845B3-758B-420F-B527-0351C49AB2A0}" name="CANAL DE RECEPCIÓN" dataDxfId="44"/>
    <tableColumn id="6" xr3:uid="{C645BF14-ACF3-420C-882C-3501BD1CDD05}" name="OFICIO/RADICADO" dataDxfId="43"/>
    <tableColumn id="7" xr3:uid="{17210D38-1AE1-4948-8E36-732324701028}" name="No. IDENTIFICACION TITULAR" dataDxfId="42"/>
    <tableColumn id="8" xr3:uid="{A6CFDB02-9580-4C6F-9B10-A0AD3DD5D6CF}" name="TITULAR" dataDxfId="41"/>
    <tableColumn id="9" xr3:uid="{FD52F410-9AD2-4498-A93C-D44D02F76AF0}" name="OFICINA ASOCIADO" dataDxfId="40"/>
    <tableColumn id="10" xr3:uid="{4383F7E4-F321-4096-B8B3-B5703D385397}" name="TIPO DE SOLICITUD" dataDxfId="39"/>
    <tableColumn id="22" xr3:uid="{1324A581-A5BD-487B-B029-F4214F92F2FE}" name="VALOR EMBARGO" dataDxfId="38"/>
    <tableColumn id="11" xr3:uid="{F7B9EBEE-6729-4606-AEB3-E3E7A938228D}" name="FECHA LÍMITE RESPUESTA" dataDxfId="37">
      <calculatedColumnFormula>WORKDAY.INTL(B7,8,11,Listas!$A$2:$A$16)</calculatedColumnFormula>
    </tableColumn>
    <tableColumn id="14" xr3:uid="{B20ABF33-BB76-414D-8ED5-C07DFCF1E167}" name="FECHA EMBARGO O LEVANTAMIENTO OPA" dataDxfId="36"/>
    <tableColumn id="15" xr3:uid="{4A7048A3-2D8A-417D-A34B-460D7293FFBA}" name="FECHA RELACION BLOQUEO OPA" dataDxfId="35"/>
    <tableColumn id="16" xr3:uid="{20EB86C7-27CB-4FCB-A79E-A98951E96E29}" name="F. ENTREGA RESPUESTA O VERIFICACION LEVANTAMIENTO" dataDxfId="34"/>
    <tableColumn id="17" xr3:uid="{22782A67-B784-49E8-9757-21B7702CFDD1}" name="TIEMPO DE RESPUESTA" dataDxfId="33">
      <calculatedColumnFormula>IF(O7&gt;1,NETWORKDAYS.INTL(B7,O7,11,Listas!$A$2:$A$16),NETWORKDAYS.INTL(B7,NOW(),11,Listas!$A$2:$A$16))</calculatedColumnFormula>
    </tableColumn>
    <tableColumn id="18" xr3:uid="{7D9253E0-D88B-40EA-B751-DFE878C483B7}" name="RESPONSABLE DE EMITIR RESPUESTA" dataDxfId="32"/>
    <tableColumn id="19" xr3:uid="{648C43CF-DD8B-408A-97D3-97CA21B42356}" name="MEDIO  RESPUESTA" dataDxfId="31"/>
    <tableColumn id="20" xr3:uid="{4B47B88F-6E31-4BEE-9436-FBBF09211EA7}" name="ESTADO" dataDxfId="30">
      <calculatedColumnFormula>IF(Tabla1[[#This Row],[F. ENTREGA RESPUESTA O VERIFICACION LEVANTAMIENTO]]&gt;0,"CERRADO","PENDIENTE")</calculatedColumnFormula>
    </tableColumn>
    <tableColumn id="21" xr3:uid="{05040B0C-5413-4625-92D9-648FEF5C9393}" name="OBSERVACIONES" dataDxfId="29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33E1A-FE61-4314-B860-287F42D51D6A}">
  <dimension ref="A1:T7"/>
  <sheetViews>
    <sheetView zoomScaleNormal="100" workbookViewId="0">
      <pane ySplit="6" topLeftCell="A7" activePane="bottomLeft" state="frozen"/>
      <selection pane="bottomLeft" activeCell="C4" sqref="C4:D4"/>
    </sheetView>
  </sheetViews>
  <sheetFormatPr baseColWidth="10" defaultColWidth="11.44140625" defaultRowHeight="14.4" x14ac:dyDescent="0.3"/>
  <cols>
    <col min="1" max="1" width="8.6640625" style="18" bestFit="1" customWidth="1"/>
    <col min="2" max="2" width="15.5546875" style="3" bestFit="1" customWidth="1"/>
    <col min="3" max="3" width="15" style="7" bestFit="1" customWidth="1"/>
    <col min="4" max="4" width="15" style="3" bestFit="1" customWidth="1"/>
    <col min="5" max="5" width="14.33203125" style="3" bestFit="1" customWidth="1"/>
    <col min="6" max="6" width="17.33203125" style="26" bestFit="1" customWidth="1"/>
    <col min="7" max="7" width="20.6640625" style="14" bestFit="1" customWidth="1"/>
    <col min="8" max="8" width="12.109375" style="7" bestFit="1" customWidth="1"/>
    <col min="9" max="9" width="14" style="7" bestFit="1" customWidth="1"/>
    <col min="10" max="10" width="19.6640625" style="3" bestFit="1" customWidth="1"/>
    <col min="11" max="11" width="19.109375" style="24" bestFit="1" customWidth="1"/>
    <col min="12" max="12" width="16.109375" bestFit="1" customWidth="1"/>
    <col min="13" max="13" width="22.44140625" style="3" bestFit="1" customWidth="1"/>
    <col min="14" max="14" width="16.88671875" style="12" bestFit="1" customWidth="1"/>
    <col min="15" max="15" width="18.88671875" style="3" bestFit="1" customWidth="1"/>
    <col min="16" max="16" width="14.33203125" bestFit="1" customWidth="1"/>
    <col min="17" max="17" width="24.109375" style="7" bestFit="1" customWidth="1"/>
    <col min="18" max="18" width="14.33203125" style="3" bestFit="1" customWidth="1"/>
    <col min="19" max="19" width="11.88671875" bestFit="1" customWidth="1"/>
    <col min="20" max="20" width="18.33203125" style="7" bestFit="1" customWidth="1"/>
    <col min="21" max="16384" width="11.44140625" style="3"/>
  </cols>
  <sheetData>
    <row r="1" spans="1:20" s="45" customFormat="1" ht="13.5" customHeight="1" x14ac:dyDescent="0.3">
      <c r="A1" s="59" t="s">
        <v>48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  <c r="M1" s="62"/>
      <c r="N1" s="63"/>
      <c r="O1" s="63"/>
      <c r="P1" s="63"/>
      <c r="Q1" s="64"/>
    </row>
    <row r="2" spans="1:20" s="45" customFormat="1" ht="15" customHeight="1" x14ac:dyDescent="0.3">
      <c r="A2" s="71" t="s">
        <v>87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3"/>
      <c r="M2" s="65"/>
      <c r="N2" s="66"/>
      <c r="O2" s="66"/>
      <c r="P2" s="66"/>
      <c r="Q2" s="67"/>
    </row>
    <row r="3" spans="1:20" s="45" customFormat="1" ht="15" customHeight="1" x14ac:dyDescent="0.3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L3" s="76"/>
      <c r="M3" s="68"/>
      <c r="N3" s="69"/>
      <c r="O3" s="69"/>
      <c r="P3" s="69"/>
      <c r="Q3" s="70"/>
    </row>
    <row r="4" spans="1:20" s="47" customFormat="1" ht="13.5" customHeight="1" x14ac:dyDescent="0.3">
      <c r="A4" s="77" t="s">
        <v>44</v>
      </c>
      <c r="B4" s="77"/>
      <c r="C4" s="78" t="s">
        <v>49</v>
      </c>
      <c r="D4" s="78"/>
      <c r="E4" s="77" t="s">
        <v>45</v>
      </c>
      <c r="F4" s="77"/>
      <c r="G4" s="46">
        <v>1</v>
      </c>
      <c r="H4" s="77" t="s">
        <v>46</v>
      </c>
      <c r="I4" s="77"/>
      <c r="J4" s="79" t="s">
        <v>105</v>
      </c>
      <c r="K4" s="78"/>
      <c r="L4" s="78"/>
      <c r="M4" s="77" t="s">
        <v>47</v>
      </c>
      <c r="N4" s="77"/>
      <c r="O4" s="78" t="s">
        <v>50</v>
      </c>
      <c r="P4" s="78"/>
      <c r="Q4" s="78"/>
    </row>
    <row r="5" spans="1:20" x14ac:dyDescent="0.3">
      <c r="A5" s="37"/>
      <c r="B5" s="38"/>
      <c r="C5" s="39"/>
      <c r="D5" s="38"/>
      <c r="E5" s="38"/>
      <c r="F5" s="40"/>
      <c r="G5" s="41"/>
      <c r="H5" s="42"/>
      <c r="I5" s="42"/>
      <c r="J5" s="43"/>
      <c r="K5" s="43"/>
      <c r="L5" s="43"/>
      <c r="M5" s="43"/>
      <c r="N5" s="44"/>
      <c r="O5" s="43"/>
      <c r="P5" s="43"/>
      <c r="Q5" s="42"/>
      <c r="R5" s="43"/>
      <c r="S5" s="43"/>
      <c r="T5" s="42"/>
    </row>
    <row r="6" spans="1:20" s="33" customFormat="1" ht="36" x14ac:dyDescent="0.25">
      <c r="A6" s="28" t="s">
        <v>10</v>
      </c>
      <c r="B6" s="29" t="s">
        <v>0</v>
      </c>
      <c r="C6" s="29" t="s">
        <v>11</v>
      </c>
      <c r="D6" s="30" t="s">
        <v>12</v>
      </c>
      <c r="E6" s="30" t="s">
        <v>1</v>
      </c>
      <c r="F6" s="30" t="s">
        <v>34</v>
      </c>
      <c r="G6" s="30" t="s">
        <v>13</v>
      </c>
      <c r="H6" s="30" t="s">
        <v>14</v>
      </c>
      <c r="I6" s="30" t="s">
        <v>15</v>
      </c>
      <c r="J6" s="30" t="s">
        <v>2</v>
      </c>
      <c r="K6" s="31" t="s">
        <v>16</v>
      </c>
      <c r="L6" s="30" t="s">
        <v>3</v>
      </c>
      <c r="M6" s="30" t="s">
        <v>17</v>
      </c>
      <c r="N6" s="29" t="s">
        <v>18</v>
      </c>
      <c r="O6" s="30" t="s">
        <v>41</v>
      </c>
      <c r="P6" s="30" t="s">
        <v>4</v>
      </c>
      <c r="Q6" s="30" t="s">
        <v>5</v>
      </c>
      <c r="R6" s="30" t="s">
        <v>6</v>
      </c>
      <c r="S6" s="30" t="s">
        <v>7</v>
      </c>
      <c r="T6" s="32" t="s">
        <v>8</v>
      </c>
    </row>
    <row r="7" spans="1:20" s="6" customFormat="1" ht="13.8" x14ac:dyDescent="0.3">
      <c r="A7" s="22">
        <v>1</v>
      </c>
      <c r="B7" s="19"/>
      <c r="C7" s="4"/>
      <c r="D7" s="5"/>
      <c r="E7" s="5"/>
      <c r="F7" s="25"/>
      <c r="G7" s="13"/>
      <c r="H7" s="4"/>
      <c r="I7" s="4"/>
      <c r="J7" s="4"/>
      <c r="K7" s="23"/>
      <c r="L7" s="20">
        <f>WORKDAY.INTL(B7,8,11,Listas!$A$2:$A$16)</f>
        <v>10</v>
      </c>
      <c r="M7" s="5"/>
      <c r="N7" s="21"/>
      <c r="O7" s="19"/>
      <c r="P7" s="15">
        <f ca="1">IF(O7&gt;1,NETWORKDAYS.INTL(B7,O7,11,Listas!$A$2:$A$16),NETWORKDAYS.INTL(B7,NOW(),11,Listas!$A$2:$A$16))</f>
        <v>38475</v>
      </c>
      <c r="Q7" s="4"/>
      <c r="R7" s="5"/>
      <c r="S7" s="16" t="str">
        <f>IF(Tabla1[[#This Row],[F. ENTREGA RESPUESTA O VERIFICACION LEVANTAMIENTO]]&gt;0,"CERRADO","PENDIENTE")</f>
        <v>PENDIENTE</v>
      </c>
      <c r="T7" s="4"/>
    </row>
  </sheetData>
  <sheetProtection formatCells="0" formatColumns="0" formatRows="0" insertColumns="0" insertRows="0" insertHyperlinks="0" deleteColumns="0" deleteRows="0" sort="0" autoFilter="0" pivotTables="0"/>
  <mergeCells count="10">
    <mergeCell ref="A1:L1"/>
    <mergeCell ref="M1:Q3"/>
    <mergeCell ref="A2:L3"/>
    <mergeCell ref="A4:B4"/>
    <mergeCell ref="C4:D4"/>
    <mergeCell ref="E4:F4"/>
    <mergeCell ref="H4:I4"/>
    <mergeCell ref="J4:L4"/>
    <mergeCell ref="M4:N4"/>
    <mergeCell ref="O4:Q4"/>
  </mergeCells>
  <phoneticPr fontId="1" type="noConversion"/>
  <conditionalFormatting sqref="S7">
    <cfRule type="cellIs" dxfId="61" priority="446" operator="equal">
      <formula>"Terminado"</formula>
    </cfRule>
    <cfRule type="cellIs" dxfId="60" priority="447" operator="equal">
      <formula>"En tramite"</formula>
    </cfRule>
  </conditionalFormatting>
  <conditionalFormatting sqref="I7">
    <cfRule type="cellIs" dxfId="59" priority="442" operator="notEqual">
      <formula>"NA"</formula>
    </cfRule>
  </conditionalFormatting>
  <conditionalFormatting sqref="P7">
    <cfRule type="expression" dxfId="58" priority="821">
      <formula>ISBLANK($O7)</formula>
    </cfRule>
    <cfRule type="expression" dxfId="57" priority="822">
      <formula>$O7&gt;$L7</formula>
    </cfRule>
    <cfRule type="expression" dxfId="56" priority="823">
      <formula>$O7&lt;=$L7</formula>
    </cfRule>
  </conditionalFormatting>
  <conditionalFormatting sqref="F5:F7">
    <cfRule type="duplicateValues" dxfId="55" priority="982"/>
  </conditionalFormatting>
  <conditionalFormatting sqref="G5:G7">
    <cfRule type="duplicateValues" dxfId="54" priority="983"/>
  </conditionalFormatting>
  <conditionalFormatting sqref="A2:A7">
    <cfRule type="duplicateValues" dxfId="53" priority="984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E568D1B-7359-41CF-8939-B0DB3420455B}">
          <x14:formula1>
            <xm:f>Listas!$C$2:$C$6</xm:f>
          </x14:formula1>
          <xm:sqref>J7</xm:sqref>
        </x14:dataValidation>
        <x14:dataValidation type="list" allowBlank="1" showInputMessage="1" showErrorMessage="1" xr:uid="{5D4AE58F-74B3-44B9-BDE1-9D52C5E12BE8}">
          <x14:formula1>
            <xm:f>Listas!$F$2:$F$14</xm:f>
          </x14:formula1>
          <xm:sqref>I7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935FB-E352-4E15-8FB5-6F613AC0D1E6}">
  <dimension ref="A1:F16"/>
  <sheetViews>
    <sheetView workbookViewId="0">
      <selection activeCell="C12" sqref="C12"/>
    </sheetView>
  </sheetViews>
  <sheetFormatPr baseColWidth="10" defaultColWidth="11.44140625" defaultRowHeight="14.4" x14ac:dyDescent="0.3"/>
  <cols>
    <col min="1" max="1" width="11.44140625" style="2"/>
    <col min="3" max="3" width="42" customWidth="1"/>
    <col min="5" max="5" width="18.33203125" customWidth="1"/>
    <col min="6" max="6" width="19.109375" customWidth="1"/>
  </cols>
  <sheetData>
    <row r="1" spans="1:6" x14ac:dyDescent="0.3">
      <c r="A1" s="2" t="s">
        <v>28</v>
      </c>
      <c r="C1" s="1" t="s">
        <v>29</v>
      </c>
      <c r="E1" s="27"/>
      <c r="F1" s="27" t="s">
        <v>36</v>
      </c>
    </row>
    <row r="2" spans="1:6" x14ac:dyDescent="0.3">
      <c r="A2" s="2">
        <v>44562</v>
      </c>
      <c r="C2" t="s">
        <v>21</v>
      </c>
      <c r="F2" t="s">
        <v>22</v>
      </c>
    </row>
    <row r="3" spans="1:6" x14ac:dyDescent="0.3">
      <c r="A3" s="2">
        <v>44571</v>
      </c>
      <c r="C3" t="s">
        <v>9</v>
      </c>
      <c r="F3" t="s">
        <v>35</v>
      </c>
    </row>
    <row r="4" spans="1:6" x14ac:dyDescent="0.3">
      <c r="A4" s="2">
        <v>44641</v>
      </c>
      <c r="F4" t="s">
        <v>27</v>
      </c>
    </row>
    <row r="5" spans="1:6" x14ac:dyDescent="0.3">
      <c r="A5" s="2">
        <v>44665</v>
      </c>
      <c r="F5" t="s">
        <v>37</v>
      </c>
    </row>
    <row r="6" spans="1:6" x14ac:dyDescent="0.3">
      <c r="A6" s="2">
        <v>44666</v>
      </c>
      <c r="F6" t="s">
        <v>25</v>
      </c>
    </row>
    <row r="7" spans="1:6" x14ac:dyDescent="0.3">
      <c r="A7" s="2">
        <v>44711</v>
      </c>
      <c r="F7" t="s">
        <v>19</v>
      </c>
    </row>
    <row r="8" spans="1:6" x14ac:dyDescent="0.3">
      <c r="A8" s="2">
        <v>44732</v>
      </c>
      <c r="F8" t="s">
        <v>26</v>
      </c>
    </row>
    <row r="9" spans="1:6" x14ac:dyDescent="0.3">
      <c r="A9" s="2">
        <v>44739</v>
      </c>
      <c r="F9" t="s">
        <v>23</v>
      </c>
    </row>
    <row r="10" spans="1:6" x14ac:dyDescent="0.3">
      <c r="A10" s="2">
        <v>44746</v>
      </c>
      <c r="F10" t="s">
        <v>38</v>
      </c>
    </row>
    <row r="11" spans="1:6" x14ac:dyDescent="0.3">
      <c r="A11" s="2">
        <v>44762</v>
      </c>
      <c r="F11" t="s">
        <v>24</v>
      </c>
    </row>
    <row r="12" spans="1:6" x14ac:dyDescent="0.3">
      <c r="A12" s="2">
        <v>44788</v>
      </c>
      <c r="F12" t="s">
        <v>39</v>
      </c>
    </row>
    <row r="13" spans="1:6" x14ac:dyDescent="0.3">
      <c r="A13" s="2">
        <v>44851</v>
      </c>
      <c r="F13" t="s">
        <v>40</v>
      </c>
    </row>
    <row r="14" spans="1:6" x14ac:dyDescent="0.3">
      <c r="A14" s="2">
        <v>44872</v>
      </c>
      <c r="F14" t="s">
        <v>20</v>
      </c>
    </row>
    <row r="15" spans="1:6" x14ac:dyDescent="0.3">
      <c r="A15" s="2">
        <v>44879</v>
      </c>
    </row>
    <row r="16" spans="1:6" x14ac:dyDescent="0.3">
      <c r="A16" s="2">
        <v>44903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0E2BF-4D0F-4A15-9254-FCE598A21783}">
  <dimension ref="A1:H22"/>
  <sheetViews>
    <sheetView tabSelected="1" workbookViewId="0">
      <selection activeCell="B15" sqref="B15"/>
    </sheetView>
  </sheetViews>
  <sheetFormatPr baseColWidth="10" defaultColWidth="11.44140625" defaultRowHeight="14.4" x14ac:dyDescent="0.3"/>
  <cols>
    <col min="1" max="1" width="27.44140625" bestFit="1" customWidth="1"/>
    <col min="2" max="2" width="13.109375" style="10" customWidth="1"/>
    <col min="3" max="3" width="20.88671875" customWidth="1"/>
    <col min="4" max="4" width="0" hidden="1" customWidth="1"/>
    <col min="5" max="6" width="11.44140625" hidden="1" customWidth="1"/>
    <col min="7" max="7" width="18.88671875" customWidth="1"/>
  </cols>
  <sheetData>
    <row r="1" spans="1:8" ht="27.6" x14ac:dyDescent="0.3">
      <c r="E1" s="17">
        <v>44927</v>
      </c>
      <c r="F1" s="10">
        <f ca="1">NETWORKDAYS.INTL(E1,NOW(),1,Listas!$A$2:$A$16)</f>
        <v>-16</v>
      </c>
      <c r="G1" s="34" t="s">
        <v>42</v>
      </c>
      <c r="H1" s="35">
        <f ca="1">GETPIVOTDATA("CANTIDAD",$A$4)/F1</f>
        <v>0</v>
      </c>
    </row>
    <row r="2" spans="1:8" x14ac:dyDescent="0.3">
      <c r="A2" s="36" t="s">
        <v>43</v>
      </c>
      <c r="B2" s="9">
        <f>MAX(SEGUIMIENTO!A:A)</f>
        <v>1</v>
      </c>
    </row>
    <row r="4" spans="1:8" x14ac:dyDescent="0.3">
      <c r="A4" s="138" t="s">
        <v>7</v>
      </c>
      <c r="B4" s="9" t="s">
        <v>30</v>
      </c>
      <c r="C4" s="9" t="s">
        <v>31</v>
      </c>
    </row>
    <row r="5" spans="1:8" x14ac:dyDescent="0.3">
      <c r="A5" s="8" t="s">
        <v>33</v>
      </c>
      <c r="B5" s="9"/>
      <c r="C5" s="11" t="e">
        <v>#DIV/0!</v>
      </c>
    </row>
    <row r="6" spans="1:8" x14ac:dyDescent="0.3">
      <c r="A6" s="8" t="s">
        <v>32</v>
      </c>
      <c r="B6" s="9"/>
      <c r="C6" s="11" t="e">
        <v>#DIV/0!</v>
      </c>
    </row>
    <row r="7" spans="1:8" x14ac:dyDescent="0.3">
      <c r="B7"/>
    </row>
    <row r="8" spans="1:8" x14ac:dyDescent="0.3">
      <c r="B8"/>
    </row>
    <row r="9" spans="1:8" x14ac:dyDescent="0.3">
      <c r="B9"/>
    </row>
    <row r="10" spans="1:8" x14ac:dyDescent="0.3">
      <c r="B10"/>
    </row>
    <row r="11" spans="1:8" x14ac:dyDescent="0.3">
      <c r="A11" s="138" t="s">
        <v>7</v>
      </c>
      <c r="B11" s="9" t="s">
        <v>30</v>
      </c>
      <c r="C11" s="9" t="s">
        <v>31</v>
      </c>
    </row>
    <row r="12" spans="1:8" x14ac:dyDescent="0.3">
      <c r="A12" s="8" t="s">
        <v>33</v>
      </c>
      <c r="B12" s="9"/>
      <c r="C12" s="11" t="e">
        <v>#DIV/0!</v>
      </c>
    </row>
    <row r="13" spans="1:8" x14ac:dyDescent="0.3">
      <c r="A13" s="8" t="s">
        <v>32</v>
      </c>
      <c r="B13" s="9"/>
      <c r="C13" s="11" t="e">
        <v>#DIV/0!</v>
      </c>
    </row>
    <row r="14" spans="1:8" x14ac:dyDescent="0.3">
      <c r="B14"/>
    </row>
    <row r="15" spans="1:8" x14ac:dyDescent="0.3">
      <c r="B15"/>
    </row>
    <row r="16" spans="1:8" x14ac:dyDescent="0.3">
      <c r="B16"/>
    </row>
    <row r="17" spans="2:2" x14ac:dyDescent="0.3">
      <c r="B17"/>
    </row>
    <row r="18" spans="2:2" x14ac:dyDescent="0.3">
      <c r="B18"/>
    </row>
    <row r="19" spans="2:2" x14ac:dyDescent="0.3">
      <c r="B19"/>
    </row>
    <row r="20" spans="2:2" x14ac:dyDescent="0.3">
      <c r="B20"/>
    </row>
    <row r="21" spans="2:2" x14ac:dyDescent="0.3">
      <c r="B21"/>
    </row>
    <row r="22" spans="2:2" x14ac:dyDescent="0.3">
      <c r="B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641F0-1217-48A8-941C-5950783122BE}">
  <dimension ref="A1:O36"/>
  <sheetViews>
    <sheetView topLeftCell="A24" zoomScaleNormal="100" workbookViewId="0">
      <selection activeCell="K33" sqref="K33:O33"/>
    </sheetView>
  </sheetViews>
  <sheetFormatPr baseColWidth="10" defaultColWidth="11.44140625" defaultRowHeight="14.4" x14ac:dyDescent="0.3"/>
  <cols>
    <col min="1" max="1" width="3.44140625" style="48" bestFit="1" customWidth="1"/>
    <col min="2" max="4" width="7.33203125" style="48" customWidth="1"/>
    <col min="5" max="14" width="6.109375" style="48" customWidth="1"/>
    <col min="15" max="15" width="6.44140625" style="48" customWidth="1"/>
    <col min="16" max="16384" width="11.44140625" style="48"/>
  </cols>
  <sheetData>
    <row r="1" spans="1:15" ht="18" customHeight="1" x14ac:dyDescent="0.3">
      <c r="A1" s="82" t="s">
        <v>51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ht="9" customHeight="1" x14ac:dyDescent="0.3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49"/>
    </row>
    <row r="3" spans="1:15" ht="30" customHeight="1" x14ac:dyDescent="0.3">
      <c r="A3" s="83" t="s">
        <v>52</v>
      </c>
      <c r="B3" s="84"/>
      <c r="C3" s="84"/>
      <c r="D3" s="85"/>
      <c r="E3" s="86" t="s">
        <v>64</v>
      </c>
      <c r="F3" s="87"/>
      <c r="G3" s="87"/>
      <c r="H3" s="87"/>
      <c r="I3" s="87"/>
      <c r="J3" s="87"/>
      <c r="K3" s="87"/>
      <c r="L3" s="87"/>
      <c r="M3" s="87"/>
      <c r="N3" s="87"/>
      <c r="O3" s="88"/>
    </row>
    <row r="4" spans="1:15" ht="9" customHeight="1" x14ac:dyDescent="0.3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1"/>
    </row>
    <row r="5" spans="1:15" ht="45" customHeight="1" x14ac:dyDescent="0.3">
      <c r="A5" s="89" t="s">
        <v>53</v>
      </c>
      <c r="B5" s="90"/>
      <c r="C5" s="90"/>
      <c r="D5" s="91"/>
      <c r="E5" s="86" t="s">
        <v>65</v>
      </c>
      <c r="F5" s="87"/>
      <c r="G5" s="87"/>
      <c r="H5" s="87"/>
      <c r="I5" s="87"/>
      <c r="J5" s="87"/>
      <c r="K5" s="87"/>
      <c r="L5" s="87"/>
      <c r="M5" s="87"/>
      <c r="N5" s="87"/>
      <c r="O5" s="88"/>
    </row>
    <row r="6" spans="1:15" ht="9" customHeight="1" x14ac:dyDescent="0.3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/>
    </row>
    <row r="7" spans="1:15" x14ac:dyDescent="0.3">
      <c r="A7" s="82" t="s">
        <v>54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</row>
    <row r="8" spans="1:15" ht="27" customHeight="1" x14ac:dyDescent="0.3">
      <c r="A8" s="52">
        <v>1</v>
      </c>
      <c r="B8" s="92" t="s">
        <v>0</v>
      </c>
      <c r="C8" s="93"/>
      <c r="D8" s="94"/>
      <c r="E8" s="95" t="s">
        <v>89</v>
      </c>
      <c r="F8" s="96"/>
      <c r="G8" s="96"/>
      <c r="H8" s="96"/>
      <c r="I8" s="96"/>
      <c r="J8" s="96"/>
      <c r="K8" s="96"/>
      <c r="L8" s="96"/>
      <c r="M8" s="96"/>
      <c r="N8" s="96"/>
      <c r="O8" s="97"/>
    </row>
    <row r="9" spans="1:15" ht="27" customHeight="1" x14ac:dyDescent="0.3">
      <c r="A9" s="52">
        <v>2</v>
      </c>
      <c r="B9" s="92" t="s">
        <v>11</v>
      </c>
      <c r="C9" s="93"/>
      <c r="D9" s="94"/>
      <c r="E9" s="95" t="s">
        <v>90</v>
      </c>
      <c r="F9" s="96"/>
      <c r="G9" s="96"/>
      <c r="H9" s="96"/>
      <c r="I9" s="96"/>
      <c r="J9" s="96"/>
      <c r="K9" s="96"/>
      <c r="L9" s="96"/>
      <c r="M9" s="96"/>
      <c r="N9" s="96"/>
      <c r="O9" s="97"/>
    </row>
    <row r="10" spans="1:15" ht="27" customHeight="1" x14ac:dyDescent="0.3">
      <c r="A10" s="52">
        <v>3</v>
      </c>
      <c r="B10" s="92" t="s">
        <v>12</v>
      </c>
      <c r="C10" s="93"/>
      <c r="D10" s="94"/>
      <c r="E10" s="95" t="s">
        <v>77</v>
      </c>
      <c r="F10" s="96"/>
      <c r="G10" s="96"/>
      <c r="H10" s="96"/>
      <c r="I10" s="96"/>
      <c r="J10" s="96"/>
      <c r="K10" s="96"/>
      <c r="L10" s="96"/>
      <c r="M10" s="96"/>
      <c r="N10" s="96"/>
      <c r="O10" s="97"/>
    </row>
    <row r="11" spans="1:15" s="53" customFormat="1" ht="27" customHeight="1" x14ac:dyDescent="0.3">
      <c r="A11" s="52">
        <v>4</v>
      </c>
      <c r="B11" s="92" t="s">
        <v>1</v>
      </c>
      <c r="C11" s="93"/>
      <c r="D11" s="94"/>
      <c r="E11" s="95" t="s">
        <v>91</v>
      </c>
      <c r="F11" s="96"/>
      <c r="G11" s="96"/>
      <c r="H11" s="96"/>
      <c r="I11" s="96"/>
      <c r="J11" s="96"/>
      <c r="K11" s="96"/>
      <c r="L11" s="96"/>
      <c r="M11" s="96"/>
      <c r="N11" s="96"/>
      <c r="O11" s="97"/>
    </row>
    <row r="12" spans="1:15" ht="27" customHeight="1" x14ac:dyDescent="0.3">
      <c r="A12" s="52">
        <v>5</v>
      </c>
      <c r="B12" s="92" t="s">
        <v>66</v>
      </c>
      <c r="C12" s="93"/>
      <c r="D12" s="94"/>
      <c r="E12" s="95" t="s">
        <v>92</v>
      </c>
      <c r="F12" s="96"/>
      <c r="G12" s="96"/>
      <c r="H12" s="96"/>
      <c r="I12" s="96"/>
      <c r="J12" s="96"/>
      <c r="K12" s="96"/>
      <c r="L12" s="96"/>
      <c r="M12" s="96"/>
      <c r="N12" s="96"/>
      <c r="O12" s="97"/>
    </row>
    <row r="13" spans="1:15" ht="27" customHeight="1" x14ac:dyDescent="0.3">
      <c r="A13" s="52">
        <v>6</v>
      </c>
      <c r="B13" s="92" t="s">
        <v>67</v>
      </c>
      <c r="C13" s="93"/>
      <c r="D13" s="94"/>
      <c r="E13" s="98" t="s">
        <v>93</v>
      </c>
      <c r="F13" s="99"/>
      <c r="G13" s="99"/>
      <c r="H13" s="99"/>
      <c r="I13" s="99"/>
      <c r="J13" s="99"/>
      <c r="K13" s="99"/>
      <c r="L13" s="99"/>
      <c r="M13" s="99"/>
      <c r="N13" s="99"/>
      <c r="O13" s="100"/>
    </row>
    <row r="14" spans="1:15" ht="27" customHeight="1" x14ac:dyDescent="0.3">
      <c r="A14" s="52">
        <v>7</v>
      </c>
      <c r="B14" s="92" t="s">
        <v>14</v>
      </c>
      <c r="C14" s="93"/>
      <c r="D14" s="94"/>
      <c r="E14" s="98" t="s">
        <v>94</v>
      </c>
      <c r="F14" s="99"/>
      <c r="G14" s="99"/>
      <c r="H14" s="99"/>
      <c r="I14" s="99"/>
      <c r="J14" s="99"/>
      <c r="K14" s="99"/>
      <c r="L14" s="99"/>
      <c r="M14" s="99"/>
      <c r="N14" s="99"/>
      <c r="O14" s="100"/>
    </row>
    <row r="15" spans="1:15" ht="27" customHeight="1" x14ac:dyDescent="0.3">
      <c r="A15" s="52">
        <v>8</v>
      </c>
      <c r="B15" s="92" t="s">
        <v>68</v>
      </c>
      <c r="C15" s="93"/>
      <c r="D15" s="94"/>
      <c r="E15" s="98" t="s">
        <v>95</v>
      </c>
      <c r="F15" s="99"/>
      <c r="G15" s="99"/>
      <c r="H15" s="99"/>
      <c r="I15" s="99"/>
      <c r="J15" s="99"/>
      <c r="K15" s="99"/>
      <c r="L15" s="99"/>
      <c r="M15" s="99"/>
      <c r="N15" s="99"/>
      <c r="O15" s="100"/>
    </row>
    <row r="16" spans="1:15" ht="27" customHeight="1" x14ac:dyDescent="0.25">
      <c r="A16" s="80">
        <v>9</v>
      </c>
      <c r="B16" s="102" t="s">
        <v>69</v>
      </c>
      <c r="C16" s="103"/>
      <c r="D16" s="104"/>
      <c r="E16" s="108" t="s">
        <v>21</v>
      </c>
      <c r="F16" s="108"/>
      <c r="G16" s="108"/>
      <c r="H16" s="109" t="s">
        <v>96</v>
      </c>
      <c r="I16" s="109"/>
      <c r="J16" s="109"/>
      <c r="K16" s="109"/>
      <c r="L16" s="109"/>
      <c r="M16" s="109"/>
      <c r="N16" s="109"/>
      <c r="O16" s="109"/>
    </row>
    <row r="17" spans="1:15" ht="27" customHeight="1" x14ac:dyDescent="0.25">
      <c r="A17" s="81"/>
      <c r="B17" s="105"/>
      <c r="C17" s="106"/>
      <c r="D17" s="107"/>
      <c r="E17" s="108" t="s">
        <v>9</v>
      </c>
      <c r="F17" s="108"/>
      <c r="G17" s="108"/>
      <c r="H17" s="109" t="s">
        <v>88</v>
      </c>
      <c r="I17" s="109"/>
      <c r="J17" s="109"/>
      <c r="K17" s="109"/>
      <c r="L17" s="109"/>
      <c r="M17" s="109"/>
      <c r="N17" s="109"/>
      <c r="O17" s="109"/>
    </row>
    <row r="18" spans="1:15" ht="27" customHeight="1" x14ac:dyDescent="0.3">
      <c r="A18" s="52">
        <v>10</v>
      </c>
      <c r="B18" s="101" t="s">
        <v>70</v>
      </c>
      <c r="C18" s="101"/>
      <c r="D18" s="101"/>
      <c r="E18" s="98" t="s">
        <v>97</v>
      </c>
      <c r="F18" s="99"/>
      <c r="G18" s="99"/>
      <c r="H18" s="99"/>
      <c r="I18" s="99"/>
      <c r="J18" s="99"/>
      <c r="K18" s="99"/>
      <c r="L18" s="99"/>
      <c r="M18" s="99"/>
      <c r="N18" s="99"/>
      <c r="O18" s="100"/>
    </row>
    <row r="19" spans="1:15" ht="27" customHeight="1" x14ac:dyDescent="0.3">
      <c r="A19" s="52">
        <v>11</v>
      </c>
      <c r="B19" s="101" t="s">
        <v>3</v>
      </c>
      <c r="C19" s="101"/>
      <c r="D19" s="101"/>
      <c r="E19" s="95" t="s">
        <v>98</v>
      </c>
      <c r="F19" s="96"/>
      <c r="G19" s="96"/>
      <c r="H19" s="96"/>
      <c r="I19" s="96"/>
      <c r="J19" s="96"/>
      <c r="K19" s="96"/>
      <c r="L19" s="96"/>
      <c r="M19" s="96"/>
      <c r="N19" s="96"/>
      <c r="O19" s="97"/>
    </row>
    <row r="20" spans="1:15" ht="27" customHeight="1" x14ac:dyDescent="0.3">
      <c r="A20" s="52">
        <v>12</v>
      </c>
      <c r="B20" s="110" t="s">
        <v>71</v>
      </c>
      <c r="C20" s="111"/>
      <c r="D20" s="112"/>
      <c r="E20" s="113" t="s">
        <v>78</v>
      </c>
      <c r="F20" s="114"/>
      <c r="G20" s="114"/>
      <c r="H20" s="114"/>
      <c r="I20" s="114"/>
      <c r="J20" s="114"/>
      <c r="K20" s="114"/>
      <c r="L20" s="114"/>
      <c r="M20" s="114"/>
      <c r="N20" s="114"/>
      <c r="O20" s="115"/>
    </row>
    <row r="21" spans="1:15" ht="27" customHeight="1" x14ac:dyDescent="0.3">
      <c r="A21" s="52">
        <v>13</v>
      </c>
      <c r="B21" s="101" t="s">
        <v>72</v>
      </c>
      <c r="C21" s="101"/>
      <c r="D21" s="101"/>
      <c r="E21" s="98" t="s">
        <v>79</v>
      </c>
      <c r="F21" s="99"/>
      <c r="G21" s="99"/>
      <c r="H21" s="99"/>
      <c r="I21" s="99"/>
      <c r="J21" s="99"/>
      <c r="K21" s="99"/>
      <c r="L21" s="99"/>
      <c r="M21" s="99"/>
      <c r="N21" s="99"/>
      <c r="O21" s="100"/>
    </row>
    <row r="22" spans="1:15" ht="54" customHeight="1" x14ac:dyDescent="0.3">
      <c r="A22" s="52">
        <v>14</v>
      </c>
      <c r="B22" s="101" t="s">
        <v>73</v>
      </c>
      <c r="C22" s="101"/>
      <c r="D22" s="101"/>
      <c r="E22" s="95" t="s">
        <v>99</v>
      </c>
      <c r="F22" s="96"/>
      <c r="G22" s="96"/>
      <c r="H22" s="96"/>
      <c r="I22" s="96"/>
      <c r="J22" s="96"/>
      <c r="K22" s="96"/>
      <c r="L22" s="96"/>
      <c r="M22" s="96"/>
      <c r="N22" s="96"/>
      <c r="O22" s="97"/>
    </row>
    <row r="23" spans="1:15" ht="27" customHeight="1" x14ac:dyDescent="0.3">
      <c r="A23" s="52">
        <v>15</v>
      </c>
      <c r="B23" s="101" t="s">
        <v>4</v>
      </c>
      <c r="C23" s="101"/>
      <c r="D23" s="101"/>
      <c r="E23" s="95" t="s">
        <v>100</v>
      </c>
      <c r="F23" s="96"/>
      <c r="G23" s="96"/>
      <c r="H23" s="96"/>
      <c r="I23" s="96"/>
      <c r="J23" s="96"/>
      <c r="K23" s="96"/>
      <c r="L23" s="96"/>
      <c r="M23" s="96"/>
      <c r="N23" s="96"/>
      <c r="O23" s="97"/>
    </row>
    <row r="24" spans="1:15" ht="27" customHeight="1" x14ac:dyDescent="0.3">
      <c r="A24" s="52">
        <v>16</v>
      </c>
      <c r="B24" s="101" t="s">
        <v>74</v>
      </c>
      <c r="C24" s="101"/>
      <c r="D24" s="101"/>
      <c r="E24" s="98" t="s">
        <v>80</v>
      </c>
      <c r="F24" s="99"/>
      <c r="G24" s="99"/>
      <c r="H24" s="99"/>
      <c r="I24" s="99"/>
      <c r="J24" s="99"/>
      <c r="K24" s="99"/>
      <c r="L24" s="99"/>
      <c r="M24" s="99"/>
      <c r="N24" s="99"/>
      <c r="O24" s="100"/>
    </row>
    <row r="25" spans="1:15" ht="27" customHeight="1" x14ac:dyDescent="0.3">
      <c r="A25" s="52">
        <v>17</v>
      </c>
      <c r="B25" s="101" t="s">
        <v>75</v>
      </c>
      <c r="C25" s="101"/>
      <c r="D25" s="101"/>
      <c r="E25" s="98" t="s">
        <v>81</v>
      </c>
      <c r="F25" s="99"/>
      <c r="G25" s="99"/>
      <c r="H25" s="99"/>
      <c r="I25" s="99"/>
      <c r="J25" s="99"/>
      <c r="K25" s="99"/>
      <c r="L25" s="99"/>
      <c r="M25" s="99"/>
      <c r="N25" s="99"/>
      <c r="O25" s="100"/>
    </row>
    <row r="26" spans="1:15" ht="27" customHeight="1" x14ac:dyDescent="0.3">
      <c r="A26" s="52">
        <v>18</v>
      </c>
      <c r="B26" s="101" t="s">
        <v>76</v>
      </c>
      <c r="C26" s="101"/>
      <c r="D26" s="101"/>
      <c r="E26" s="95" t="s">
        <v>101</v>
      </c>
      <c r="F26" s="96"/>
      <c r="G26" s="96"/>
      <c r="H26" s="96"/>
      <c r="I26" s="96"/>
      <c r="J26" s="96"/>
      <c r="K26" s="96"/>
      <c r="L26" s="96"/>
      <c r="M26" s="96"/>
      <c r="N26" s="96"/>
      <c r="O26" s="97"/>
    </row>
    <row r="27" spans="1:15" ht="27" customHeight="1" x14ac:dyDescent="0.3">
      <c r="A27" s="52">
        <v>19</v>
      </c>
      <c r="B27" s="101" t="s">
        <v>8</v>
      </c>
      <c r="C27" s="101"/>
      <c r="D27" s="101"/>
      <c r="E27" s="95" t="s">
        <v>82</v>
      </c>
      <c r="F27" s="96"/>
      <c r="G27" s="96"/>
      <c r="H27" s="96"/>
      <c r="I27" s="96"/>
      <c r="J27" s="96"/>
      <c r="K27" s="96"/>
      <c r="L27" s="96"/>
      <c r="M27" s="96"/>
      <c r="N27" s="96"/>
      <c r="O27" s="97"/>
    </row>
    <row r="28" spans="1:15" x14ac:dyDescent="0.3">
      <c r="A28" s="54"/>
      <c r="B28" s="55"/>
      <c r="C28" s="55"/>
      <c r="D28" s="55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</row>
    <row r="29" spans="1:15" x14ac:dyDescent="0.3">
      <c r="A29" s="116" t="s">
        <v>55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</row>
    <row r="30" spans="1:15" ht="26.25" customHeight="1" x14ac:dyDescent="0.3">
      <c r="A30" s="86" t="s">
        <v>56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8"/>
    </row>
    <row r="31" spans="1:15" x14ac:dyDescent="0.3">
      <c r="A31" s="131" t="s">
        <v>57</v>
      </c>
      <c r="B31" s="132"/>
      <c r="C31" s="133"/>
      <c r="D31" s="131" t="s">
        <v>58</v>
      </c>
      <c r="E31" s="132"/>
      <c r="F31" s="132"/>
      <c r="G31" s="132"/>
      <c r="H31" s="132"/>
      <c r="I31" s="132"/>
      <c r="J31" s="132"/>
      <c r="K31" s="133"/>
      <c r="L31" s="131" t="s">
        <v>59</v>
      </c>
      <c r="M31" s="132"/>
      <c r="N31" s="132"/>
      <c r="O31" s="133"/>
    </row>
    <row r="32" spans="1:15" ht="20.100000000000001" customHeight="1" x14ac:dyDescent="0.3">
      <c r="A32" s="134">
        <v>1</v>
      </c>
      <c r="B32" s="135"/>
      <c r="C32" s="136"/>
      <c r="D32" s="120" t="s">
        <v>60</v>
      </c>
      <c r="E32" s="121"/>
      <c r="F32" s="121"/>
      <c r="G32" s="121"/>
      <c r="H32" s="121"/>
      <c r="I32" s="121"/>
      <c r="J32" s="121"/>
      <c r="K32" s="122"/>
      <c r="L32" s="137" t="s">
        <v>104</v>
      </c>
      <c r="M32" s="135"/>
      <c r="N32" s="135"/>
      <c r="O32" s="136"/>
    </row>
    <row r="33" spans="1:15" s="57" customFormat="1" ht="13.2" x14ac:dyDescent="0.3">
      <c r="A33" s="120" t="s">
        <v>61</v>
      </c>
      <c r="B33" s="121"/>
      <c r="C33" s="121"/>
      <c r="D33" s="121"/>
      <c r="E33" s="121"/>
      <c r="F33" s="120" t="s">
        <v>62</v>
      </c>
      <c r="G33" s="121"/>
      <c r="H33" s="121"/>
      <c r="I33" s="121"/>
      <c r="J33" s="122"/>
      <c r="K33" s="121" t="s">
        <v>63</v>
      </c>
      <c r="L33" s="121"/>
      <c r="M33" s="121"/>
      <c r="N33" s="121"/>
      <c r="O33" s="122"/>
    </row>
    <row r="34" spans="1:15" s="58" customFormat="1" ht="13.2" x14ac:dyDescent="0.3">
      <c r="A34" s="123"/>
      <c r="B34" s="124"/>
      <c r="C34" s="124"/>
      <c r="D34" s="124"/>
      <c r="E34" s="124"/>
      <c r="F34" s="123"/>
      <c r="G34" s="124"/>
      <c r="H34" s="124"/>
      <c r="I34" s="124"/>
      <c r="J34" s="125"/>
      <c r="K34" s="124"/>
      <c r="L34" s="124"/>
      <c r="M34" s="124"/>
      <c r="N34" s="124"/>
      <c r="O34" s="125"/>
    </row>
    <row r="35" spans="1:15" ht="25.2" customHeight="1" x14ac:dyDescent="0.3">
      <c r="A35" s="126" t="s">
        <v>83</v>
      </c>
      <c r="B35" s="127"/>
      <c r="C35" s="127"/>
      <c r="D35" s="127"/>
      <c r="E35" s="127"/>
      <c r="F35" s="128" t="s">
        <v>84</v>
      </c>
      <c r="G35" s="127"/>
      <c r="H35" s="127"/>
      <c r="I35" s="127"/>
      <c r="J35" s="129"/>
      <c r="K35" s="130" t="s">
        <v>102</v>
      </c>
      <c r="L35" s="127"/>
      <c r="M35" s="127"/>
      <c r="N35" s="127"/>
      <c r="O35" s="129"/>
    </row>
    <row r="36" spans="1:15" ht="12" customHeight="1" x14ac:dyDescent="0.3">
      <c r="A36" s="117" t="s">
        <v>85</v>
      </c>
      <c r="B36" s="118"/>
      <c r="C36" s="118"/>
      <c r="D36" s="118"/>
      <c r="E36" s="118"/>
      <c r="F36" s="117" t="s">
        <v>86</v>
      </c>
      <c r="G36" s="118"/>
      <c r="H36" s="118"/>
      <c r="I36" s="118"/>
      <c r="J36" s="119"/>
      <c r="K36" s="118" t="s">
        <v>103</v>
      </c>
      <c r="L36" s="118"/>
      <c r="M36" s="118"/>
      <c r="N36" s="118"/>
      <c r="O36" s="119"/>
    </row>
  </sheetData>
  <mergeCells count="68">
    <mergeCell ref="E21:O21"/>
    <mergeCell ref="B22:D22"/>
    <mergeCell ref="E22:O22"/>
    <mergeCell ref="A35:E35"/>
    <mergeCell ref="F35:J35"/>
    <mergeCell ref="K35:O35"/>
    <mergeCell ref="A31:C31"/>
    <mergeCell ref="D31:K31"/>
    <mergeCell ref="L31:O31"/>
    <mergeCell ref="A32:C32"/>
    <mergeCell ref="D32:K32"/>
    <mergeCell ref="L32:O32"/>
    <mergeCell ref="A36:E36"/>
    <mergeCell ref="F36:J36"/>
    <mergeCell ref="K36:O36"/>
    <mergeCell ref="A33:E33"/>
    <mergeCell ref="F33:J33"/>
    <mergeCell ref="K33:O33"/>
    <mergeCell ref="A34:E34"/>
    <mergeCell ref="F34:J34"/>
    <mergeCell ref="K34:O34"/>
    <mergeCell ref="B20:D20"/>
    <mergeCell ref="E20:O20"/>
    <mergeCell ref="B18:D18"/>
    <mergeCell ref="A29:O29"/>
    <mergeCell ref="A30:O30"/>
    <mergeCell ref="B25:D25"/>
    <mergeCell ref="E25:O25"/>
    <mergeCell ref="B27:D27"/>
    <mergeCell ref="E27:O27"/>
    <mergeCell ref="B26:D26"/>
    <mergeCell ref="E26:O26"/>
    <mergeCell ref="B23:D23"/>
    <mergeCell ref="E23:O23"/>
    <mergeCell ref="B24:D24"/>
    <mergeCell ref="E24:O24"/>
    <mergeCell ref="B21:D21"/>
    <mergeCell ref="E12:O12"/>
    <mergeCell ref="B13:D13"/>
    <mergeCell ref="E13:O13"/>
    <mergeCell ref="E18:O18"/>
    <mergeCell ref="B19:D19"/>
    <mergeCell ref="E19:O19"/>
    <mergeCell ref="B14:D14"/>
    <mergeCell ref="E14:O14"/>
    <mergeCell ref="B16:D17"/>
    <mergeCell ref="B15:D15"/>
    <mergeCell ref="E15:O15"/>
    <mergeCell ref="E16:G16"/>
    <mergeCell ref="E17:G17"/>
    <mergeCell ref="H16:O16"/>
    <mergeCell ref="H17:O17"/>
    <mergeCell ref="A16:A17"/>
    <mergeCell ref="A7:O7"/>
    <mergeCell ref="A1:O1"/>
    <mergeCell ref="A3:D3"/>
    <mergeCell ref="E3:O3"/>
    <mergeCell ref="A5:D5"/>
    <mergeCell ref="E5:O5"/>
    <mergeCell ref="B8:D8"/>
    <mergeCell ref="E8:O8"/>
    <mergeCell ref="B9:D9"/>
    <mergeCell ref="E9:O9"/>
    <mergeCell ref="B10:D10"/>
    <mergeCell ref="E10:O10"/>
    <mergeCell ref="B11:D11"/>
    <mergeCell ref="E11:O11"/>
    <mergeCell ref="B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SEGUIMIENTO</vt:lpstr>
      <vt:lpstr>Listas</vt:lpstr>
      <vt:lpstr>CONTROL</vt:lpstr>
      <vt:lpstr>INSTRUCTIVO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Luz Adriana Salazar Rivera</dc:creator>
  <cp:keywords/>
  <dc:description/>
  <cp:lastModifiedBy>Analista del SIG</cp:lastModifiedBy>
  <cp:revision/>
  <cp:lastPrinted>2022-12-05T22:33:42Z</cp:lastPrinted>
  <dcterms:created xsi:type="dcterms:W3CDTF">2022-05-09T15:44:10Z</dcterms:created>
  <dcterms:modified xsi:type="dcterms:W3CDTF">2022-12-09T14:22:57Z</dcterms:modified>
  <cp:category/>
  <cp:contentStatus/>
</cp:coreProperties>
</file>