
<file path=[Content_Types].xml><?xml version="1.0" encoding="utf-8"?>
<Types xmlns="http://schemas.openxmlformats.org/package/2006/content-types">
  <Default Extension="bin" ContentType="application/vnd.openxmlformats-officedocument.spreadsheetml.printerSettings"/>
  <Default Extension="glb" ContentType="model/gltf.binary"/>
  <Default Extension="jpe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2.xml" ContentType="application/vnd.openxmlformats-officedocument.spreadsheetml.comments+xml"/>
  <Override PartName="/xl/threadedComments/threadedComment1.xml" ContentType="application/vnd.ms-excel.threaded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https://cooonfie-my.sharepoint.com/personal/analista_sig_coonfie_com/Documents/CALIDAD/1 DOCUMENTOS SG CALIDAD/1 DOCUMENTOS VIGENTES/REGISTROS - EVIDENCIAS - SOPORTES/MATRIZ DE RIESGO Y OPORTUNIDAD - PELIGROS/"/>
    </mc:Choice>
  </mc:AlternateContent>
  <xr:revisionPtr revIDLastSave="0" documentId="13_ncr:1_{BC60CEDA-E148-704F-9464-8922840567CA}" xr6:coauthVersionLast="47" xr6:coauthVersionMax="47" xr10:uidLastSave="{00000000-0000-0000-0000-000000000000}"/>
  <bookViews>
    <workbookView xWindow="-108" yWindow="-108" windowWidth="23256" windowHeight="12456" firstSheet="3" xr2:uid="{A4985F7C-1AED-9D48-96B7-9E9B336049EF}"/>
  </bookViews>
  <sheets>
    <sheet name="INICIO" sheetId="1" r:id="rId1"/>
    <sheet name="Peligros GTC 45" sheetId="2" r:id="rId2"/>
    <sheet name="Metodologia " sheetId="3" r:id="rId3"/>
    <sheet name="Matriz Covid" sheetId="6" state="hidden" r:id="rId4"/>
    <sheet name="1" sheetId="4" r:id="rId5"/>
    <sheet name="2" sheetId="55" r:id="rId6"/>
    <sheet name="3" sheetId="41" r:id="rId7"/>
    <sheet name="4" sheetId="42" r:id="rId8"/>
    <sheet name="5" sheetId="43" r:id="rId9"/>
    <sheet name="6" sheetId="44" r:id="rId10"/>
    <sheet name="7" sheetId="45" r:id="rId11"/>
    <sheet name="8" sheetId="46" r:id="rId12"/>
    <sheet name="9" sheetId="47" r:id="rId13"/>
    <sheet name="10" sheetId="49" r:id="rId14"/>
    <sheet name="11" sheetId="48" r:id="rId15"/>
    <sheet name="12" sheetId="50" r:id="rId16"/>
    <sheet name="13" sheetId="51" r:id="rId17"/>
    <sheet name="14" sheetId="56" r:id="rId18"/>
    <sheet name="15" sheetId="52" r:id="rId19"/>
    <sheet name="INSTRUCTIVO" sheetId="54" r:id="rId20"/>
  </sheets>
  <externalReferences>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s>
  <definedNames>
    <definedName name="_xlnm._FilterDatabase" localSheetId="4" hidden="1">'1'!$A$10:$AN$159</definedName>
    <definedName name="_xlnm._FilterDatabase" localSheetId="13" hidden="1">'10'!$A$10:$AB$74</definedName>
    <definedName name="_xlnm._FilterDatabase" localSheetId="14" hidden="1">'11'!$A$10:$AB$74</definedName>
    <definedName name="_xlnm._FilterDatabase" localSheetId="15" hidden="1">'12'!$A$10:$AB$66</definedName>
    <definedName name="_xlnm._FilterDatabase" localSheetId="16" hidden="1">'13'!$A$10:$AB$70</definedName>
    <definedName name="_xlnm._FilterDatabase" localSheetId="5" hidden="1">'2'!$A$10:$AN$43</definedName>
    <definedName name="_xlnm._FilterDatabase" localSheetId="6" hidden="1">'3'!$A$10:$AB$75</definedName>
    <definedName name="_xlnm._FilterDatabase" localSheetId="7" hidden="1">'4'!$A$10:$AB$75</definedName>
    <definedName name="_xlnm._FilterDatabase" localSheetId="8" hidden="1">'5'!$A$10:$AB$70</definedName>
    <definedName name="_xlnm._FilterDatabase" localSheetId="9" hidden="1">'6'!$A$10:$AB$82</definedName>
    <definedName name="_xlnm._FilterDatabase" localSheetId="10" hidden="1">'7'!$A$10:$AB$82</definedName>
    <definedName name="_xlnm._FilterDatabase" localSheetId="11" hidden="1">'8'!$A$10:$AB$74</definedName>
    <definedName name="_xlnm._FilterDatabase" localSheetId="12" hidden="1">'9'!$A$10:$AB$74</definedName>
    <definedName name="a" localSheetId="2">#REF!</definedName>
    <definedName name="a">[1]FP!$A$5:$B$9</definedName>
    <definedName name="AB" localSheetId="4">#REF!</definedName>
    <definedName name="AB" localSheetId="13">#REF!</definedName>
    <definedName name="AB" localSheetId="14">#REF!</definedName>
    <definedName name="AB" localSheetId="15">#REF!</definedName>
    <definedName name="AB" localSheetId="16">#REF!</definedName>
    <definedName name="AB" localSheetId="5">#REF!</definedName>
    <definedName name="AB" localSheetId="6">#REF!</definedName>
    <definedName name="AB" localSheetId="7">#REF!</definedName>
    <definedName name="AB" localSheetId="8">#REF!</definedName>
    <definedName name="AB" localSheetId="9">#REF!</definedName>
    <definedName name="AB" localSheetId="10">#REF!</definedName>
    <definedName name="AB" localSheetId="11">#REF!</definedName>
    <definedName name="AB" localSheetId="12">#REF!</definedName>
    <definedName name="AB" localSheetId="2">#REF!</definedName>
    <definedName name="AB">#REF!</definedName>
    <definedName name="ABRIL" localSheetId="2">[2]ENE!$A$63:$B$68+[2]ENE!$A$63:$B$68</definedName>
    <definedName name="ABRIL">#N/A</definedName>
    <definedName name="accidente" localSheetId="4">#REF!</definedName>
    <definedName name="accidente" localSheetId="13">#REF!</definedName>
    <definedName name="accidente" localSheetId="14">#REF!</definedName>
    <definedName name="accidente" localSheetId="15">#REF!</definedName>
    <definedName name="accidente" localSheetId="16">#REF!</definedName>
    <definedName name="accidente" localSheetId="5">#REF!</definedName>
    <definedName name="accidente" localSheetId="6">#REF!</definedName>
    <definedName name="accidente" localSheetId="7">#REF!</definedName>
    <definedName name="accidente" localSheetId="8">#REF!</definedName>
    <definedName name="accidente" localSheetId="9">#REF!</definedName>
    <definedName name="accidente" localSheetId="10">#REF!</definedName>
    <definedName name="accidente" localSheetId="11">#REF!</definedName>
    <definedName name="accidente" localSheetId="12">#REF!</definedName>
    <definedName name="accidente" localSheetId="2">#REF!</definedName>
    <definedName name="accidente">#REF!</definedName>
    <definedName name="actividad" localSheetId="4">#REF!</definedName>
    <definedName name="actividad" localSheetId="13">#REF!</definedName>
    <definedName name="actividad" localSheetId="14">#REF!</definedName>
    <definedName name="actividad" localSheetId="15">#REF!</definedName>
    <definedName name="actividad" localSheetId="16">#REF!</definedName>
    <definedName name="actividad" localSheetId="17">#REF!</definedName>
    <definedName name="actividad" localSheetId="5">#REF!</definedName>
    <definedName name="actividad" localSheetId="6">#REF!</definedName>
    <definedName name="actividad" localSheetId="7">#REF!</definedName>
    <definedName name="actividad" localSheetId="8">#REF!</definedName>
    <definedName name="actividad" localSheetId="9">#REF!</definedName>
    <definedName name="actividad" localSheetId="10">#REF!</definedName>
    <definedName name="actividad" localSheetId="11">#REF!</definedName>
    <definedName name="actividad" localSheetId="12">#REF!</definedName>
    <definedName name="actividad" localSheetId="3">#REF!</definedName>
    <definedName name="actividad" localSheetId="2">#REF!</definedName>
    <definedName name="actividad">#REF!</definedName>
    <definedName name="AGOSTO" localSheetId="2">[2]ENE!$A$63:$B$68+[2]ENE!$A$63:$B$68</definedName>
    <definedName name="AGOSTO">#N/A</definedName>
    <definedName name="ALTO" localSheetId="4">#REF!</definedName>
    <definedName name="ALTO" localSheetId="13">#REF!</definedName>
    <definedName name="ALTO" localSheetId="14">#REF!</definedName>
    <definedName name="ALTO" localSheetId="15">#REF!</definedName>
    <definedName name="ALTO" localSheetId="16">#REF!</definedName>
    <definedName name="ALTO" localSheetId="5">#REF!</definedName>
    <definedName name="ALTO" localSheetId="6">#REF!</definedName>
    <definedName name="ALTO" localSheetId="7">#REF!</definedName>
    <definedName name="ALTO" localSheetId="8">#REF!</definedName>
    <definedName name="ALTO" localSheetId="9">#REF!</definedName>
    <definedName name="ALTO" localSheetId="10">#REF!</definedName>
    <definedName name="ALTO" localSheetId="11">#REF!</definedName>
    <definedName name="ALTO" localSheetId="12">#REF!</definedName>
    <definedName name="ALTO" localSheetId="2">#REF!</definedName>
    <definedName name="ALTO">#REF!</definedName>
    <definedName name="area" localSheetId="2">[3]Hoja3!$B$1:$B$2</definedName>
    <definedName name="area">[4]Hoja3!$B$1:$B$2</definedName>
    <definedName name="_xlnm.Print_Area" localSheetId="17">'14'!$A$1:$Y$22</definedName>
    <definedName name="_xlnm.Print_Area" localSheetId="3">'Matriz Covid'!$A$1:$Y$174</definedName>
    <definedName name="_xlnm.Print_Area" localSheetId="2">'Metodologia '!$A$1:$M$57</definedName>
    <definedName name="asdf" localSheetId="4">#REF!</definedName>
    <definedName name="asdf" localSheetId="13">#REF!</definedName>
    <definedName name="asdf" localSheetId="14">#REF!</definedName>
    <definedName name="asdf" localSheetId="15">#REF!</definedName>
    <definedName name="asdf" localSheetId="16">#REF!</definedName>
    <definedName name="asdf" localSheetId="17">#REF!</definedName>
    <definedName name="asdf" localSheetId="5">#REF!</definedName>
    <definedName name="asdf" localSheetId="6">#REF!</definedName>
    <definedName name="asdf" localSheetId="7">#REF!</definedName>
    <definedName name="asdf" localSheetId="8">#REF!</definedName>
    <definedName name="asdf" localSheetId="9">#REF!</definedName>
    <definedName name="asdf" localSheetId="10">#REF!</definedName>
    <definedName name="asdf" localSheetId="11">#REF!</definedName>
    <definedName name="asdf" localSheetId="12">#REF!</definedName>
    <definedName name="asdf" localSheetId="3">#REF!</definedName>
    <definedName name="asdf" localSheetId="2">#REF!</definedName>
    <definedName name="asdf">#REF!</definedName>
    <definedName name="Aspectos" localSheetId="4">#REF!</definedName>
    <definedName name="Aspectos" localSheetId="13">#REF!</definedName>
    <definedName name="Aspectos" localSheetId="14">#REF!</definedName>
    <definedName name="Aspectos" localSheetId="15">#REF!</definedName>
    <definedName name="Aspectos" localSheetId="16">#REF!</definedName>
    <definedName name="Aspectos" localSheetId="17">#REF!</definedName>
    <definedName name="Aspectos" localSheetId="5">#REF!</definedName>
    <definedName name="Aspectos" localSheetId="6">#REF!</definedName>
    <definedName name="Aspectos" localSheetId="7">#REF!</definedName>
    <definedName name="Aspectos" localSheetId="8">#REF!</definedName>
    <definedName name="Aspectos" localSheetId="9">#REF!</definedName>
    <definedName name="Aspectos" localSheetId="10">#REF!</definedName>
    <definedName name="Aspectos" localSheetId="11">#REF!</definedName>
    <definedName name="Aspectos" localSheetId="12">#REF!</definedName>
    <definedName name="Aspectos" localSheetId="3">#REF!</definedName>
    <definedName name="Aspectos" localSheetId="2">#REF!</definedName>
    <definedName name="Aspectos">#REF!</definedName>
    <definedName name="AT" localSheetId="2">#REF!</definedName>
    <definedName name="AT">#N/A</definedName>
    <definedName name="AuseNC" localSheetId="2">[2]ENE!$A$63:$B$68+[2]ENE!$A$63:$B$68</definedName>
    <definedName name="AuseNC">#N/A</definedName>
    <definedName name="BAJO" localSheetId="4">#REF!</definedName>
    <definedName name="BAJO" localSheetId="13">#REF!</definedName>
    <definedName name="BAJO" localSheetId="14">#REF!</definedName>
    <definedName name="BAJO" localSheetId="15">#REF!</definedName>
    <definedName name="BAJO" localSheetId="16">#REF!</definedName>
    <definedName name="BAJO" localSheetId="17">#REF!</definedName>
    <definedName name="BAJO" localSheetId="5">#REF!</definedName>
    <definedName name="BAJO" localSheetId="6">#REF!</definedName>
    <definedName name="BAJO" localSheetId="7">#REF!</definedName>
    <definedName name="BAJO" localSheetId="8">#REF!</definedName>
    <definedName name="BAJO" localSheetId="9">#REF!</definedName>
    <definedName name="BAJO" localSheetId="10">#REF!</definedName>
    <definedName name="BAJO" localSheetId="11">#REF!</definedName>
    <definedName name="BAJO" localSheetId="12">#REF!</definedName>
    <definedName name="BAJO" localSheetId="3">#REF!</definedName>
    <definedName name="BAJO" localSheetId="2">#REF!</definedName>
    <definedName name="BAJO">#REF!</definedName>
    <definedName name="bcbcb" localSheetId="2">#REF!</definedName>
    <definedName name="bcbcb">#N/A</definedName>
    <definedName name="bcc" localSheetId="4">#REF!</definedName>
    <definedName name="bcc" localSheetId="13">#REF!</definedName>
    <definedName name="bcc" localSheetId="14">#REF!</definedName>
    <definedName name="bcc" localSheetId="15">#REF!</definedName>
    <definedName name="bcc" localSheetId="16">#REF!</definedName>
    <definedName name="bcc" localSheetId="5">#REF!</definedName>
    <definedName name="bcc" localSheetId="6">#REF!</definedName>
    <definedName name="bcc" localSheetId="7">#REF!</definedName>
    <definedName name="bcc" localSheetId="8">#REF!</definedName>
    <definedName name="bcc" localSheetId="9">#REF!</definedName>
    <definedName name="bcc" localSheetId="10">#REF!</definedName>
    <definedName name="bcc" localSheetId="11">#REF!</definedName>
    <definedName name="bcc" localSheetId="12">#REF!</definedName>
    <definedName name="bcc" localSheetId="2">#REF!</definedName>
    <definedName name="bcc">#REF!</definedName>
    <definedName name="biológico">'Peligros GTC 45'!$B$4:$B$17</definedName>
    <definedName name="biomecánicos">'Peligros GTC 45'!$F$4:$F$9</definedName>
    <definedName name="bombeo" localSheetId="4">#REF!</definedName>
    <definedName name="bombeo" localSheetId="13">#REF!</definedName>
    <definedName name="bombeo" localSheetId="14">#REF!</definedName>
    <definedName name="bombeo" localSheetId="15">#REF!</definedName>
    <definedName name="bombeo" localSheetId="16">#REF!</definedName>
    <definedName name="bombeo" localSheetId="17">#REF!</definedName>
    <definedName name="bombeo" localSheetId="5">#REF!</definedName>
    <definedName name="bombeo" localSheetId="6">#REF!</definedName>
    <definedName name="bombeo" localSheetId="7">#REF!</definedName>
    <definedName name="bombeo" localSheetId="8">#REF!</definedName>
    <definedName name="bombeo" localSheetId="9">#REF!</definedName>
    <definedName name="bombeo" localSheetId="10">#REF!</definedName>
    <definedName name="bombeo" localSheetId="11">#REF!</definedName>
    <definedName name="bombeo" localSheetId="12">#REF!</definedName>
    <definedName name="bombeo" localSheetId="3">#REF!</definedName>
    <definedName name="bombeo" localSheetId="2">#REF!</definedName>
    <definedName name="bombeo">#REF!</definedName>
    <definedName name="CargaEstáticaSentado" localSheetId="2">#REF!</definedName>
    <definedName name="CargaEstáticaSentado">#N/A</definedName>
    <definedName name="Cargo" localSheetId="4">#REF!</definedName>
    <definedName name="Cargo" localSheetId="13">#REF!</definedName>
    <definedName name="Cargo" localSheetId="14">#REF!</definedName>
    <definedName name="Cargo" localSheetId="15">#REF!</definedName>
    <definedName name="Cargo" localSheetId="16">#REF!</definedName>
    <definedName name="Cargo" localSheetId="17">#REF!</definedName>
    <definedName name="Cargo" localSheetId="5">#REF!</definedName>
    <definedName name="Cargo" localSheetId="6">#REF!</definedName>
    <definedName name="Cargo" localSheetId="7">#REF!</definedName>
    <definedName name="Cargo" localSheetId="8">#REF!</definedName>
    <definedName name="Cargo" localSheetId="9">#REF!</definedName>
    <definedName name="Cargo" localSheetId="10">#REF!</definedName>
    <definedName name="Cargo" localSheetId="11">#REF!</definedName>
    <definedName name="Cargo" localSheetId="12">#REF!</definedName>
    <definedName name="Cargo" localSheetId="3">#REF!</definedName>
    <definedName name="Cargo" localSheetId="2">#REF!</definedName>
    <definedName name="Cargo">#REF!</definedName>
    <definedName name="CF" localSheetId="2">#REF!</definedName>
    <definedName name="CF">#N/A</definedName>
    <definedName name="CLASE_DE_RIESGO" localSheetId="2">#REF!+#REF!</definedName>
    <definedName name="CLASE_DE_RIESGO">#N/A</definedName>
    <definedName name="co" localSheetId="4">#REF!</definedName>
    <definedName name="co" localSheetId="13">#REF!</definedName>
    <definedName name="co" localSheetId="14">#REF!</definedName>
    <definedName name="co" localSheetId="15">#REF!</definedName>
    <definedName name="co" localSheetId="16">#REF!</definedName>
    <definedName name="co" localSheetId="17">#REF!</definedName>
    <definedName name="co" localSheetId="5">#REF!</definedName>
    <definedName name="co" localSheetId="6">#REF!</definedName>
    <definedName name="co" localSheetId="7">#REF!</definedName>
    <definedName name="co" localSheetId="8">#REF!</definedName>
    <definedName name="co" localSheetId="9">#REF!</definedName>
    <definedName name="co" localSheetId="10">#REF!</definedName>
    <definedName name="co" localSheetId="11">#REF!</definedName>
    <definedName name="co" localSheetId="12">#REF!</definedName>
    <definedName name="co" localSheetId="3">#REF!</definedName>
    <definedName name="co" localSheetId="2">#REF!</definedName>
    <definedName name="co">#REF!</definedName>
    <definedName name="Condiciones_de_seguridad">'Peligros GTC 45'!$G$4:$G$17</definedName>
    <definedName name="consecuencia" localSheetId="2">#REF!</definedName>
    <definedName name="consecuencia">#N/A</definedName>
    <definedName name="CONSECUENCIAS" localSheetId="4">#REF!</definedName>
    <definedName name="CONSECUENCIAS" localSheetId="13">#REF!</definedName>
    <definedName name="CONSECUENCIAS" localSheetId="14">#REF!</definedName>
    <definedName name="CONSECUENCIAS" localSheetId="15">#REF!</definedName>
    <definedName name="CONSECUENCIAS" localSheetId="16">#REF!</definedName>
    <definedName name="CONSECUENCIAS" localSheetId="5">#REF!</definedName>
    <definedName name="CONSECUENCIAS" localSheetId="6">#REF!</definedName>
    <definedName name="CONSECUENCIAS" localSheetId="7">#REF!</definedName>
    <definedName name="CONSECUENCIAS" localSheetId="8">#REF!</definedName>
    <definedName name="CONSECUENCIAS" localSheetId="9">#REF!</definedName>
    <definedName name="CONSECUENCIAS" localSheetId="10">#REF!</definedName>
    <definedName name="CONSECUENCIAS" localSheetId="11">#REF!</definedName>
    <definedName name="CONSECUENCIAS" localSheetId="12">#REF!</definedName>
    <definedName name="CONSECUENCIAS" localSheetId="2">#REF!</definedName>
    <definedName name="CONSECUENCIAS">#REF!</definedName>
    <definedName name="Controles" localSheetId="4">#REF!</definedName>
    <definedName name="Controles" localSheetId="13">#REF!</definedName>
    <definedName name="Controles" localSheetId="14">#REF!</definedName>
    <definedName name="Controles" localSheetId="15">#REF!</definedName>
    <definedName name="Controles" localSheetId="16">#REF!</definedName>
    <definedName name="Controles" localSheetId="17">#REF!</definedName>
    <definedName name="Controles" localSheetId="5">#REF!</definedName>
    <definedName name="Controles" localSheetId="6">#REF!</definedName>
    <definedName name="Controles" localSheetId="7">#REF!</definedName>
    <definedName name="Controles" localSheetId="8">#REF!</definedName>
    <definedName name="Controles" localSheetId="9">#REF!</definedName>
    <definedName name="Controles" localSheetId="10">#REF!</definedName>
    <definedName name="Controles" localSheetId="11">#REF!</definedName>
    <definedName name="Controles" localSheetId="12">#REF!</definedName>
    <definedName name="Controles" localSheetId="3">#REF!</definedName>
    <definedName name="Controles" localSheetId="2">[5]Hoja1!$F$27:$F$37</definedName>
    <definedName name="Controles">#REF!</definedName>
    <definedName name="d" localSheetId="4">#REF!</definedName>
    <definedName name="d" localSheetId="13">#REF!</definedName>
    <definedName name="d" localSheetId="14">#REF!</definedName>
    <definedName name="d" localSheetId="15">#REF!</definedName>
    <definedName name="d" localSheetId="16">#REF!</definedName>
    <definedName name="d" localSheetId="17">#REF!</definedName>
    <definedName name="d" localSheetId="5">#REF!</definedName>
    <definedName name="d" localSheetId="6">#REF!</definedName>
    <definedName name="d" localSheetId="7">#REF!</definedName>
    <definedName name="d" localSheetId="8">#REF!</definedName>
    <definedName name="d" localSheetId="9">#REF!</definedName>
    <definedName name="d" localSheetId="10">#REF!</definedName>
    <definedName name="d" localSheetId="11">#REF!</definedName>
    <definedName name="d" localSheetId="12">#REF!</definedName>
    <definedName name="d" localSheetId="3">#REF!</definedName>
    <definedName name="d" localSheetId="2">[6]Cerramiento!$O$15</definedName>
    <definedName name="d">#REF!</definedName>
    <definedName name="descripción" localSheetId="4">#REF!</definedName>
    <definedName name="descripción" localSheetId="13">#REF!</definedName>
    <definedName name="descripción" localSheetId="14">#REF!</definedName>
    <definedName name="descripción" localSheetId="15">#REF!</definedName>
    <definedName name="descripción" localSheetId="16">#REF!</definedName>
    <definedName name="descripción" localSheetId="17">#REF!</definedName>
    <definedName name="descripción" localSheetId="5">#REF!</definedName>
    <definedName name="descripción" localSheetId="6">#REF!</definedName>
    <definedName name="descripción" localSheetId="7">#REF!</definedName>
    <definedName name="descripción" localSheetId="8">#REF!</definedName>
    <definedName name="descripción" localSheetId="9">#REF!</definedName>
    <definedName name="descripción" localSheetId="10">#REF!</definedName>
    <definedName name="descripción" localSheetId="11">#REF!</definedName>
    <definedName name="descripción" localSheetId="12">#REF!</definedName>
    <definedName name="descripción" localSheetId="3">#REF!</definedName>
    <definedName name="descripción" localSheetId="2">[5]Hoja1!$E$27:$E$98</definedName>
    <definedName name="descripción">#REF!</definedName>
    <definedName name="DETERMINACION_DE_CONTROLES" localSheetId="4">#REF!</definedName>
    <definedName name="DETERMINACION_DE_CONTROLES" localSheetId="13">#REF!</definedName>
    <definedName name="DETERMINACION_DE_CONTROLES" localSheetId="14">#REF!</definedName>
    <definedName name="DETERMINACION_DE_CONTROLES" localSheetId="15">#REF!</definedName>
    <definedName name="DETERMINACION_DE_CONTROLES" localSheetId="16">#REF!</definedName>
    <definedName name="DETERMINACION_DE_CONTROLES" localSheetId="5">#REF!</definedName>
    <definedName name="DETERMINACION_DE_CONTROLES" localSheetId="6">#REF!</definedName>
    <definedName name="DETERMINACION_DE_CONTROLES" localSheetId="7">#REF!</definedName>
    <definedName name="DETERMINACION_DE_CONTROLES" localSheetId="8">#REF!</definedName>
    <definedName name="DETERMINACION_DE_CONTROLES" localSheetId="9">#REF!</definedName>
    <definedName name="DETERMINACION_DE_CONTROLES" localSheetId="10">#REF!</definedName>
    <definedName name="DETERMINACION_DE_CONTROLES" localSheetId="11">#REF!</definedName>
    <definedName name="DETERMINACION_DE_CONTROLES" localSheetId="12">#REF!</definedName>
    <definedName name="DETERMINACION_DE_CONTROLES" localSheetId="2">#REF!</definedName>
    <definedName name="DETERMINACION_DE_CONTROLES">#REF!</definedName>
    <definedName name="DIANA" localSheetId="2">#REF!</definedName>
    <definedName name="DIANA">#N/A</definedName>
    <definedName name="Dias">[7]Tablas!$D$2:$E$8</definedName>
    <definedName name="DiasAu" localSheetId="2">[2]ENE!$A$63:$B$68+[2]ENE!$A$63:$B$68</definedName>
    <definedName name="DiasAu">#N/A</definedName>
    <definedName name="dr" localSheetId="4">#REF!</definedName>
    <definedName name="dr" localSheetId="13">#REF!</definedName>
    <definedName name="dr" localSheetId="14">#REF!</definedName>
    <definedName name="dr" localSheetId="15">#REF!</definedName>
    <definedName name="dr" localSheetId="16">#REF!</definedName>
    <definedName name="dr" localSheetId="5">#REF!</definedName>
    <definedName name="dr" localSheetId="6">#REF!</definedName>
    <definedName name="dr" localSheetId="7">#REF!</definedName>
    <definedName name="dr" localSheetId="8">#REF!</definedName>
    <definedName name="dr" localSheetId="9">#REF!</definedName>
    <definedName name="dr" localSheetId="10">#REF!</definedName>
    <definedName name="dr" localSheetId="11">#REF!</definedName>
    <definedName name="dr" localSheetId="12">#REF!</definedName>
    <definedName name="dr" localSheetId="2">#REF!</definedName>
    <definedName name="dr">#REF!</definedName>
    <definedName name="dra" localSheetId="2">#REF!</definedName>
    <definedName name="dra">#N/A</definedName>
    <definedName name="EEE" localSheetId="4">#REF!</definedName>
    <definedName name="EEE" localSheetId="13">#REF!</definedName>
    <definedName name="EEE" localSheetId="14">#REF!</definedName>
    <definedName name="EEE" localSheetId="15">#REF!</definedName>
    <definedName name="EEE" localSheetId="16">#REF!</definedName>
    <definedName name="EEE" localSheetId="17">#REF!</definedName>
    <definedName name="EEE" localSheetId="5">#REF!</definedName>
    <definedName name="EEE" localSheetId="6">#REF!</definedName>
    <definedName name="EEE" localSheetId="7">#REF!</definedName>
    <definedName name="EEE" localSheetId="8">#REF!</definedName>
    <definedName name="EEE" localSheetId="9">#REF!</definedName>
    <definedName name="EEE" localSheetId="10">#REF!</definedName>
    <definedName name="EEE" localSheetId="11">#REF!</definedName>
    <definedName name="EEE" localSheetId="12">#REF!</definedName>
    <definedName name="EEE" localSheetId="3">#REF!</definedName>
    <definedName name="EEE" localSheetId="2">'[8]Hospitalizacion '!#REF!</definedName>
    <definedName name="EEE">#REF!</definedName>
    <definedName name="Excel_BuiltIn__FilterDatabase_2" localSheetId="4">#REF!</definedName>
    <definedName name="Excel_BuiltIn__FilterDatabase_2" localSheetId="13">#REF!</definedName>
    <definedName name="Excel_BuiltIn__FilterDatabase_2" localSheetId="14">#REF!</definedName>
    <definedName name="Excel_BuiltIn__FilterDatabase_2" localSheetId="15">#REF!</definedName>
    <definedName name="Excel_BuiltIn__FilterDatabase_2" localSheetId="16">#REF!</definedName>
    <definedName name="Excel_BuiltIn__FilterDatabase_2" localSheetId="5">#REF!</definedName>
    <definedName name="Excel_BuiltIn__FilterDatabase_2" localSheetId="6">#REF!</definedName>
    <definedName name="Excel_BuiltIn__FilterDatabase_2" localSheetId="7">#REF!</definedName>
    <definedName name="Excel_BuiltIn__FilterDatabase_2" localSheetId="8">#REF!</definedName>
    <definedName name="Excel_BuiltIn__FilterDatabase_2" localSheetId="9">#REF!</definedName>
    <definedName name="Excel_BuiltIn__FilterDatabase_2" localSheetId="10">#REF!</definedName>
    <definedName name="Excel_BuiltIn__FilterDatabase_2" localSheetId="11">#REF!</definedName>
    <definedName name="Excel_BuiltIn__FilterDatabase_2" localSheetId="12">#REF!</definedName>
    <definedName name="Excel_BuiltIn__FilterDatabase_2" localSheetId="2">#REF!</definedName>
    <definedName name="Excel_BuiltIn__FilterDatabase_2">#REF!</definedName>
    <definedName name="exposicion" localSheetId="4">#REF!</definedName>
    <definedName name="exposicion" localSheetId="13">#REF!</definedName>
    <definedName name="exposicion" localSheetId="14">#REF!</definedName>
    <definedName name="exposicion" localSheetId="15">#REF!</definedName>
    <definedName name="exposicion" localSheetId="16">#REF!</definedName>
    <definedName name="exposicion" localSheetId="5">#REF!</definedName>
    <definedName name="exposicion" localSheetId="6">#REF!</definedName>
    <definedName name="exposicion" localSheetId="7">#REF!</definedName>
    <definedName name="exposicion" localSheetId="8">#REF!</definedName>
    <definedName name="exposicion" localSheetId="9">#REF!</definedName>
    <definedName name="exposicion" localSheetId="10">#REF!</definedName>
    <definedName name="exposicion" localSheetId="11">#REF!</definedName>
    <definedName name="exposicion" localSheetId="12">#REF!</definedName>
    <definedName name="exposicion" localSheetId="2">#REF!</definedName>
    <definedName name="exposicion">#REF!</definedName>
    <definedName name="FACTOR">[9]Hoja2!$A$2:$A$42</definedName>
    <definedName name="FACTOR_PONDERACION" localSheetId="2">#REF!</definedName>
    <definedName name="FACTOR_PONDERACION">#N/A</definedName>
    <definedName name="fenómenos_naturales">'Peligros GTC 45'!$H$4:$H$15</definedName>
    <definedName name="FICHA_TECNICA" localSheetId="4">#REF!</definedName>
    <definedName name="FICHA_TECNICA" localSheetId="13">#REF!</definedName>
    <definedName name="FICHA_TECNICA" localSheetId="14">#REF!</definedName>
    <definedName name="FICHA_TECNICA" localSheetId="15">#REF!</definedName>
    <definedName name="FICHA_TECNICA" localSheetId="16">#REF!</definedName>
    <definedName name="FICHA_TECNICA" localSheetId="5">#REF!</definedName>
    <definedName name="FICHA_TECNICA" localSheetId="6">#REF!</definedName>
    <definedName name="FICHA_TECNICA" localSheetId="7">#REF!</definedName>
    <definedName name="FICHA_TECNICA" localSheetId="8">#REF!</definedName>
    <definedName name="FICHA_TECNICA" localSheetId="9">#REF!</definedName>
    <definedName name="FICHA_TECNICA" localSheetId="10">#REF!</definedName>
    <definedName name="FICHA_TECNICA" localSheetId="11">#REF!</definedName>
    <definedName name="FICHA_TECNICA" localSheetId="12">#REF!</definedName>
    <definedName name="FICHA_TECNICA" localSheetId="2">#REF!</definedName>
    <definedName name="FICHA_TECNICA">#REF!</definedName>
    <definedName name="físico">'Peligros GTC 45'!$C$4:$C$17</definedName>
    <definedName name="formato" localSheetId="2">#REF!</definedName>
    <definedName name="formato">'[10]PAZ DEL RIO'!$R$12:$R$98</definedName>
    <definedName name="fr" localSheetId="4">#REF!</definedName>
    <definedName name="fr" localSheetId="13">#REF!</definedName>
    <definedName name="fr" localSheetId="14">#REF!</definedName>
    <definedName name="fr" localSheetId="15">#REF!</definedName>
    <definedName name="fr" localSheetId="16">#REF!</definedName>
    <definedName name="fr" localSheetId="17">#REF!</definedName>
    <definedName name="fr" localSheetId="5">#REF!</definedName>
    <definedName name="fr" localSheetId="6">#REF!</definedName>
    <definedName name="fr" localSheetId="7">#REF!</definedName>
    <definedName name="fr" localSheetId="8">#REF!</definedName>
    <definedName name="fr" localSheetId="9">#REF!</definedName>
    <definedName name="fr" localSheetId="10">#REF!</definedName>
    <definedName name="fr" localSheetId="11">#REF!</definedName>
    <definedName name="fr" localSheetId="12">#REF!</definedName>
    <definedName name="fr" localSheetId="3">#REF!</definedName>
    <definedName name="fr" localSheetId="2">#REF!</definedName>
    <definedName name="fr">#REF!</definedName>
    <definedName name="frecuencia" localSheetId="4">#REF!</definedName>
    <definedName name="frecuencia" localSheetId="13">#REF!</definedName>
    <definedName name="frecuencia" localSheetId="14">#REF!</definedName>
    <definedName name="frecuencia" localSheetId="15">#REF!</definedName>
    <definedName name="frecuencia" localSheetId="16">#REF!</definedName>
    <definedName name="frecuencia" localSheetId="17">#REF!</definedName>
    <definedName name="frecuencia" localSheetId="5">#REF!</definedName>
    <definedName name="frecuencia" localSheetId="6">#REF!</definedName>
    <definedName name="frecuencia" localSheetId="7">#REF!</definedName>
    <definedName name="frecuencia" localSheetId="8">#REF!</definedName>
    <definedName name="frecuencia" localSheetId="9">#REF!</definedName>
    <definedName name="frecuencia" localSheetId="10">#REF!</definedName>
    <definedName name="frecuencia" localSheetId="11">#REF!</definedName>
    <definedName name="frecuencia" localSheetId="12">#REF!</definedName>
    <definedName name="frecuencia" localSheetId="3">#REF!</definedName>
    <definedName name="frecuencia" localSheetId="2">#REF!</definedName>
    <definedName name="frecuencia">#REF!</definedName>
    <definedName name="gp" localSheetId="2">#REF!</definedName>
    <definedName name="gp">'[10]PAZ DEL RIO'!$T$12:$T$97</definedName>
    <definedName name="GRADO_PELIGROSIDAD" localSheetId="2">#REF!</definedName>
    <definedName name="GRADO_PELIGROSIDAD">#N/A</definedName>
    <definedName name="GRADO_REPERCUCION" localSheetId="2">#REF!</definedName>
    <definedName name="GRADO_REPERCUCION">#N/A</definedName>
    <definedName name="Horas">[7]Tablas!$G$2:$H$25</definedName>
    <definedName name="HSEQ" localSheetId="4">#REF!</definedName>
    <definedName name="HSEQ" localSheetId="13">#REF!</definedName>
    <definedName name="HSEQ" localSheetId="14">#REF!</definedName>
    <definedName name="HSEQ" localSheetId="15">#REF!</definedName>
    <definedName name="HSEQ" localSheetId="16">#REF!</definedName>
    <definedName name="HSEQ" localSheetId="5">#REF!</definedName>
    <definedName name="HSEQ" localSheetId="6">#REF!</definedName>
    <definedName name="HSEQ" localSheetId="7">#REF!</definedName>
    <definedName name="HSEQ" localSheetId="8">#REF!</definedName>
    <definedName name="HSEQ" localSheetId="9">#REF!</definedName>
    <definedName name="HSEQ" localSheetId="10">#REF!</definedName>
    <definedName name="HSEQ" localSheetId="11">#REF!</definedName>
    <definedName name="HSEQ" localSheetId="12">#REF!</definedName>
    <definedName name="HSEQ" localSheetId="2">#REF!</definedName>
    <definedName name="HSEQ">#REF!</definedName>
    <definedName name="JULIO" localSheetId="2">[2]ENE!$A$63:$B$68+[2]ENE!$A$63:$B$68</definedName>
    <definedName name="JULIO">#N/A</definedName>
    <definedName name="JUNIO" localSheetId="2">[2]ENE!$A$63:$B$68+[2]ENE!$A$63:$B$68</definedName>
    <definedName name="JUNIO">#N/A</definedName>
    <definedName name="Locativos" localSheetId="4">#REF!</definedName>
    <definedName name="Locativos" localSheetId="13">#REF!</definedName>
    <definedName name="Locativos" localSheetId="14">#REF!</definedName>
    <definedName name="Locativos" localSheetId="15">#REF!</definedName>
    <definedName name="Locativos" localSheetId="16">#REF!</definedName>
    <definedName name="Locativos" localSheetId="5">#REF!</definedName>
    <definedName name="Locativos" localSheetId="6">#REF!</definedName>
    <definedName name="Locativos" localSheetId="7">#REF!</definedName>
    <definedName name="Locativos" localSheetId="8">#REF!</definedName>
    <definedName name="Locativos" localSheetId="9">#REF!</definedName>
    <definedName name="Locativos" localSheetId="10">#REF!</definedName>
    <definedName name="Locativos" localSheetId="11">#REF!</definedName>
    <definedName name="Locativos" localSheetId="12">#REF!</definedName>
    <definedName name="Locativos" localSheetId="2">#REF!</definedName>
    <definedName name="Locativos">#REF!</definedName>
    <definedName name="MAYO" localSheetId="2">[2]ENE!$A$63:$B$68+[2]ENE!$A$63:$B$68</definedName>
    <definedName name="MAYO">#N/A</definedName>
    <definedName name="media" localSheetId="4">#REF!</definedName>
    <definedName name="media" localSheetId="13">#REF!</definedName>
    <definedName name="media" localSheetId="14">#REF!</definedName>
    <definedName name="media" localSheetId="15">#REF!</definedName>
    <definedName name="media" localSheetId="16">#REF!</definedName>
    <definedName name="media" localSheetId="5">#REF!</definedName>
    <definedName name="media" localSheetId="6">#REF!</definedName>
    <definedName name="media" localSheetId="7">#REF!</definedName>
    <definedName name="media" localSheetId="8">#REF!</definedName>
    <definedName name="media" localSheetId="9">#REF!</definedName>
    <definedName name="media" localSheetId="10">#REF!</definedName>
    <definedName name="media" localSheetId="11">#REF!</definedName>
    <definedName name="media" localSheetId="12">#REF!</definedName>
    <definedName name="media" localSheetId="2">#REF!</definedName>
    <definedName name="media">#REF!</definedName>
    <definedName name="medio" localSheetId="2">#REF!</definedName>
    <definedName name="medio">#N/A</definedName>
    <definedName name="Meses">[7]Tablas!$A$2:$B$13</definedName>
    <definedName name="NC">'[11]FICHA TECNICA'!$V$4:$V$7</definedName>
    <definedName name="ND">'[11]FICHA TECNICA'!$B$4:$B$7</definedName>
    <definedName name="NE">'[11]FICHA TECNICA'!$F$4:$F$7</definedName>
    <definedName name="Nivel_de_Deficiencia" localSheetId="2">#REF!</definedName>
    <definedName name="Nivel_de_Deficiencia">#N/A</definedName>
    <definedName name="Nivel_de_Exposición" localSheetId="2">#REF!</definedName>
    <definedName name="Nivel_de_Exposición">#N/A</definedName>
    <definedName name="NR" localSheetId="4">#REF!</definedName>
    <definedName name="NR" localSheetId="13">#REF!</definedName>
    <definedName name="NR" localSheetId="14">#REF!</definedName>
    <definedName name="NR" localSheetId="15">#REF!</definedName>
    <definedName name="NR" localSheetId="16">#REF!</definedName>
    <definedName name="NR" localSheetId="5">#REF!</definedName>
    <definedName name="NR" localSheetId="6">#REF!</definedName>
    <definedName name="NR" localSheetId="7">#REF!</definedName>
    <definedName name="NR" localSheetId="8">#REF!</definedName>
    <definedName name="NR" localSheetId="9">#REF!</definedName>
    <definedName name="NR" localSheetId="10">#REF!</definedName>
    <definedName name="NR" localSheetId="11">#REF!</definedName>
    <definedName name="NR" localSheetId="12">#REF!</definedName>
    <definedName name="NR" localSheetId="2">#REF!</definedName>
    <definedName name="NR">#REF!</definedName>
    <definedName name="NUMERO_DE_EMPLEADOS" localSheetId="2">#REF!</definedName>
    <definedName name="NUMERO_DE_EMPLEADOS">#N/A</definedName>
    <definedName name="o" localSheetId="4">+#REF!+#REF!</definedName>
    <definedName name="o" localSheetId="13">+#REF!+#REF!</definedName>
    <definedName name="o" localSheetId="14">+#REF!+#REF!</definedName>
    <definedName name="o" localSheetId="15">+#REF!+#REF!</definedName>
    <definedName name="o" localSheetId="16">+#REF!+#REF!</definedName>
    <definedName name="o" localSheetId="17">+#REF!+#REF!</definedName>
    <definedName name="o" localSheetId="5">+#REF!+#REF!</definedName>
    <definedName name="o" localSheetId="6">+#REF!+#REF!</definedName>
    <definedName name="o" localSheetId="7">+#REF!+#REF!</definedName>
    <definedName name="o" localSheetId="8">+#REF!+#REF!</definedName>
    <definedName name="o" localSheetId="9">+#REF!+#REF!</definedName>
    <definedName name="o" localSheetId="10">+#REF!+#REF!</definedName>
    <definedName name="o" localSheetId="11">+#REF!+#REF!</definedName>
    <definedName name="o" localSheetId="12">+#REF!+#REF!</definedName>
    <definedName name="o" localSheetId="3">+#REF!+#REF!</definedName>
    <definedName name="o" localSheetId="2">+#REF!+#REF!</definedName>
    <definedName name="o">+#REF!+#REF!</definedName>
    <definedName name="Peligro" localSheetId="4">#REF!</definedName>
    <definedName name="Peligro" localSheetId="13">#REF!</definedName>
    <definedName name="Peligro" localSheetId="14">#REF!</definedName>
    <definedName name="Peligro" localSheetId="15">#REF!</definedName>
    <definedName name="Peligro" localSheetId="16">#REF!</definedName>
    <definedName name="Peligro" localSheetId="17">#REF!</definedName>
    <definedName name="Peligro" localSheetId="5">#REF!</definedName>
    <definedName name="Peligro" localSheetId="6">#REF!</definedName>
    <definedName name="Peligro" localSheetId="7">#REF!</definedName>
    <definedName name="Peligro" localSheetId="8">#REF!</definedName>
    <definedName name="Peligro" localSheetId="9">#REF!</definedName>
    <definedName name="Peligro" localSheetId="10">#REF!</definedName>
    <definedName name="Peligro" localSheetId="11">#REF!</definedName>
    <definedName name="Peligro" localSheetId="12">#REF!</definedName>
    <definedName name="Peligro" localSheetId="3">#REF!</definedName>
    <definedName name="Peligro" localSheetId="2">#REF!</definedName>
    <definedName name="Peligro">#REF!</definedName>
    <definedName name="PELIGROS" localSheetId="4">#REF!</definedName>
    <definedName name="PELIGROS" localSheetId="13">#REF!</definedName>
    <definedName name="PELIGROS" localSheetId="14">#REF!</definedName>
    <definedName name="PELIGROS" localSheetId="15">#REF!</definedName>
    <definedName name="PELIGROS" localSheetId="16">#REF!</definedName>
    <definedName name="PELIGROS" localSheetId="5">#REF!</definedName>
    <definedName name="PELIGROS" localSheetId="6">#REF!</definedName>
    <definedName name="PELIGROS" localSheetId="7">#REF!</definedName>
    <definedName name="PELIGROS" localSheetId="8">#REF!</definedName>
    <definedName name="PELIGROS" localSheetId="9">#REF!</definedName>
    <definedName name="PELIGROS" localSheetId="10">#REF!</definedName>
    <definedName name="PELIGROS" localSheetId="11">#REF!</definedName>
    <definedName name="PELIGROS" localSheetId="12">#REF!</definedName>
    <definedName name="PELIGROS" localSheetId="2">#REF!</definedName>
    <definedName name="PELIGROS">#REF!</definedName>
    <definedName name="PERSONAL_EXPUESTO" localSheetId="2">#REF!</definedName>
    <definedName name="PERSONAL_EXPUESTO">#N/A</definedName>
    <definedName name="Personas" localSheetId="4">#REF!</definedName>
    <definedName name="Personas" localSheetId="13">#REF!</definedName>
    <definedName name="Personas" localSheetId="14">#REF!</definedName>
    <definedName name="Personas" localSheetId="15">#REF!</definedName>
    <definedName name="Personas" localSheetId="16">#REF!</definedName>
    <definedName name="Personas" localSheetId="17">#REF!</definedName>
    <definedName name="Personas" localSheetId="5">#REF!</definedName>
    <definedName name="Personas" localSheetId="6">#REF!</definedName>
    <definedName name="Personas" localSheetId="7">#REF!</definedName>
    <definedName name="Personas" localSheetId="8">#REF!</definedName>
    <definedName name="Personas" localSheetId="9">#REF!</definedName>
    <definedName name="Personas" localSheetId="10">#REF!</definedName>
    <definedName name="Personas" localSheetId="11">#REF!</definedName>
    <definedName name="Personas" localSheetId="12">#REF!</definedName>
    <definedName name="Personas" localSheetId="3">#REF!</definedName>
    <definedName name="Personas" localSheetId="2">#REF!</definedName>
    <definedName name="Personas">#REF!</definedName>
    <definedName name="Print_Area" localSheetId="4">'1'!$A$1:$AB$36</definedName>
    <definedName name="Print_Area" localSheetId="13">'10'!$A$1:$AB$24</definedName>
    <definedName name="Print_Area" localSheetId="14">'11'!$A$1:$AB$24</definedName>
    <definedName name="Print_Area" localSheetId="15">'12'!$A$1:$AB$22</definedName>
    <definedName name="Print_Area" localSheetId="16">'13'!$A$1:$AB$23</definedName>
    <definedName name="Print_Area" localSheetId="5">'2'!$A$1:$AB$26</definedName>
    <definedName name="Print_Area" localSheetId="6">'3'!$A$1:$AB$20</definedName>
    <definedName name="Print_Area" localSheetId="7">'4'!$A$1:$AB$24</definedName>
    <definedName name="Print_Area" localSheetId="8">'5'!$A$1:$AB$22</definedName>
    <definedName name="Print_Area" localSheetId="9">'6'!$A$1:$AB$25</definedName>
    <definedName name="Print_Area" localSheetId="10">'7'!$A$1:$AB$25</definedName>
    <definedName name="Print_Area" localSheetId="11">'8'!$A$1:$AB$23</definedName>
    <definedName name="Print_Area" localSheetId="12">'9'!$A$1:$AB$23</definedName>
    <definedName name="probabilidad" localSheetId="2">#REF!</definedName>
    <definedName name="probabilidad">#N/A</definedName>
    <definedName name="Proceso" localSheetId="4">#REF!</definedName>
    <definedName name="Proceso" localSheetId="13">#REF!</definedName>
    <definedName name="Proceso" localSheetId="14">#REF!</definedName>
    <definedName name="Proceso" localSheetId="15">#REF!</definedName>
    <definedName name="Proceso" localSheetId="16">#REF!</definedName>
    <definedName name="Proceso" localSheetId="17">#REF!</definedName>
    <definedName name="Proceso" localSheetId="5">#REF!</definedName>
    <definedName name="Proceso" localSheetId="6">#REF!</definedName>
    <definedName name="Proceso" localSheetId="7">#REF!</definedName>
    <definedName name="Proceso" localSheetId="8">#REF!</definedName>
    <definedName name="Proceso" localSheetId="9">#REF!</definedName>
    <definedName name="Proceso" localSheetId="10">#REF!</definedName>
    <definedName name="Proceso" localSheetId="11">#REF!</definedName>
    <definedName name="Proceso" localSheetId="12">#REF!</definedName>
    <definedName name="Proceso" localSheetId="3">#REF!</definedName>
    <definedName name="Proceso" localSheetId="2">#REF!</definedName>
    <definedName name="Proceso">#REF!</definedName>
    <definedName name="procesos" localSheetId="4">#REF!</definedName>
    <definedName name="procesos" localSheetId="13">#REF!</definedName>
    <definedName name="procesos" localSheetId="14">#REF!</definedName>
    <definedName name="procesos" localSheetId="15">#REF!</definedName>
    <definedName name="procesos" localSheetId="16">#REF!</definedName>
    <definedName name="procesos" localSheetId="17">#REF!</definedName>
    <definedName name="procesos" localSheetId="5">#REF!</definedName>
    <definedName name="procesos" localSheetId="6">#REF!</definedName>
    <definedName name="procesos" localSheetId="7">#REF!</definedName>
    <definedName name="procesos" localSheetId="8">#REF!</definedName>
    <definedName name="procesos" localSheetId="9">#REF!</definedName>
    <definedName name="procesos" localSheetId="10">#REF!</definedName>
    <definedName name="procesos" localSheetId="11">#REF!</definedName>
    <definedName name="procesos" localSheetId="12">#REF!</definedName>
    <definedName name="procesos" localSheetId="3">#REF!</definedName>
    <definedName name="procesos" localSheetId="2">#REF!</definedName>
    <definedName name="procesos">#REF!</definedName>
    <definedName name="Psicosocial">'Peligros GTC 45'!$E$4:$E$15</definedName>
    <definedName name="Químico">'Peligros GTC 45'!$D$4:$D$15</definedName>
    <definedName name="RIESGO" localSheetId="4">#REF!</definedName>
    <definedName name="RIESGO" localSheetId="13">#REF!</definedName>
    <definedName name="RIESGO" localSheetId="14">#REF!</definedName>
    <definedName name="RIESGO" localSheetId="15">#REF!</definedName>
    <definedName name="RIESGO" localSheetId="16">#REF!</definedName>
    <definedName name="RIESGO" localSheetId="5">#REF!</definedName>
    <definedName name="RIESGO" localSheetId="6">#REF!</definedName>
    <definedName name="RIESGO" localSheetId="7">#REF!</definedName>
    <definedName name="RIESGO" localSheetId="8">#REF!</definedName>
    <definedName name="RIESGO" localSheetId="9">#REF!</definedName>
    <definedName name="RIESGO" localSheetId="10">#REF!</definedName>
    <definedName name="RIESGO" localSheetId="11">#REF!</definedName>
    <definedName name="RIESGO" localSheetId="12">#REF!</definedName>
    <definedName name="RIESGO" localSheetId="2">#REF!</definedName>
    <definedName name="RIESGO">#REF!</definedName>
    <definedName name="SEPT" localSheetId="2">[2]ENE!$A$63:$B$68+[2]ENE!$A$63:$B$68</definedName>
    <definedName name="SEPT">#N/A</definedName>
    <definedName name="SI_NO_INCLUIR_RIESGO" localSheetId="2">[12]T_AUX!$A$2:$A$3</definedName>
    <definedName name="SI_NO_INCLUIR_RIESGO">[13]T_AUX!$A$2:$A$3</definedName>
    <definedName name="SINO" localSheetId="4">#REF!</definedName>
    <definedName name="SINO" localSheetId="13">#REF!</definedName>
    <definedName name="SINO" localSheetId="14">#REF!</definedName>
    <definedName name="SINO" localSheetId="15">#REF!</definedName>
    <definedName name="SINO" localSheetId="16">#REF!</definedName>
    <definedName name="SINO" localSheetId="5">#REF!</definedName>
    <definedName name="SINO" localSheetId="6">#REF!</definedName>
    <definedName name="SINO" localSheetId="7">#REF!</definedName>
    <definedName name="SINO" localSheetId="8">#REF!</definedName>
    <definedName name="SINO" localSheetId="9">#REF!</definedName>
    <definedName name="SINO" localSheetId="10">#REF!</definedName>
    <definedName name="SINO" localSheetId="11">#REF!</definedName>
    <definedName name="SINO" localSheetId="12">#REF!</definedName>
    <definedName name="SINO" localSheetId="2">#REF!</definedName>
    <definedName name="SINO">#REF!</definedName>
    <definedName name="SOAT" localSheetId="2">[3]Hoja3!$A$1:$A$2</definedName>
    <definedName name="SOAT">[4]Hoja3!$A$1:$A$2</definedName>
    <definedName name="te" localSheetId="2">#REF!</definedName>
    <definedName name="te">'[10]PAZ DEL RIO'!$S$12:$S$97</definedName>
    <definedName name="tiempo_exposicion" localSheetId="2">#REF!</definedName>
    <definedName name="tiempo_exposicion">#N/A</definedName>
    <definedName name="Tipo" localSheetId="4">#REF!</definedName>
    <definedName name="Tipo" localSheetId="13">#REF!</definedName>
    <definedName name="Tipo" localSheetId="14">#REF!</definedName>
    <definedName name="Tipo" localSheetId="15">#REF!</definedName>
    <definedName name="Tipo" localSheetId="16">#REF!</definedName>
    <definedName name="Tipo" localSheetId="17">#REF!</definedName>
    <definedName name="Tipo" localSheetId="5">#REF!</definedName>
    <definedName name="Tipo" localSheetId="6">#REF!</definedName>
    <definedName name="Tipo" localSheetId="7">#REF!</definedName>
    <definedName name="Tipo" localSheetId="8">#REF!</definedName>
    <definedName name="Tipo" localSheetId="9">#REF!</definedName>
    <definedName name="Tipo" localSheetId="10">#REF!</definedName>
    <definedName name="Tipo" localSheetId="11">#REF!</definedName>
    <definedName name="Tipo" localSheetId="12">#REF!</definedName>
    <definedName name="Tipo" localSheetId="3">#REF!</definedName>
    <definedName name="Tipo" localSheetId="2">#REF!</definedName>
    <definedName name="Tipo">#REF!</definedName>
    <definedName name="_xlnm.Print_Titles" localSheetId="17">'14'!$1:$3</definedName>
    <definedName name="_xlnm.Print_Titles" localSheetId="3">'Matriz Covid'!$1:$3</definedName>
    <definedName name="trans" localSheetId="4">#REF!</definedName>
    <definedName name="trans" localSheetId="13">#REF!</definedName>
    <definedName name="trans" localSheetId="14">#REF!</definedName>
    <definedName name="trans" localSheetId="15">#REF!</definedName>
    <definedName name="trans" localSheetId="16">#REF!</definedName>
    <definedName name="trans" localSheetId="5">#REF!</definedName>
    <definedName name="trans" localSheetId="6">#REF!</definedName>
    <definedName name="trans" localSheetId="7">#REF!</definedName>
    <definedName name="trans" localSheetId="8">#REF!</definedName>
    <definedName name="trans" localSheetId="9">#REF!</definedName>
    <definedName name="trans" localSheetId="10">#REF!</definedName>
    <definedName name="trans" localSheetId="11">#REF!</definedName>
    <definedName name="trans" localSheetId="12">#REF!</definedName>
    <definedName name="trans" localSheetId="2">#REF!</definedName>
    <definedName name="trans">#REF!</definedName>
    <definedName name="transporte" localSheetId="4">#REF!</definedName>
    <definedName name="transporte" localSheetId="13">#REF!</definedName>
    <definedName name="transporte" localSheetId="14">#REF!</definedName>
    <definedName name="transporte" localSheetId="15">#REF!</definedName>
    <definedName name="transporte" localSheetId="16">#REF!</definedName>
    <definedName name="transporte" localSheetId="5">#REF!</definedName>
    <definedName name="transporte" localSheetId="6">#REF!</definedName>
    <definedName name="transporte" localSheetId="7">#REF!</definedName>
    <definedName name="transporte" localSheetId="8">#REF!</definedName>
    <definedName name="transporte" localSheetId="9">#REF!</definedName>
    <definedName name="transporte" localSheetId="10">#REF!</definedName>
    <definedName name="transporte" localSheetId="11">#REF!</definedName>
    <definedName name="transporte" localSheetId="12">#REF!</definedName>
    <definedName name="transporte" localSheetId="2">#REF!</definedName>
    <definedName name="transporte">#REF!</definedName>
    <definedName name="Valores" localSheetId="2">[2]ENE!$A$63:$B$68+[2]ENE!$A$63:$B$68</definedName>
    <definedName name="Valores">#N/A</definedName>
    <definedName name="X" localSheetId="4">#REF!</definedName>
    <definedName name="X" localSheetId="13">#REF!</definedName>
    <definedName name="X" localSheetId="14">#REF!</definedName>
    <definedName name="X" localSheetId="15">#REF!</definedName>
    <definedName name="X" localSheetId="16">#REF!</definedName>
    <definedName name="X" localSheetId="5">#REF!</definedName>
    <definedName name="X" localSheetId="6">#REF!</definedName>
    <definedName name="X" localSheetId="7">#REF!</definedName>
    <definedName name="X" localSheetId="8">#REF!</definedName>
    <definedName name="X" localSheetId="9">#REF!</definedName>
    <definedName name="X" localSheetId="10">#REF!</definedName>
    <definedName name="X" localSheetId="11">#REF!</definedName>
    <definedName name="X" localSheetId="12">#REF!</definedName>
    <definedName name="X" localSheetId="2">#REF!</definedName>
    <definedName name="X">#REF!</definedName>
    <definedName name="YINAP" localSheetId="4">#REF!</definedName>
    <definedName name="YINAP" localSheetId="13">#REF!</definedName>
    <definedName name="YINAP" localSheetId="14">#REF!</definedName>
    <definedName name="YINAP" localSheetId="15">#REF!</definedName>
    <definedName name="YINAP" localSheetId="16">#REF!</definedName>
    <definedName name="YINAP" localSheetId="5">#REF!</definedName>
    <definedName name="YINAP" localSheetId="6">#REF!</definedName>
    <definedName name="YINAP" localSheetId="7">#REF!</definedName>
    <definedName name="YINAP" localSheetId="8">#REF!</definedName>
    <definedName name="YINAP" localSheetId="9">#REF!</definedName>
    <definedName name="YINAP" localSheetId="10">#REF!</definedName>
    <definedName name="YINAP" localSheetId="11">#REF!</definedName>
    <definedName name="YINAP" localSheetId="12">#REF!</definedName>
    <definedName name="YINAP" localSheetId="2">#REF!</definedName>
    <definedName name="YINAP">#REF!</definedName>
    <definedName name="YY" localSheetId="4">#REF!</definedName>
    <definedName name="YY" localSheetId="13">#REF!</definedName>
    <definedName name="YY" localSheetId="14">#REF!</definedName>
    <definedName name="YY" localSheetId="15">#REF!</definedName>
    <definedName name="YY" localSheetId="16">#REF!</definedName>
    <definedName name="YY" localSheetId="17">#REF!</definedName>
    <definedName name="YY" localSheetId="5">#REF!</definedName>
    <definedName name="YY" localSheetId="6">#REF!</definedName>
    <definedName name="YY" localSheetId="7">#REF!</definedName>
    <definedName name="YY" localSheetId="8">#REF!</definedName>
    <definedName name="YY" localSheetId="9">#REF!</definedName>
    <definedName name="YY" localSheetId="10">#REF!</definedName>
    <definedName name="YY" localSheetId="11">#REF!</definedName>
    <definedName name="YY" localSheetId="12">#REF!</definedName>
    <definedName name="YY" localSheetId="3">#REF!</definedName>
    <definedName name="YY" localSheetId="2">#REF!</definedName>
    <definedName name="YY">#REF!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F54" i="51" l="1"/>
  <c r="AG54" i="51" s="1"/>
  <c r="O54" i="51"/>
  <c r="R54" i="51" s="1"/>
  <c r="S54" i="51" s="1"/>
  <c r="T54" i="51" s="1"/>
  <c r="AF57" i="47"/>
  <c r="AG57" i="47" s="1"/>
  <c r="O57" i="47"/>
  <c r="R57" i="47" s="1"/>
  <c r="S57" i="47" s="1"/>
  <c r="T57" i="47" s="1"/>
  <c r="AF63" i="44"/>
  <c r="AG63" i="44" s="1"/>
  <c r="S63" i="44"/>
  <c r="T63" i="44" s="1"/>
  <c r="R63" i="44"/>
  <c r="P63" i="44"/>
  <c r="O63" i="44"/>
  <c r="AF82" i="55"/>
  <c r="AG82" i="55" s="1"/>
  <c r="O82" i="55"/>
  <c r="R82" i="55" s="1"/>
  <c r="S82" i="55" s="1"/>
  <c r="T82" i="55" s="1"/>
  <c r="AF33" i="51"/>
  <c r="AG33" i="51" s="1"/>
  <c r="O33" i="51"/>
  <c r="R33" i="51" s="1"/>
  <c r="S33" i="51" s="1"/>
  <c r="T33" i="51" s="1"/>
  <c r="AF32" i="47"/>
  <c r="AG32" i="47" s="1"/>
  <c r="O32" i="47"/>
  <c r="R32" i="47" s="1"/>
  <c r="S32" i="47" s="1"/>
  <c r="T32" i="47" s="1"/>
  <c r="AF38" i="44"/>
  <c r="AG38" i="44" s="1"/>
  <c r="O38" i="44"/>
  <c r="R38" i="44" s="1"/>
  <c r="S38" i="44" s="1"/>
  <c r="T38" i="44" s="1"/>
  <c r="AF22" i="55"/>
  <c r="AG22" i="55" s="1"/>
  <c r="S22" i="55"/>
  <c r="T22" i="55" s="1"/>
  <c r="R22" i="55"/>
  <c r="P22" i="55"/>
  <c r="O22" i="55"/>
  <c r="AF37" i="55"/>
  <c r="AG37" i="55" s="1"/>
  <c r="P37" i="55"/>
  <c r="O37" i="55"/>
  <c r="R37" i="55" s="1"/>
  <c r="S37" i="55" s="1"/>
  <c r="T37" i="55" s="1"/>
  <c r="AF57" i="46"/>
  <c r="AG57" i="46" s="1"/>
  <c r="O57" i="46"/>
  <c r="R57" i="46" s="1"/>
  <c r="S57" i="46" s="1"/>
  <c r="T57" i="46" s="1"/>
  <c r="AF63" i="45"/>
  <c r="AG63" i="45" s="1"/>
  <c r="O63" i="45"/>
  <c r="R63" i="45" s="1"/>
  <c r="S63" i="45" s="1"/>
  <c r="T63" i="45" s="1"/>
  <c r="AF34" i="42"/>
  <c r="AG34" i="42" s="1"/>
  <c r="R34" i="42"/>
  <c r="S34" i="42" s="1"/>
  <c r="T34" i="42" s="1"/>
  <c r="P34" i="42"/>
  <c r="O34" i="42"/>
  <c r="AG57" i="42"/>
  <c r="AK57" i="42" s="1"/>
  <c r="AL57" i="42" s="1"/>
  <c r="AF57" i="42"/>
  <c r="O57" i="42"/>
  <c r="P57" i="42" s="1"/>
  <c r="AF57" i="41"/>
  <c r="AG57" i="41" s="1"/>
  <c r="S57" i="41"/>
  <c r="T57" i="41" s="1"/>
  <c r="R57" i="41"/>
  <c r="P57" i="41"/>
  <c r="O57" i="41"/>
  <c r="AF36" i="41"/>
  <c r="AG36" i="41" s="1"/>
  <c r="P36" i="41"/>
  <c r="O36" i="41"/>
  <c r="R36" i="41" s="1"/>
  <c r="S36" i="41" s="1"/>
  <c r="T36" i="41" s="1"/>
  <c r="AF14" i="52"/>
  <c r="AG14" i="52" s="1"/>
  <c r="P14" i="52"/>
  <c r="O14" i="52"/>
  <c r="R14" i="52" s="1"/>
  <c r="AF13" i="52"/>
  <c r="AG13" i="52" s="1"/>
  <c r="O13" i="52"/>
  <c r="R13" i="52" s="1"/>
  <c r="AF30" i="45"/>
  <c r="AG30" i="45" s="1"/>
  <c r="O30" i="45"/>
  <c r="R30" i="45" s="1"/>
  <c r="AF18" i="52"/>
  <c r="AG18" i="52" s="1"/>
  <c r="O18" i="52"/>
  <c r="R18" i="52" s="1"/>
  <c r="AF85" i="55"/>
  <c r="AG85" i="55" s="1"/>
  <c r="O85" i="55"/>
  <c r="R85" i="55" s="1"/>
  <c r="S85" i="55" s="1"/>
  <c r="T85" i="55" s="1"/>
  <c r="AF67" i="55"/>
  <c r="AG67" i="55" s="1"/>
  <c r="O67" i="55"/>
  <c r="R67" i="55" s="1"/>
  <c r="AF86" i="55"/>
  <c r="AG86" i="55" s="1"/>
  <c r="O86" i="55"/>
  <c r="R86" i="55" s="1"/>
  <c r="AF68" i="55"/>
  <c r="AG68" i="55" s="1"/>
  <c r="P68" i="55"/>
  <c r="O68" i="55"/>
  <c r="R68" i="55" s="1"/>
  <c r="AF27" i="55"/>
  <c r="AG27" i="55" s="1"/>
  <c r="AH27" i="55" s="1"/>
  <c r="AI27" i="55" s="1"/>
  <c r="O27" i="55"/>
  <c r="P27" i="55" s="1"/>
  <c r="AF13" i="55"/>
  <c r="AG13" i="55" s="1"/>
  <c r="AH13" i="55" s="1"/>
  <c r="AI13" i="55" s="1"/>
  <c r="R13" i="55"/>
  <c r="S13" i="55" s="1"/>
  <c r="T13" i="55" s="1"/>
  <c r="O13" i="55"/>
  <c r="P13" i="55" s="1"/>
  <c r="AF15" i="44"/>
  <c r="AG15" i="44" s="1"/>
  <c r="AH15" i="44" s="1"/>
  <c r="AI15" i="44" s="1"/>
  <c r="O15" i="44"/>
  <c r="P15" i="44" s="1"/>
  <c r="AF30" i="44"/>
  <c r="AG30" i="44" s="1"/>
  <c r="O30" i="44"/>
  <c r="R30" i="44" s="1"/>
  <c r="AF67" i="44"/>
  <c r="AG67" i="44" s="1"/>
  <c r="O67" i="44"/>
  <c r="R67" i="44" s="1"/>
  <c r="AF49" i="44"/>
  <c r="AG49" i="44" s="1"/>
  <c r="AH49" i="44" s="1"/>
  <c r="AI49" i="44" s="1"/>
  <c r="O49" i="44"/>
  <c r="R49" i="44" s="1"/>
  <c r="AF50" i="45"/>
  <c r="AG50" i="45" s="1"/>
  <c r="O50" i="45"/>
  <c r="R50" i="45" s="1"/>
  <c r="AF67" i="45"/>
  <c r="AG67" i="45" s="1"/>
  <c r="O67" i="45"/>
  <c r="R67" i="45" s="1"/>
  <c r="AF15" i="48"/>
  <c r="AG15" i="48" s="1"/>
  <c r="O15" i="48"/>
  <c r="R15" i="48" s="1"/>
  <c r="AF30" i="55"/>
  <c r="AG30" i="55" s="1"/>
  <c r="AH30" i="55" s="1"/>
  <c r="AI30" i="55" s="1"/>
  <c r="O30" i="55"/>
  <c r="R30" i="55" s="1"/>
  <c r="AF28" i="48"/>
  <c r="AG28" i="48" s="1"/>
  <c r="AH28" i="48" s="1"/>
  <c r="AI28" i="48" s="1"/>
  <c r="O28" i="48"/>
  <c r="R28" i="48" s="1"/>
  <c r="AF60" i="48"/>
  <c r="AG60" i="48" s="1"/>
  <c r="AH60" i="48" s="1"/>
  <c r="AI60" i="48" s="1"/>
  <c r="O60" i="48"/>
  <c r="R60" i="48" s="1"/>
  <c r="AF59" i="49"/>
  <c r="AG59" i="49" s="1"/>
  <c r="O59" i="49"/>
  <c r="R59" i="49" s="1"/>
  <c r="AF46" i="49"/>
  <c r="AG46" i="49" s="1"/>
  <c r="AH46" i="49" s="1"/>
  <c r="AI46" i="49" s="1"/>
  <c r="O46" i="49"/>
  <c r="R46" i="49" s="1"/>
  <c r="AF28" i="49"/>
  <c r="AG28" i="49" s="1"/>
  <c r="O28" i="49"/>
  <c r="R28" i="49" s="1"/>
  <c r="AF15" i="49"/>
  <c r="AG15" i="49" s="1"/>
  <c r="AH15" i="49" s="1"/>
  <c r="AI15" i="49" s="1"/>
  <c r="AF28" i="52"/>
  <c r="AG28" i="52" s="1"/>
  <c r="O28" i="52"/>
  <c r="R28" i="52" s="1"/>
  <c r="S28" i="52" s="1"/>
  <c r="T28" i="52" s="1"/>
  <c r="AF27" i="52"/>
  <c r="AG27" i="52" s="1"/>
  <c r="AK27" i="52" s="1"/>
  <c r="AL27" i="52" s="1"/>
  <c r="O27" i="52"/>
  <c r="P27" i="52" s="1"/>
  <c r="AF26" i="52"/>
  <c r="AG26" i="52" s="1"/>
  <c r="O26" i="52"/>
  <c r="R26" i="52" s="1"/>
  <c r="S26" i="52" s="1"/>
  <c r="T26" i="52" s="1"/>
  <c r="AF25" i="52"/>
  <c r="AG25" i="52" s="1"/>
  <c r="AH25" i="52" s="1"/>
  <c r="AI25" i="52" s="1"/>
  <c r="O25" i="52"/>
  <c r="P25" i="52" s="1"/>
  <c r="AF24" i="52"/>
  <c r="AG24" i="52" s="1"/>
  <c r="O24" i="52"/>
  <c r="R24" i="52" s="1"/>
  <c r="S24" i="52" s="1"/>
  <c r="T24" i="52" s="1"/>
  <c r="AF23" i="52"/>
  <c r="AG23" i="52" s="1"/>
  <c r="AK23" i="52" s="1"/>
  <c r="AL23" i="52" s="1"/>
  <c r="O23" i="52"/>
  <c r="P23" i="52" s="1"/>
  <c r="AF22" i="52"/>
  <c r="AG22" i="52" s="1"/>
  <c r="O22" i="52"/>
  <c r="P22" i="52" s="1"/>
  <c r="AF21" i="52"/>
  <c r="AG21" i="52" s="1"/>
  <c r="AH21" i="52" s="1"/>
  <c r="AI21" i="52" s="1"/>
  <c r="O21" i="52"/>
  <c r="P21" i="52" s="1"/>
  <c r="AF20" i="52"/>
  <c r="AG20" i="52" s="1"/>
  <c r="AH20" i="52" s="1"/>
  <c r="AI20" i="52" s="1"/>
  <c r="O20" i="52"/>
  <c r="P20" i="52" s="1"/>
  <c r="AF19" i="52"/>
  <c r="AG19" i="52" s="1"/>
  <c r="AH19" i="52" s="1"/>
  <c r="AI19" i="52" s="1"/>
  <c r="O19" i="52"/>
  <c r="P19" i="52" s="1"/>
  <c r="AF17" i="52"/>
  <c r="AG17" i="52" s="1"/>
  <c r="O17" i="52"/>
  <c r="R17" i="52" s="1"/>
  <c r="AF16" i="52"/>
  <c r="AG16" i="52" s="1"/>
  <c r="O16" i="52"/>
  <c r="R16" i="52" s="1"/>
  <c r="AF15" i="52"/>
  <c r="AG15" i="52" s="1"/>
  <c r="O15" i="52"/>
  <c r="R15" i="52" s="1"/>
  <c r="AF12" i="52"/>
  <c r="AG12" i="52" s="1"/>
  <c r="O12" i="52"/>
  <c r="R12" i="52" s="1"/>
  <c r="AF11" i="52"/>
  <c r="AG11" i="52" s="1"/>
  <c r="O11" i="52"/>
  <c r="R11" i="52" s="1"/>
  <c r="AF62" i="51"/>
  <c r="AG62" i="51" s="1"/>
  <c r="O62" i="51"/>
  <c r="P62" i="51" s="1"/>
  <c r="AF61" i="51"/>
  <c r="AG61" i="51" s="1"/>
  <c r="O61" i="51"/>
  <c r="R61" i="51" s="1"/>
  <c r="S61" i="51" s="1"/>
  <c r="T61" i="51" s="1"/>
  <c r="AF60" i="51"/>
  <c r="AG60" i="51" s="1"/>
  <c r="O60" i="51"/>
  <c r="R60" i="51" s="1"/>
  <c r="AF59" i="51"/>
  <c r="AG59" i="51" s="1"/>
  <c r="O59" i="51"/>
  <c r="R59" i="51" s="1"/>
  <c r="AF58" i="51"/>
  <c r="AG58" i="51" s="1"/>
  <c r="O58" i="51"/>
  <c r="R58" i="51" s="1"/>
  <c r="AF57" i="51"/>
  <c r="AG57" i="51" s="1"/>
  <c r="O57" i="51"/>
  <c r="R57" i="51" s="1"/>
  <c r="AF56" i="51"/>
  <c r="AG56" i="51" s="1"/>
  <c r="O56" i="51"/>
  <c r="R56" i="51" s="1"/>
  <c r="AF55" i="51"/>
  <c r="AG55" i="51" s="1"/>
  <c r="O55" i="51"/>
  <c r="R55" i="51" s="1"/>
  <c r="AF53" i="51"/>
  <c r="AG53" i="51" s="1"/>
  <c r="O53" i="51"/>
  <c r="R53" i="51" s="1"/>
  <c r="AF52" i="51"/>
  <c r="AG52" i="51" s="1"/>
  <c r="AH52" i="51" s="1"/>
  <c r="AI52" i="51" s="1"/>
  <c r="O52" i="51"/>
  <c r="P52" i="51" s="1"/>
  <c r="AF51" i="51"/>
  <c r="AG51" i="51" s="1"/>
  <c r="O51" i="51"/>
  <c r="R51" i="51" s="1"/>
  <c r="S51" i="51" s="1"/>
  <c r="T51" i="51" s="1"/>
  <c r="AF50" i="51"/>
  <c r="AG50" i="51" s="1"/>
  <c r="O50" i="51"/>
  <c r="R50" i="51" s="1"/>
  <c r="S50" i="51" s="1"/>
  <c r="T50" i="51" s="1"/>
  <c r="AF49" i="51"/>
  <c r="AG49" i="51" s="1"/>
  <c r="O49" i="51"/>
  <c r="R49" i="51" s="1"/>
  <c r="AF48" i="51"/>
  <c r="AG48" i="51" s="1"/>
  <c r="AH48" i="51" s="1"/>
  <c r="AI48" i="51" s="1"/>
  <c r="O48" i="51"/>
  <c r="P48" i="51" s="1"/>
  <c r="AF47" i="51"/>
  <c r="AG47" i="51" s="1"/>
  <c r="O47" i="51"/>
  <c r="P47" i="51" s="1"/>
  <c r="AF46" i="51"/>
  <c r="AG46" i="51" s="1"/>
  <c r="O46" i="51"/>
  <c r="P46" i="51" s="1"/>
  <c r="AF45" i="51"/>
  <c r="AG45" i="51" s="1"/>
  <c r="O45" i="51"/>
  <c r="P45" i="51" s="1"/>
  <c r="AF44" i="51"/>
  <c r="AG44" i="51" s="1"/>
  <c r="O44" i="51"/>
  <c r="P44" i="51" s="1"/>
  <c r="AF43" i="51"/>
  <c r="AG43" i="51" s="1"/>
  <c r="O43" i="51"/>
  <c r="P43" i="51" s="1"/>
  <c r="AF42" i="51"/>
  <c r="AG42" i="51" s="1"/>
  <c r="O42" i="51"/>
  <c r="P42" i="51" s="1"/>
  <c r="AF41" i="51"/>
  <c r="AG41" i="51" s="1"/>
  <c r="O41" i="51"/>
  <c r="P41" i="51" s="1"/>
  <c r="AF40" i="51"/>
  <c r="AG40" i="51" s="1"/>
  <c r="O40" i="51"/>
  <c r="P40" i="51" s="1"/>
  <c r="AF39" i="51"/>
  <c r="AG39" i="51" s="1"/>
  <c r="O39" i="51"/>
  <c r="R39" i="51" s="1"/>
  <c r="S39" i="51" s="1"/>
  <c r="T39" i="51" s="1"/>
  <c r="AF38" i="51"/>
  <c r="AG38" i="51" s="1"/>
  <c r="AH38" i="51" s="1"/>
  <c r="AI38" i="51" s="1"/>
  <c r="O38" i="51"/>
  <c r="P38" i="51" s="1"/>
  <c r="AF58" i="50"/>
  <c r="AG58" i="50" s="1"/>
  <c r="AK58" i="50" s="1"/>
  <c r="AL58" i="50" s="1"/>
  <c r="O58" i="50"/>
  <c r="P58" i="50" s="1"/>
  <c r="AF57" i="50"/>
  <c r="AG57" i="50" s="1"/>
  <c r="O57" i="50"/>
  <c r="R57" i="50" s="1"/>
  <c r="S57" i="50" s="1"/>
  <c r="T57" i="50" s="1"/>
  <c r="AF56" i="50"/>
  <c r="AG56" i="50" s="1"/>
  <c r="O56" i="50"/>
  <c r="R56" i="50" s="1"/>
  <c r="S56" i="50" s="1"/>
  <c r="T56" i="50" s="1"/>
  <c r="AF55" i="50"/>
  <c r="AG55" i="50" s="1"/>
  <c r="O55" i="50"/>
  <c r="P55" i="50" s="1"/>
  <c r="AF54" i="50"/>
  <c r="AG54" i="50" s="1"/>
  <c r="O54" i="50"/>
  <c r="P54" i="50" s="1"/>
  <c r="AF53" i="50"/>
  <c r="AG53" i="50" s="1"/>
  <c r="O53" i="50"/>
  <c r="R53" i="50" s="1"/>
  <c r="AF52" i="50"/>
  <c r="AG52" i="50" s="1"/>
  <c r="O52" i="50"/>
  <c r="R52" i="50" s="1"/>
  <c r="S52" i="50" s="1"/>
  <c r="T52" i="50" s="1"/>
  <c r="AF51" i="50"/>
  <c r="AG51" i="50" s="1"/>
  <c r="O51" i="50"/>
  <c r="P51" i="50" s="1"/>
  <c r="AF50" i="50"/>
  <c r="AG50" i="50" s="1"/>
  <c r="O50" i="50"/>
  <c r="P50" i="50" s="1"/>
  <c r="AF49" i="50"/>
  <c r="AG49" i="50" s="1"/>
  <c r="O49" i="50"/>
  <c r="R49" i="50" s="1"/>
  <c r="S49" i="50" s="1"/>
  <c r="T49" i="50" s="1"/>
  <c r="AF48" i="50"/>
  <c r="AG48" i="50" s="1"/>
  <c r="AK48" i="50" s="1"/>
  <c r="AL48" i="50" s="1"/>
  <c r="O48" i="50"/>
  <c r="R48" i="50" s="1"/>
  <c r="S48" i="50" s="1"/>
  <c r="T48" i="50" s="1"/>
  <c r="AF47" i="50"/>
  <c r="AG47" i="50" s="1"/>
  <c r="O47" i="50"/>
  <c r="P47" i="50" s="1"/>
  <c r="AF46" i="50"/>
  <c r="AG46" i="50" s="1"/>
  <c r="O46" i="50"/>
  <c r="R46" i="50" s="1"/>
  <c r="S46" i="50" s="1"/>
  <c r="T46" i="50" s="1"/>
  <c r="AF45" i="50"/>
  <c r="AG45" i="50" s="1"/>
  <c r="AK45" i="50" s="1"/>
  <c r="AL45" i="50" s="1"/>
  <c r="O45" i="50"/>
  <c r="R45" i="50" s="1"/>
  <c r="S45" i="50" s="1"/>
  <c r="T45" i="50" s="1"/>
  <c r="AF44" i="50"/>
  <c r="AG44" i="50" s="1"/>
  <c r="AK44" i="50" s="1"/>
  <c r="AL44" i="50" s="1"/>
  <c r="O44" i="50"/>
  <c r="R44" i="50" s="1"/>
  <c r="S44" i="50" s="1"/>
  <c r="T44" i="50" s="1"/>
  <c r="AF43" i="50"/>
  <c r="AG43" i="50" s="1"/>
  <c r="AK43" i="50" s="1"/>
  <c r="O43" i="50"/>
  <c r="P43" i="50" s="1"/>
  <c r="AF42" i="50"/>
  <c r="AG42" i="50" s="1"/>
  <c r="AK42" i="50" s="1"/>
  <c r="O42" i="50"/>
  <c r="R42" i="50" s="1"/>
  <c r="AJ42" i="50" s="1"/>
  <c r="AF41" i="50"/>
  <c r="AG41" i="50" s="1"/>
  <c r="AK41" i="50" s="1"/>
  <c r="O41" i="50"/>
  <c r="R41" i="50" s="1"/>
  <c r="AJ41" i="50" s="1"/>
  <c r="AF40" i="50"/>
  <c r="AG40" i="50" s="1"/>
  <c r="AH40" i="50" s="1"/>
  <c r="AI40" i="50" s="1"/>
  <c r="O40" i="50"/>
  <c r="R40" i="50" s="1"/>
  <c r="AJ40" i="50" s="1"/>
  <c r="AF39" i="50"/>
  <c r="AG39" i="50" s="1"/>
  <c r="AK39" i="50" s="1"/>
  <c r="O39" i="50"/>
  <c r="P39" i="50" s="1"/>
  <c r="AF38" i="50"/>
  <c r="AG38" i="50" s="1"/>
  <c r="AK38" i="50" s="1"/>
  <c r="O38" i="50"/>
  <c r="R38" i="50" s="1"/>
  <c r="AJ38" i="50" s="1"/>
  <c r="AF37" i="50"/>
  <c r="AG37" i="50" s="1"/>
  <c r="O37" i="50"/>
  <c r="R37" i="50" s="1"/>
  <c r="S37" i="50" s="1"/>
  <c r="T37" i="50" s="1"/>
  <c r="AF36" i="50"/>
  <c r="AG36" i="50" s="1"/>
  <c r="O36" i="50"/>
  <c r="R36" i="50" s="1"/>
  <c r="S36" i="50" s="1"/>
  <c r="T36" i="50" s="1"/>
  <c r="AF66" i="48"/>
  <c r="AG66" i="48" s="1"/>
  <c r="AK66" i="48" s="1"/>
  <c r="AL66" i="48" s="1"/>
  <c r="O66" i="48"/>
  <c r="P66" i="48" s="1"/>
  <c r="AF65" i="48"/>
  <c r="AG65" i="48" s="1"/>
  <c r="O65" i="48"/>
  <c r="R65" i="48" s="1"/>
  <c r="S65" i="48" s="1"/>
  <c r="T65" i="48" s="1"/>
  <c r="AF64" i="48"/>
  <c r="AG64" i="48" s="1"/>
  <c r="O64" i="48"/>
  <c r="R64" i="48" s="1"/>
  <c r="AF63" i="48"/>
  <c r="AG63" i="48" s="1"/>
  <c r="O63" i="48"/>
  <c r="R63" i="48" s="1"/>
  <c r="AF62" i="48"/>
  <c r="AG62" i="48" s="1"/>
  <c r="O62" i="48"/>
  <c r="R62" i="48" s="1"/>
  <c r="AF59" i="48"/>
  <c r="AG59" i="48" s="1"/>
  <c r="O59" i="48"/>
  <c r="R59" i="48" s="1"/>
  <c r="AF58" i="48"/>
  <c r="AG58" i="48" s="1"/>
  <c r="O58" i="48"/>
  <c r="R58" i="48" s="1"/>
  <c r="AF57" i="48"/>
  <c r="AG57" i="48" s="1"/>
  <c r="O57" i="48"/>
  <c r="R57" i="48" s="1"/>
  <c r="AF56" i="48"/>
  <c r="AG56" i="48" s="1"/>
  <c r="O56" i="48"/>
  <c r="R56" i="48" s="1"/>
  <c r="AF55" i="48"/>
  <c r="AG55" i="48" s="1"/>
  <c r="AH55" i="48" s="1"/>
  <c r="AI55" i="48" s="1"/>
  <c r="O55" i="48"/>
  <c r="R55" i="48" s="1"/>
  <c r="S55" i="48" s="1"/>
  <c r="T55" i="48" s="1"/>
  <c r="AF54" i="48"/>
  <c r="AG54" i="48" s="1"/>
  <c r="O54" i="48"/>
  <c r="R54" i="48" s="1"/>
  <c r="S54" i="48" s="1"/>
  <c r="T54" i="48" s="1"/>
  <c r="AF53" i="48"/>
  <c r="AG53" i="48" s="1"/>
  <c r="O53" i="48"/>
  <c r="R53" i="48" s="1"/>
  <c r="S53" i="48" s="1"/>
  <c r="T53" i="48" s="1"/>
  <c r="AF52" i="48"/>
  <c r="AG52" i="48" s="1"/>
  <c r="AH52" i="48" s="1"/>
  <c r="AI52" i="48" s="1"/>
  <c r="O52" i="48"/>
  <c r="R52" i="48" s="1"/>
  <c r="S52" i="48" s="1"/>
  <c r="T52" i="48" s="1"/>
  <c r="AF51" i="48"/>
  <c r="AG51" i="48" s="1"/>
  <c r="O51" i="48"/>
  <c r="R51" i="48" s="1"/>
  <c r="S51" i="48" s="1"/>
  <c r="T51" i="48" s="1"/>
  <c r="AF50" i="48"/>
  <c r="AG50" i="48" s="1"/>
  <c r="AK50" i="48" s="1"/>
  <c r="AL50" i="48" s="1"/>
  <c r="O50" i="48"/>
  <c r="P50" i="48" s="1"/>
  <c r="AF49" i="48"/>
  <c r="AG49" i="48" s="1"/>
  <c r="AH49" i="48" s="1"/>
  <c r="AI49" i="48" s="1"/>
  <c r="O49" i="48"/>
  <c r="P49" i="48" s="1"/>
  <c r="AF48" i="48"/>
  <c r="AG48" i="48" s="1"/>
  <c r="AH48" i="48" s="1"/>
  <c r="AI48" i="48" s="1"/>
  <c r="O48" i="48"/>
  <c r="P48" i="48" s="1"/>
  <c r="AF45" i="48"/>
  <c r="AG45" i="48" s="1"/>
  <c r="AH45" i="48" s="1"/>
  <c r="AI45" i="48" s="1"/>
  <c r="O45" i="48"/>
  <c r="P45" i="48" s="1"/>
  <c r="AF44" i="48"/>
  <c r="AG44" i="48" s="1"/>
  <c r="AH44" i="48" s="1"/>
  <c r="AI44" i="48" s="1"/>
  <c r="O44" i="48"/>
  <c r="P44" i="48" s="1"/>
  <c r="AF43" i="48"/>
  <c r="AG43" i="48" s="1"/>
  <c r="AH43" i="48" s="1"/>
  <c r="AI43" i="48" s="1"/>
  <c r="O43" i="48"/>
  <c r="P43" i="48" s="1"/>
  <c r="AF42" i="48"/>
  <c r="AG42" i="48" s="1"/>
  <c r="AH42" i="48" s="1"/>
  <c r="AI42" i="48" s="1"/>
  <c r="O42" i="48"/>
  <c r="P42" i="48" s="1"/>
  <c r="AF41" i="48"/>
  <c r="AG41" i="48" s="1"/>
  <c r="O41" i="48"/>
  <c r="R41" i="48" s="1"/>
  <c r="S41" i="48" s="1"/>
  <c r="T41" i="48" s="1"/>
  <c r="AF40" i="48"/>
  <c r="AG40" i="48" s="1"/>
  <c r="AH40" i="48" s="1"/>
  <c r="AI40" i="48" s="1"/>
  <c r="O40" i="48"/>
  <c r="R40" i="48" s="1"/>
  <c r="S40" i="48" s="1"/>
  <c r="T40" i="48" s="1"/>
  <c r="AF66" i="49"/>
  <c r="AG66" i="49" s="1"/>
  <c r="AK66" i="49" s="1"/>
  <c r="AL66" i="49" s="1"/>
  <c r="O66" i="49"/>
  <c r="P66" i="49" s="1"/>
  <c r="AF65" i="49"/>
  <c r="AG65" i="49" s="1"/>
  <c r="AH65" i="49" s="1"/>
  <c r="AI65" i="49" s="1"/>
  <c r="O65" i="49"/>
  <c r="R65" i="49" s="1"/>
  <c r="S65" i="49" s="1"/>
  <c r="T65" i="49" s="1"/>
  <c r="AF64" i="49"/>
  <c r="AG64" i="49" s="1"/>
  <c r="AH64" i="49" s="1"/>
  <c r="AI64" i="49" s="1"/>
  <c r="O64" i="49"/>
  <c r="P64" i="49" s="1"/>
  <c r="AF63" i="49"/>
  <c r="AG63" i="49" s="1"/>
  <c r="O63" i="49"/>
  <c r="P63" i="49" s="1"/>
  <c r="AF62" i="49"/>
  <c r="AG62" i="49" s="1"/>
  <c r="O62" i="49"/>
  <c r="R62" i="49" s="1"/>
  <c r="AF61" i="49"/>
  <c r="AG61" i="49" s="1"/>
  <c r="O61" i="49"/>
  <c r="R61" i="49" s="1"/>
  <c r="AF58" i="49"/>
  <c r="AG58" i="49" s="1"/>
  <c r="O58" i="49"/>
  <c r="R58" i="49" s="1"/>
  <c r="AF57" i="49"/>
  <c r="AG57" i="49" s="1"/>
  <c r="O57" i="49"/>
  <c r="P57" i="49" s="1"/>
  <c r="AF56" i="49"/>
  <c r="AG56" i="49" s="1"/>
  <c r="O56" i="49"/>
  <c r="R56" i="49" s="1"/>
  <c r="AF55" i="49"/>
  <c r="AG55" i="49" s="1"/>
  <c r="O55" i="49"/>
  <c r="R55" i="49" s="1"/>
  <c r="S55" i="49" s="1"/>
  <c r="T55" i="49" s="1"/>
  <c r="AF54" i="49"/>
  <c r="AG54" i="49" s="1"/>
  <c r="O54" i="49"/>
  <c r="R54" i="49" s="1"/>
  <c r="S54" i="49" s="1"/>
  <c r="T54" i="49" s="1"/>
  <c r="AF53" i="49"/>
  <c r="AG53" i="49" s="1"/>
  <c r="O53" i="49"/>
  <c r="R53" i="49" s="1"/>
  <c r="S53" i="49" s="1"/>
  <c r="T53" i="49" s="1"/>
  <c r="AF52" i="49"/>
  <c r="AG52" i="49" s="1"/>
  <c r="O52" i="49"/>
  <c r="R52" i="49" s="1"/>
  <c r="S52" i="49" s="1"/>
  <c r="T52" i="49" s="1"/>
  <c r="AF51" i="49"/>
  <c r="AG51" i="49" s="1"/>
  <c r="O51" i="49"/>
  <c r="R51" i="49" s="1"/>
  <c r="S51" i="49" s="1"/>
  <c r="T51" i="49" s="1"/>
  <c r="AF50" i="49"/>
  <c r="AG50" i="49" s="1"/>
  <c r="AK50" i="49" s="1"/>
  <c r="AL50" i="49" s="1"/>
  <c r="O50" i="49"/>
  <c r="P50" i="49" s="1"/>
  <c r="AF49" i="49"/>
  <c r="AG49" i="49" s="1"/>
  <c r="AH49" i="49" s="1"/>
  <c r="AI49" i="49" s="1"/>
  <c r="O49" i="49"/>
  <c r="P49" i="49" s="1"/>
  <c r="AF48" i="49"/>
  <c r="AG48" i="49" s="1"/>
  <c r="AH48" i="49" s="1"/>
  <c r="AI48" i="49" s="1"/>
  <c r="O48" i="49"/>
  <c r="P48" i="49" s="1"/>
  <c r="AF45" i="49"/>
  <c r="AG45" i="49" s="1"/>
  <c r="AH45" i="49" s="1"/>
  <c r="AI45" i="49" s="1"/>
  <c r="O45" i="49"/>
  <c r="P45" i="49" s="1"/>
  <c r="AF44" i="49"/>
  <c r="AG44" i="49" s="1"/>
  <c r="AH44" i="49" s="1"/>
  <c r="AI44" i="49" s="1"/>
  <c r="O44" i="49"/>
  <c r="P44" i="49" s="1"/>
  <c r="AF43" i="49"/>
  <c r="AG43" i="49" s="1"/>
  <c r="AH43" i="49" s="1"/>
  <c r="AI43" i="49" s="1"/>
  <c r="O43" i="49"/>
  <c r="P43" i="49" s="1"/>
  <c r="AF42" i="49"/>
  <c r="AG42" i="49" s="1"/>
  <c r="AH42" i="49" s="1"/>
  <c r="AI42" i="49" s="1"/>
  <c r="O42" i="49"/>
  <c r="P42" i="49" s="1"/>
  <c r="AF41" i="49"/>
  <c r="AG41" i="49" s="1"/>
  <c r="O41" i="49"/>
  <c r="R41" i="49" s="1"/>
  <c r="S41" i="49" s="1"/>
  <c r="T41" i="49" s="1"/>
  <c r="AF40" i="49"/>
  <c r="AG40" i="49" s="1"/>
  <c r="O40" i="49"/>
  <c r="R40" i="49" s="1"/>
  <c r="S40" i="49" s="1"/>
  <c r="T40" i="49" s="1"/>
  <c r="AF66" i="47"/>
  <c r="AG66" i="47" s="1"/>
  <c r="O66" i="47"/>
  <c r="R66" i="47" s="1"/>
  <c r="S66" i="47" s="1"/>
  <c r="T66" i="47" s="1"/>
  <c r="AF65" i="47"/>
  <c r="AG65" i="47" s="1"/>
  <c r="O65" i="47"/>
  <c r="P65" i="47" s="1"/>
  <c r="AF64" i="47"/>
  <c r="AG64" i="47" s="1"/>
  <c r="AK64" i="47" s="1"/>
  <c r="AL64" i="47" s="1"/>
  <c r="O64" i="47"/>
  <c r="P64" i="47" s="1"/>
  <c r="AF63" i="47"/>
  <c r="AG63" i="47" s="1"/>
  <c r="R63" i="47"/>
  <c r="AJ63" i="47" s="1"/>
  <c r="O63" i="47"/>
  <c r="P63" i="47" s="1"/>
  <c r="AG62" i="47"/>
  <c r="AK62" i="47" s="1"/>
  <c r="AF62" i="47"/>
  <c r="O62" i="47"/>
  <c r="P62" i="47" s="1"/>
  <c r="AG61" i="47"/>
  <c r="AK61" i="47" s="1"/>
  <c r="AF61" i="47"/>
  <c r="O61" i="47"/>
  <c r="P61" i="47" s="1"/>
  <c r="AF60" i="47"/>
  <c r="AG60" i="47" s="1"/>
  <c r="AK60" i="47" s="1"/>
  <c r="O60" i="47"/>
  <c r="R60" i="47" s="1"/>
  <c r="AG59" i="47"/>
  <c r="AK59" i="47" s="1"/>
  <c r="AF59" i="47"/>
  <c r="O59" i="47"/>
  <c r="R59" i="47" s="1"/>
  <c r="AF58" i="47"/>
  <c r="AG58" i="47" s="1"/>
  <c r="O58" i="47"/>
  <c r="R58" i="47" s="1"/>
  <c r="AF56" i="47"/>
  <c r="AG56" i="47" s="1"/>
  <c r="O56" i="47"/>
  <c r="R56" i="47" s="1"/>
  <c r="AF55" i="47"/>
  <c r="AG55" i="47" s="1"/>
  <c r="AH55" i="47" s="1"/>
  <c r="AI55" i="47" s="1"/>
  <c r="R55" i="47"/>
  <c r="S55" i="47" s="1"/>
  <c r="T55" i="47" s="1"/>
  <c r="O55" i="47"/>
  <c r="P55" i="47" s="1"/>
  <c r="AF54" i="47"/>
  <c r="AG54" i="47" s="1"/>
  <c r="P54" i="47"/>
  <c r="O54" i="47"/>
  <c r="R54" i="47" s="1"/>
  <c r="S54" i="47" s="1"/>
  <c r="T54" i="47" s="1"/>
  <c r="AF53" i="47"/>
  <c r="AG53" i="47" s="1"/>
  <c r="O53" i="47"/>
  <c r="P53" i="47" s="1"/>
  <c r="AF52" i="47"/>
  <c r="AG52" i="47" s="1"/>
  <c r="O52" i="47"/>
  <c r="R52" i="47" s="1"/>
  <c r="S52" i="47" s="1"/>
  <c r="T52" i="47" s="1"/>
  <c r="AF51" i="47"/>
  <c r="AG51" i="47" s="1"/>
  <c r="O51" i="47"/>
  <c r="R51" i="47" s="1"/>
  <c r="AG50" i="47"/>
  <c r="AH50" i="47" s="1"/>
  <c r="AI50" i="47" s="1"/>
  <c r="AF50" i="47"/>
  <c r="O50" i="47"/>
  <c r="P50" i="47" s="1"/>
  <c r="AF49" i="47"/>
  <c r="AG49" i="47" s="1"/>
  <c r="O49" i="47"/>
  <c r="R49" i="47" s="1"/>
  <c r="S49" i="47" s="1"/>
  <c r="T49" i="47" s="1"/>
  <c r="AF48" i="47"/>
  <c r="AG48" i="47" s="1"/>
  <c r="O48" i="47"/>
  <c r="P48" i="47" s="1"/>
  <c r="AF47" i="47"/>
  <c r="AG47" i="47" s="1"/>
  <c r="O47" i="47"/>
  <c r="P47" i="47" s="1"/>
  <c r="AF46" i="47"/>
  <c r="AG46" i="47" s="1"/>
  <c r="O46" i="47"/>
  <c r="P46" i="47" s="1"/>
  <c r="AF45" i="47"/>
  <c r="AG45" i="47" s="1"/>
  <c r="O45" i="47"/>
  <c r="P45" i="47" s="1"/>
  <c r="AF44" i="47"/>
  <c r="AG44" i="47" s="1"/>
  <c r="O44" i="47"/>
  <c r="P44" i="47" s="1"/>
  <c r="AF43" i="47"/>
  <c r="AG43" i="47" s="1"/>
  <c r="O43" i="47"/>
  <c r="P43" i="47" s="1"/>
  <c r="AF42" i="47"/>
  <c r="AG42" i="47" s="1"/>
  <c r="O42" i="47"/>
  <c r="P42" i="47" s="1"/>
  <c r="AF41" i="47"/>
  <c r="AG41" i="47" s="1"/>
  <c r="AK41" i="47" s="1"/>
  <c r="AL41" i="47" s="1"/>
  <c r="O41" i="47"/>
  <c r="R41" i="47" s="1"/>
  <c r="S41" i="47" s="1"/>
  <c r="T41" i="47" s="1"/>
  <c r="AF40" i="47"/>
  <c r="AG40" i="47" s="1"/>
  <c r="AH40" i="47" s="1"/>
  <c r="AI40" i="47" s="1"/>
  <c r="O40" i="47"/>
  <c r="P40" i="47" s="1"/>
  <c r="AF66" i="46"/>
  <c r="AG66" i="46" s="1"/>
  <c r="O66" i="46"/>
  <c r="R66" i="46" s="1"/>
  <c r="S66" i="46" s="1"/>
  <c r="T66" i="46" s="1"/>
  <c r="AF65" i="46"/>
  <c r="AG65" i="46" s="1"/>
  <c r="O65" i="46"/>
  <c r="P65" i="46" s="1"/>
  <c r="AF64" i="46"/>
  <c r="AG64" i="46" s="1"/>
  <c r="AK64" i="46" s="1"/>
  <c r="AL64" i="46" s="1"/>
  <c r="O64" i="46"/>
  <c r="P64" i="46" s="1"/>
  <c r="AF63" i="46"/>
  <c r="AG63" i="46" s="1"/>
  <c r="S63" i="46"/>
  <c r="T63" i="46" s="1"/>
  <c r="R63" i="46"/>
  <c r="AJ63" i="46" s="1"/>
  <c r="O63" i="46"/>
  <c r="P63" i="46" s="1"/>
  <c r="AG62" i="46"/>
  <c r="AK62" i="46" s="1"/>
  <c r="AF62" i="46"/>
  <c r="O62" i="46"/>
  <c r="P62" i="46" s="1"/>
  <c r="AG61" i="46"/>
  <c r="AK61" i="46" s="1"/>
  <c r="AF61" i="46"/>
  <c r="R61" i="46"/>
  <c r="AJ61" i="46" s="1"/>
  <c r="O61" i="46"/>
  <c r="P61" i="46" s="1"/>
  <c r="AF60" i="46"/>
  <c r="AG60" i="46" s="1"/>
  <c r="O60" i="46"/>
  <c r="P60" i="46" s="1"/>
  <c r="AF59" i="46"/>
  <c r="AG59" i="46" s="1"/>
  <c r="R59" i="46"/>
  <c r="AJ59" i="46" s="1"/>
  <c r="O59" i="46"/>
  <c r="P59" i="46" s="1"/>
  <c r="AF58" i="46"/>
  <c r="AG58" i="46" s="1"/>
  <c r="O58" i="46"/>
  <c r="P58" i="46" s="1"/>
  <c r="AH56" i="46"/>
  <c r="AI56" i="46" s="1"/>
  <c r="AG56" i="46"/>
  <c r="AK56" i="46" s="1"/>
  <c r="AF56" i="46"/>
  <c r="O56" i="46"/>
  <c r="P56" i="46" s="1"/>
  <c r="AF55" i="46"/>
  <c r="AG55" i="46" s="1"/>
  <c r="AH55" i="46" s="1"/>
  <c r="AI55" i="46" s="1"/>
  <c r="O55" i="46"/>
  <c r="R55" i="46" s="1"/>
  <c r="S55" i="46" s="1"/>
  <c r="T55" i="46" s="1"/>
  <c r="AF54" i="46"/>
  <c r="AG54" i="46" s="1"/>
  <c r="O54" i="46"/>
  <c r="R54" i="46" s="1"/>
  <c r="S54" i="46" s="1"/>
  <c r="T54" i="46" s="1"/>
  <c r="AF53" i="46"/>
  <c r="AG53" i="46" s="1"/>
  <c r="O53" i="46"/>
  <c r="P53" i="46" s="1"/>
  <c r="AF52" i="46"/>
  <c r="AG52" i="46" s="1"/>
  <c r="R52" i="46"/>
  <c r="S52" i="46" s="1"/>
  <c r="T52" i="46" s="1"/>
  <c r="O52" i="46"/>
  <c r="P52" i="46" s="1"/>
  <c r="AF51" i="46"/>
  <c r="AG51" i="46" s="1"/>
  <c r="O51" i="46"/>
  <c r="P51" i="46" s="1"/>
  <c r="AG50" i="46"/>
  <c r="AH50" i="46" s="1"/>
  <c r="AI50" i="46" s="1"/>
  <c r="AF50" i="46"/>
  <c r="O50" i="46"/>
  <c r="P50" i="46" s="1"/>
  <c r="AF49" i="46"/>
  <c r="AG49" i="46" s="1"/>
  <c r="O49" i="46"/>
  <c r="R49" i="46" s="1"/>
  <c r="S49" i="46" s="1"/>
  <c r="T49" i="46" s="1"/>
  <c r="AF48" i="46"/>
  <c r="AG48" i="46" s="1"/>
  <c r="O48" i="46"/>
  <c r="P48" i="46" s="1"/>
  <c r="AF47" i="46"/>
  <c r="AG47" i="46" s="1"/>
  <c r="O47" i="46"/>
  <c r="P47" i="46" s="1"/>
  <c r="AF46" i="46"/>
  <c r="AG46" i="46" s="1"/>
  <c r="O46" i="46"/>
  <c r="P46" i="46" s="1"/>
  <c r="AF45" i="46"/>
  <c r="AG45" i="46" s="1"/>
  <c r="O45" i="46"/>
  <c r="P45" i="46" s="1"/>
  <c r="AF44" i="46"/>
  <c r="AG44" i="46" s="1"/>
  <c r="O44" i="46"/>
  <c r="P44" i="46" s="1"/>
  <c r="AF43" i="46"/>
  <c r="AG43" i="46" s="1"/>
  <c r="O43" i="46"/>
  <c r="P43" i="46" s="1"/>
  <c r="AF42" i="46"/>
  <c r="AG42" i="46" s="1"/>
  <c r="O42" i="46"/>
  <c r="P42" i="46" s="1"/>
  <c r="AF41" i="46"/>
  <c r="AG41" i="46" s="1"/>
  <c r="O41" i="46"/>
  <c r="P41" i="46" s="1"/>
  <c r="AF40" i="46"/>
  <c r="AG40" i="46" s="1"/>
  <c r="AH40" i="46" s="1"/>
  <c r="AI40" i="46" s="1"/>
  <c r="O40" i="46"/>
  <c r="P40" i="46" s="1"/>
  <c r="AF74" i="45"/>
  <c r="AG74" i="45" s="1"/>
  <c r="AK74" i="45" s="1"/>
  <c r="AL74" i="45" s="1"/>
  <c r="O74" i="45"/>
  <c r="R74" i="45" s="1"/>
  <c r="S74" i="45" s="1"/>
  <c r="T74" i="45" s="1"/>
  <c r="AF73" i="45"/>
  <c r="AG73" i="45" s="1"/>
  <c r="O73" i="45"/>
  <c r="P73" i="45" s="1"/>
  <c r="AF72" i="45"/>
  <c r="AG72" i="45" s="1"/>
  <c r="AH72" i="45" s="1"/>
  <c r="AI72" i="45" s="1"/>
  <c r="O72" i="45"/>
  <c r="R72" i="45" s="1"/>
  <c r="S72" i="45" s="1"/>
  <c r="T72" i="45" s="1"/>
  <c r="AF71" i="45"/>
  <c r="AG71" i="45" s="1"/>
  <c r="O71" i="45"/>
  <c r="R71" i="45" s="1"/>
  <c r="AF70" i="45"/>
  <c r="AG70" i="45" s="1"/>
  <c r="O70" i="45"/>
  <c r="P70" i="45" s="1"/>
  <c r="AF69" i="45"/>
  <c r="AG69" i="45" s="1"/>
  <c r="O69" i="45"/>
  <c r="P69" i="45" s="1"/>
  <c r="AF66" i="45"/>
  <c r="AG66" i="45" s="1"/>
  <c r="O66" i="45"/>
  <c r="R66" i="45" s="1"/>
  <c r="AF65" i="45"/>
  <c r="AG65" i="45" s="1"/>
  <c r="O65" i="45"/>
  <c r="R65" i="45" s="1"/>
  <c r="AF64" i="45"/>
  <c r="AG64" i="45" s="1"/>
  <c r="O64" i="45"/>
  <c r="P64" i="45" s="1"/>
  <c r="AF62" i="45"/>
  <c r="AG62" i="45" s="1"/>
  <c r="O62" i="45"/>
  <c r="P62" i="45" s="1"/>
  <c r="AF61" i="45"/>
  <c r="AG61" i="45" s="1"/>
  <c r="O61" i="45"/>
  <c r="AF60" i="45"/>
  <c r="AG60" i="45" s="1"/>
  <c r="AK60" i="45" s="1"/>
  <c r="AL60" i="45" s="1"/>
  <c r="O60" i="45"/>
  <c r="R60" i="45" s="1"/>
  <c r="S60" i="45" s="1"/>
  <c r="T60" i="45" s="1"/>
  <c r="AF59" i="45"/>
  <c r="AG59" i="45" s="1"/>
  <c r="O59" i="45"/>
  <c r="P59" i="45" s="1"/>
  <c r="AF58" i="45"/>
  <c r="AG58" i="45" s="1"/>
  <c r="AH58" i="45" s="1"/>
  <c r="AI58" i="45" s="1"/>
  <c r="O58" i="45"/>
  <c r="R58" i="45" s="1"/>
  <c r="S58" i="45" s="1"/>
  <c r="T58" i="45" s="1"/>
  <c r="AF57" i="45"/>
  <c r="AG57" i="45" s="1"/>
  <c r="O57" i="45"/>
  <c r="R57" i="45" s="1"/>
  <c r="AF56" i="45"/>
  <c r="AG56" i="45" s="1"/>
  <c r="O56" i="45"/>
  <c r="AF55" i="45"/>
  <c r="AG55" i="45" s="1"/>
  <c r="AK55" i="45" s="1"/>
  <c r="AL55" i="45" s="1"/>
  <c r="O55" i="45"/>
  <c r="R55" i="45" s="1"/>
  <c r="S55" i="45" s="1"/>
  <c r="T55" i="45" s="1"/>
  <c r="AF54" i="45"/>
  <c r="AG54" i="45" s="1"/>
  <c r="O54" i="45"/>
  <c r="P54" i="45" s="1"/>
  <c r="AF53" i="45"/>
  <c r="AG53" i="45" s="1"/>
  <c r="AH53" i="45" s="1"/>
  <c r="AI53" i="45" s="1"/>
  <c r="O53" i="45"/>
  <c r="P53" i="45" s="1"/>
  <c r="AF52" i="45"/>
  <c r="AG52" i="45" s="1"/>
  <c r="AH52" i="45" s="1"/>
  <c r="AI52" i="45" s="1"/>
  <c r="O52" i="45"/>
  <c r="P52" i="45" s="1"/>
  <c r="AF49" i="45"/>
  <c r="AG49" i="45" s="1"/>
  <c r="AH49" i="45" s="1"/>
  <c r="AI49" i="45" s="1"/>
  <c r="O49" i="45"/>
  <c r="P49" i="45" s="1"/>
  <c r="AF48" i="45"/>
  <c r="AG48" i="45" s="1"/>
  <c r="AK48" i="45" s="1"/>
  <c r="O48" i="45"/>
  <c r="P48" i="45" s="1"/>
  <c r="AF47" i="45"/>
  <c r="AG47" i="45" s="1"/>
  <c r="AK47" i="45" s="1"/>
  <c r="O47" i="45"/>
  <c r="P47" i="45" s="1"/>
  <c r="AF46" i="45"/>
  <c r="AG46" i="45" s="1"/>
  <c r="AK46" i="45" s="1"/>
  <c r="R46" i="45"/>
  <c r="AJ46" i="45" s="1"/>
  <c r="O46" i="45"/>
  <c r="P46" i="45" s="1"/>
  <c r="AF45" i="45"/>
  <c r="AG45" i="45" s="1"/>
  <c r="O45" i="45"/>
  <c r="R45" i="45" s="1"/>
  <c r="S45" i="45" s="1"/>
  <c r="T45" i="45" s="1"/>
  <c r="AF44" i="45"/>
  <c r="AG44" i="45" s="1"/>
  <c r="AH44" i="45" s="1"/>
  <c r="AI44" i="45" s="1"/>
  <c r="O44" i="45"/>
  <c r="R44" i="45" s="1"/>
  <c r="S44" i="45" s="1"/>
  <c r="T44" i="45" s="1"/>
  <c r="AF74" i="44"/>
  <c r="AG74" i="44" s="1"/>
  <c r="O74" i="44"/>
  <c r="R74" i="44" s="1"/>
  <c r="S74" i="44" s="1"/>
  <c r="T74" i="44" s="1"/>
  <c r="AF73" i="44"/>
  <c r="AG73" i="44" s="1"/>
  <c r="AK73" i="44" s="1"/>
  <c r="AL73" i="44" s="1"/>
  <c r="O73" i="44"/>
  <c r="P73" i="44" s="1"/>
  <c r="AF72" i="44"/>
  <c r="AG72" i="44" s="1"/>
  <c r="O72" i="44"/>
  <c r="R72" i="44" s="1"/>
  <c r="S72" i="44" s="1"/>
  <c r="T72" i="44" s="1"/>
  <c r="AF71" i="44"/>
  <c r="AG71" i="44" s="1"/>
  <c r="O71" i="44"/>
  <c r="R71" i="44" s="1"/>
  <c r="S71" i="44" s="1"/>
  <c r="T71" i="44" s="1"/>
  <c r="AF70" i="44"/>
  <c r="AG70" i="44" s="1"/>
  <c r="R70" i="44"/>
  <c r="S70" i="44" s="1"/>
  <c r="T70" i="44" s="1"/>
  <c r="O70" i="44"/>
  <c r="P70" i="44" s="1"/>
  <c r="AF69" i="44"/>
  <c r="AG69" i="44" s="1"/>
  <c r="O69" i="44"/>
  <c r="R69" i="44" s="1"/>
  <c r="AF66" i="44"/>
  <c r="AG66" i="44" s="1"/>
  <c r="O66" i="44"/>
  <c r="R66" i="44" s="1"/>
  <c r="AF65" i="44"/>
  <c r="AG65" i="44" s="1"/>
  <c r="O65" i="44"/>
  <c r="R65" i="44" s="1"/>
  <c r="S65" i="44" s="1"/>
  <c r="T65" i="44" s="1"/>
  <c r="AF64" i="44"/>
  <c r="AG64" i="44" s="1"/>
  <c r="O64" i="44"/>
  <c r="P64" i="44" s="1"/>
  <c r="AF62" i="44"/>
  <c r="AG62" i="44" s="1"/>
  <c r="O62" i="44"/>
  <c r="R62" i="44" s="1"/>
  <c r="AF61" i="44"/>
  <c r="AG61" i="44" s="1"/>
  <c r="O61" i="44"/>
  <c r="R61" i="44" s="1"/>
  <c r="S61" i="44" s="1"/>
  <c r="T61" i="44" s="1"/>
  <c r="AF60" i="44"/>
  <c r="AG60" i="44" s="1"/>
  <c r="O60" i="44"/>
  <c r="R60" i="44" s="1"/>
  <c r="S60" i="44" s="1"/>
  <c r="T60" i="44" s="1"/>
  <c r="AF59" i="44"/>
  <c r="AG59" i="44" s="1"/>
  <c r="AK59" i="44" s="1"/>
  <c r="AL59" i="44" s="1"/>
  <c r="O59" i="44"/>
  <c r="P59" i="44" s="1"/>
  <c r="AF58" i="44"/>
  <c r="AG58" i="44" s="1"/>
  <c r="O58" i="44"/>
  <c r="R58" i="44" s="1"/>
  <c r="S58" i="44" s="1"/>
  <c r="T58" i="44" s="1"/>
  <c r="AF57" i="44"/>
  <c r="AG57" i="44" s="1"/>
  <c r="O57" i="44"/>
  <c r="R57" i="44" s="1"/>
  <c r="AF56" i="44"/>
  <c r="AG56" i="44" s="1"/>
  <c r="O56" i="44"/>
  <c r="R56" i="44" s="1"/>
  <c r="S56" i="44" s="1"/>
  <c r="T56" i="44" s="1"/>
  <c r="AF55" i="44"/>
  <c r="AG55" i="44" s="1"/>
  <c r="O55" i="44"/>
  <c r="R55" i="44" s="1"/>
  <c r="S55" i="44" s="1"/>
  <c r="T55" i="44" s="1"/>
  <c r="AF54" i="44"/>
  <c r="AG54" i="44" s="1"/>
  <c r="AK54" i="44" s="1"/>
  <c r="AL54" i="44" s="1"/>
  <c r="O54" i="44"/>
  <c r="P54" i="44" s="1"/>
  <c r="AF53" i="44"/>
  <c r="AG53" i="44" s="1"/>
  <c r="AK53" i="44" s="1"/>
  <c r="O53" i="44"/>
  <c r="P53" i="44" s="1"/>
  <c r="AF52" i="44"/>
  <c r="AG52" i="44" s="1"/>
  <c r="AK52" i="44" s="1"/>
  <c r="O52" i="44"/>
  <c r="P52" i="44" s="1"/>
  <c r="AF51" i="44"/>
  <c r="AG51" i="44" s="1"/>
  <c r="AH51" i="44" s="1"/>
  <c r="AI51" i="44" s="1"/>
  <c r="O51" i="44"/>
  <c r="P51" i="44" s="1"/>
  <c r="AF48" i="44"/>
  <c r="AG48" i="44" s="1"/>
  <c r="AH48" i="44" s="1"/>
  <c r="AI48" i="44" s="1"/>
  <c r="O48" i="44"/>
  <c r="P48" i="44" s="1"/>
  <c r="AF47" i="44"/>
  <c r="AG47" i="44" s="1"/>
  <c r="AH47" i="44" s="1"/>
  <c r="AI47" i="44" s="1"/>
  <c r="O47" i="44"/>
  <c r="R47" i="44" s="1"/>
  <c r="AJ47" i="44" s="1"/>
  <c r="AF46" i="44"/>
  <c r="AG46" i="44" s="1"/>
  <c r="AH46" i="44" s="1"/>
  <c r="AI46" i="44" s="1"/>
  <c r="O46" i="44"/>
  <c r="R46" i="44" s="1"/>
  <c r="AJ46" i="44" s="1"/>
  <c r="AF45" i="44"/>
  <c r="AG45" i="44" s="1"/>
  <c r="O45" i="44"/>
  <c r="R45" i="44" s="1"/>
  <c r="S45" i="44" s="1"/>
  <c r="T45" i="44" s="1"/>
  <c r="AF44" i="44"/>
  <c r="AG44" i="44" s="1"/>
  <c r="O44" i="44"/>
  <c r="R44" i="44" s="1"/>
  <c r="S44" i="44" s="1"/>
  <c r="T44" i="44" s="1"/>
  <c r="AF62" i="43"/>
  <c r="AG62" i="43" s="1"/>
  <c r="O62" i="43"/>
  <c r="R62" i="43" s="1"/>
  <c r="S62" i="43" s="1"/>
  <c r="T62" i="43" s="1"/>
  <c r="AF61" i="43"/>
  <c r="AG61" i="43" s="1"/>
  <c r="AK61" i="43" s="1"/>
  <c r="AL61" i="43" s="1"/>
  <c r="O61" i="43"/>
  <c r="P61" i="43" s="1"/>
  <c r="AF60" i="43"/>
  <c r="AG60" i="43" s="1"/>
  <c r="P60" i="43"/>
  <c r="O60" i="43"/>
  <c r="R60" i="43" s="1"/>
  <c r="S60" i="43" s="1"/>
  <c r="T60" i="43" s="1"/>
  <c r="AF59" i="43"/>
  <c r="AG59" i="43" s="1"/>
  <c r="O59" i="43"/>
  <c r="R59" i="43" s="1"/>
  <c r="S59" i="43" s="1"/>
  <c r="T59" i="43" s="1"/>
  <c r="AF58" i="43"/>
  <c r="AG58" i="43" s="1"/>
  <c r="O58" i="43"/>
  <c r="R58" i="43" s="1"/>
  <c r="S58" i="43" s="1"/>
  <c r="T58" i="43" s="1"/>
  <c r="AF57" i="43"/>
  <c r="AG57" i="43" s="1"/>
  <c r="O57" i="43"/>
  <c r="R57" i="43" s="1"/>
  <c r="AF56" i="43"/>
  <c r="AG56" i="43" s="1"/>
  <c r="P56" i="43"/>
  <c r="O56" i="43"/>
  <c r="R56" i="43" s="1"/>
  <c r="AF55" i="43"/>
  <c r="AG55" i="43" s="1"/>
  <c r="O55" i="43"/>
  <c r="R55" i="43" s="1"/>
  <c r="S55" i="43" s="1"/>
  <c r="T55" i="43" s="1"/>
  <c r="AF54" i="43"/>
  <c r="AG54" i="43" s="1"/>
  <c r="P54" i="43"/>
  <c r="O54" i="43"/>
  <c r="R54" i="43" s="1"/>
  <c r="S54" i="43" s="1"/>
  <c r="T54" i="43" s="1"/>
  <c r="AF53" i="43"/>
  <c r="AG53" i="43" s="1"/>
  <c r="O53" i="43"/>
  <c r="R53" i="43" s="1"/>
  <c r="AF52" i="43"/>
  <c r="AG52" i="43" s="1"/>
  <c r="O52" i="43"/>
  <c r="R52" i="43" s="1"/>
  <c r="S52" i="43" s="1"/>
  <c r="T52" i="43" s="1"/>
  <c r="AF51" i="43"/>
  <c r="AG51" i="43" s="1"/>
  <c r="O51" i="43"/>
  <c r="R51" i="43" s="1"/>
  <c r="S51" i="43" s="1"/>
  <c r="T51" i="43" s="1"/>
  <c r="AF50" i="43"/>
  <c r="AG50" i="43" s="1"/>
  <c r="AK50" i="43" s="1"/>
  <c r="AL50" i="43" s="1"/>
  <c r="O50" i="43"/>
  <c r="P50" i="43" s="1"/>
  <c r="AF49" i="43"/>
  <c r="AG49" i="43" s="1"/>
  <c r="O49" i="43"/>
  <c r="R49" i="43" s="1"/>
  <c r="S49" i="43" s="1"/>
  <c r="T49" i="43" s="1"/>
  <c r="AF48" i="43"/>
  <c r="AG48" i="43" s="1"/>
  <c r="O48" i="43"/>
  <c r="R48" i="43" s="1"/>
  <c r="S48" i="43" s="1"/>
  <c r="T48" i="43" s="1"/>
  <c r="AF47" i="43"/>
  <c r="AG47" i="43" s="1"/>
  <c r="O47" i="43"/>
  <c r="R47" i="43" s="1"/>
  <c r="S47" i="43" s="1"/>
  <c r="T47" i="43" s="1"/>
  <c r="AF46" i="43"/>
  <c r="AG46" i="43" s="1"/>
  <c r="AK46" i="43" s="1"/>
  <c r="AL46" i="43" s="1"/>
  <c r="O46" i="43"/>
  <c r="P46" i="43" s="1"/>
  <c r="AF45" i="43"/>
  <c r="AG45" i="43" s="1"/>
  <c r="AH45" i="43" s="1"/>
  <c r="AI45" i="43" s="1"/>
  <c r="O45" i="43"/>
  <c r="P45" i="43" s="1"/>
  <c r="AF44" i="43"/>
  <c r="AG44" i="43" s="1"/>
  <c r="AK44" i="43" s="1"/>
  <c r="O44" i="43"/>
  <c r="P44" i="43" s="1"/>
  <c r="AG43" i="43"/>
  <c r="AK43" i="43" s="1"/>
  <c r="AF43" i="43"/>
  <c r="P43" i="43"/>
  <c r="O43" i="43"/>
  <c r="R43" i="43" s="1"/>
  <c r="AJ43" i="43" s="1"/>
  <c r="AG42" i="43"/>
  <c r="AH42" i="43" s="1"/>
  <c r="AI42" i="43" s="1"/>
  <c r="AF42" i="43"/>
  <c r="R42" i="43"/>
  <c r="AJ42" i="43" s="1"/>
  <c r="O42" i="43"/>
  <c r="P42" i="43" s="1"/>
  <c r="AF41" i="43"/>
  <c r="AG41" i="43" s="1"/>
  <c r="AK41" i="43" s="1"/>
  <c r="O41" i="43"/>
  <c r="P41" i="43" s="1"/>
  <c r="AF40" i="43"/>
  <c r="AG40" i="43" s="1"/>
  <c r="AH40" i="43" s="1"/>
  <c r="AI40" i="43" s="1"/>
  <c r="O40" i="43"/>
  <c r="R40" i="43" s="1"/>
  <c r="AJ40" i="43" s="1"/>
  <c r="AF39" i="43"/>
  <c r="AG39" i="43" s="1"/>
  <c r="O39" i="43"/>
  <c r="R39" i="43" s="1"/>
  <c r="S39" i="43" s="1"/>
  <c r="T39" i="43" s="1"/>
  <c r="AF38" i="43"/>
  <c r="AG38" i="43" s="1"/>
  <c r="O38" i="43"/>
  <c r="R38" i="43" s="1"/>
  <c r="S38" i="43" s="1"/>
  <c r="T38" i="43" s="1"/>
  <c r="AF66" i="42"/>
  <c r="AG66" i="42" s="1"/>
  <c r="O66" i="42"/>
  <c r="R66" i="42" s="1"/>
  <c r="S66" i="42" s="1"/>
  <c r="T66" i="42" s="1"/>
  <c r="AF65" i="42"/>
  <c r="AG65" i="42" s="1"/>
  <c r="AK65" i="42" s="1"/>
  <c r="AL65" i="42" s="1"/>
  <c r="O65" i="42"/>
  <c r="P65" i="42" s="1"/>
  <c r="AF64" i="42"/>
  <c r="AG64" i="42" s="1"/>
  <c r="O64" i="42"/>
  <c r="R64" i="42" s="1"/>
  <c r="S64" i="42" s="1"/>
  <c r="T64" i="42" s="1"/>
  <c r="AF63" i="42"/>
  <c r="AG63" i="42" s="1"/>
  <c r="P63" i="42"/>
  <c r="O63" i="42"/>
  <c r="R63" i="42" s="1"/>
  <c r="AF62" i="42"/>
  <c r="AG62" i="42" s="1"/>
  <c r="O62" i="42"/>
  <c r="R62" i="42" s="1"/>
  <c r="AF61" i="42"/>
  <c r="AG61" i="42" s="1"/>
  <c r="O61" i="42"/>
  <c r="R61" i="42" s="1"/>
  <c r="AF60" i="42"/>
  <c r="AG60" i="42" s="1"/>
  <c r="O60" i="42"/>
  <c r="R60" i="42" s="1"/>
  <c r="AF59" i="42"/>
  <c r="AG59" i="42" s="1"/>
  <c r="P59" i="42"/>
  <c r="O59" i="42"/>
  <c r="R59" i="42" s="1"/>
  <c r="AF58" i="42"/>
  <c r="AG58" i="42" s="1"/>
  <c r="O58" i="42"/>
  <c r="R58" i="42" s="1"/>
  <c r="AF56" i="42"/>
  <c r="AG56" i="42" s="1"/>
  <c r="O56" i="42"/>
  <c r="R56" i="42" s="1"/>
  <c r="AF55" i="42"/>
  <c r="AG55" i="42" s="1"/>
  <c r="AH55" i="42" s="1"/>
  <c r="AI55" i="42" s="1"/>
  <c r="O55" i="42"/>
  <c r="R55" i="42" s="1"/>
  <c r="S55" i="42" s="1"/>
  <c r="T55" i="42" s="1"/>
  <c r="AF54" i="42"/>
  <c r="AG54" i="42" s="1"/>
  <c r="O54" i="42"/>
  <c r="R54" i="42" s="1"/>
  <c r="S54" i="42" s="1"/>
  <c r="T54" i="42" s="1"/>
  <c r="AF53" i="42"/>
  <c r="AG53" i="42" s="1"/>
  <c r="AK53" i="42" s="1"/>
  <c r="AL53" i="42" s="1"/>
  <c r="O53" i="42"/>
  <c r="P53" i="42" s="1"/>
  <c r="AF52" i="42"/>
  <c r="AG52" i="42" s="1"/>
  <c r="O52" i="42"/>
  <c r="R52" i="42" s="1"/>
  <c r="S52" i="42" s="1"/>
  <c r="T52" i="42" s="1"/>
  <c r="AF51" i="42"/>
  <c r="AG51" i="42" s="1"/>
  <c r="P51" i="42"/>
  <c r="O51" i="42"/>
  <c r="R51" i="42" s="1"/>
  <c r="AG50" i="42"/>
  <c r="AH50" i="42" s="1"/>
  <c r="AI50" i="42" s="1"/>
  <c r="AF50" i="42"/>
  <c r="O50" i="42"/>
  <c r="R50" i="42" s="1"/>
  <c r="S50" i="42" s="1"/>
  <c r="T50" i="42" s="1"/>
  <c r="AF49" i="42"/>
  <c r="AG49" i="42" s="1"/>
  <c r="P49" i="42"/>
  <c r="O49" i="42"/>
  <c r="R49" i="42" s="1"/>
  <c r="S49" i="42" s="1"/>
  <c r="T49" i="42" s="1"/>
  <c r="AG48" i="42"/>
  <c r="AK48" i="42" s="1"/>
  <c r="AL48" i="42" s="1"/>
  <c r="AF48" i="42"/>
  <c r="R48" i="42"/>
  <c r="S48" i="42" s="1"/>
  <c r="T48" i="42" s="1"/>
  <c r="O48" i="42"/>
  <c r="P48" i="42" s="1"/>
  <c r="AG47" i="42"/>
  <c r="AK47" i="42" s="1"/>
  <c r="AF47" i="42"/>
  <c r="R47" i="42"/>
  <c r="AJ47" i="42" s="1"/>
  <c r="O47" i="42"/>
  <c r="P47" i="42" s="1"/>
  <c r="AG46" i="42"/>
  <c r="AK46" i="42" s="1"/>
  <c r="AF46" i="42"/>
  <c r="R46" i="42"/>
  <c r="AJ46" i="42" s="1"/>
  <c r="O46" i="42"/>
  <c r="P46" i="42" s="1"/>
  <c r="AG45" i="42"/>
  <c r="AK45" i="42" s="1"/>
  <c r="AF45" i="42"/>
  <c r="R45" i="42"/>
  <c r="AJ45" i="42" s="1"/>
  <c r="O45" i="42"/>
  <c r="P45" i="42" s="1"/>
  <c r="AG44" i="42"/>
  <c r="AK44" i="42" s="1"/>
  <c r="AF44" i="42"/>
  <c r="R44" i="42"/>
  <c r="AJ44" i="42" s="1"/>
  <c r="O44" i="42"/>
  <c r="P44" i="42" s="1"/>
  <c r="AG43" i="42"/>
  <c r="AK43" i="42" s="1"/>
  <c r="AF43" i="42"/>
  <c r="R43" i="42"/>
  <c r="AJ43" i="42" s="1"/>
  <c r="O43" i="42"/>
  <c r="P43" i="42" s="1"/>
  <c r="AG42" i="42"/>
  <c r="AK42" i="42" s="1"/>
  <c r="AF42" i="42"/>
  <c r="R42" i="42"/>
  <c r="AJ42" i="42" s="1"/>
  <c r="O42" i="42"/>
  <c r="P42" i="42" s="1"/>
  <c r="AF41" i="42"/>
  <c r="AG41" i="42" s="1"/>
  <c r="O41" i="42"/>
  <c r="R41" i="42" s="1"/>
  <c r="S41" i="42" s="1"/>
  <c r="T41" i="42" s="1"/>
  <c r="AF40" i="42"/>
  <c r="AG40" i="42" s="1"/>
  <c r="AH40" i="42" s="1"/>
  <c r="AI40" i="42" s="1"/>
  <c r="O40" i="42"/>
  <c r="R40" i="42" s="1"/>
  <c r="S40" i="42" s="1"/>
  <c r="T40" i="42" s="1"/>
  <c r="AF93" i="55"/>
  <c r="AG93" i="55" s="1"/>
  <c r="AK93" i="55" s="1"/>
  <c r="AL93" i="55" s="1"/>
  <c r="O93" i="55"/>
  <c r="R93" i="55" s="1"/>
  <c r="S93" i="55" s="1"/>
  <c r="T93" i="55" s="1"/>
  <c r="AF92" i="55"/>
  <c r="AG92" i="55" s="1"/>
  <c r="O92" i="55"/>
  <c r="P92" i="55" s="1"/>
  <c r="AF91" i="55"/>
  <c r="AG91" i="55" s="1"/>
  <c r="O91" i="55"/>
  <c r="R91" i="55" s="1"/>
  <c r="S91" i="55" s="1"/>
  <c r="T91" i="55" s="1"/>
  <c r="AF90" i="55"/>
  <c r="AG90" i="55" s="1"/>
  <c r="O90" i="55"/>
  <c r="R90" i="55" s="1"/>
  <c r="AF89" i="55"/>
  <c r="AG89" i="55" s="1"/>
  <c r="O89" i="55"/>
  <c r="R89" i="55" s="1"/>
  <c r="AF88" i="55"/>
  <c r="AG88" i="55" s="1"/>
  <c r="O88" i="55"/>
  <c r="R88" i="55" s="1"/>
  <c r="AF87" i="55"/>
  <c r="AG87" i="55" s="1"/>
  <c r="O87" i="55"/>
  <c r="R87" i="55" s="1"/>
  <c r="AF84" i="55"/>
  <c r="AG84" i="55" s="1"/>
  <c r="AK84" i="55" s="1"/>
  <c r="O84" i="55"/>
  <c r="R84" i="55" s="1"/>
  <c r="AF83" i="55"/>
  <c r="AG83" i="55" s="1"/>
  <c r="AK83" i="55" s="1"/>
  <c r="O83" i="55"/>
  <c r="R83" i="55" s="1"/>
  <c r="AF81" i="55"/>
  <c r="AG81" i="55" s="1"/>
  <c r="AK81" i="55" s="1"/>
  <c r="O81" i="55"/>
  <c r="R81" i="55" s="1"/>
  <c r="AF80" i="55"/>
  <c r="AG80" i="55" s="1"/>
  <c r="AH80" i="55" s="1"/>
  <c r="AI80" i="55" s="1"/>
  <c r="O80" i="55"/>
  <c r="P80" i="55" s="1"/>
  <c r="AF79" i="55"/>
  <c r="AG79" i="55" s="1"/>
  <c r="O79" i="55"/>
  <c r="R79" i="55" s="1"/>
  <c r="S79" i="55" s="1"/>
  <c r="T79" i="55" s="1"/>
  <c r="AF78" i="55"/>
  <c r="AG78" i="55" s="1"/>
  <c r="O78" i="55"/>
  <c r="P78" i="55" s="1"/>
  <c r="AF77" i="55"/>
  <c r="AG77" i="55" s="1"/>
  <c r="O77" i="55"/>
  <c r="R77" i="55" s="1"/>
  <c r="S77" i="55" s="1"/>
  <c r="T77" i="55" s="1"/>
  <c r="AF76" i="55"/>
  <c r="AG76" i="55" s="1"/>
  <c r="O76" i="55"/>
  <c r="R76" i="55" s="1"/>
  <c r="AF75" i="55"/>
  <c r="AG75" i="55" s="1"/>
  <c r="AH75" i="55" s="1"/>
  <c r="AI75" i="55" s="1"/>
  <c r="O75" i="55"/>
  <c r="P75" i="55" s="1"/>
  <c r="AF74" i="55"/>
  <c r="AG74" i="55" s="1"/>
  <c r="O74" i="55"/>
  <c r="R74" i="55" s="1"/>
  <c r="S74" i="55" s="1"/>
  <c r="T74" i="55" s="1"/>
  <c r="AF73" i="55"/>
  <c r="AG73" i="55" s="1"/>
  <c r="O73" i="55"/>
  <c r="P73" i="55" s="1"/>
  <c r="AF72" i="55"/>
  <c r="AG72" i="55" s="1"/>
  <c r="O72" i="55"/>
  <c r="P72" i="55" s="1"/>
  <c r="AF71" i="55"/>
  <c r="AG71" i="55" s="1"/>
  <c r="O71" i="55"/>
  <c r="P71" i="55" s="1"/>
  <c r="AF70" i="55"/>
  <c r="AG70" i="55" s="1"/>
  <c r="O70" i="55"/>
  <c r="P70" i="55" s="1"/>
  <c r="AF69" i="55"/>
  <c r="AG69" i="55" s="1"/>
  <c r="O69" i="55"/>
  <c r="P69" i="55" s="1"/>
  <c r="AF66" i="55"/>
  <c r="AG66" i="55" s="1"/>
  <c r="O66" i="55"/>
  <c r="R66" i="55" s="1"/>
  <c r="AF65" i="55"/>
  <c r="AG65" i="55" s="1"/>
  <c r="O65" i="55"/>
  <c r="R65" i="55" s="1"/>
  <c r="AF64" i="55"/>
  <c r="AG64" i="55" s="1"/>
  <c r="O64" i="55"/>
  <c r="R64" i="55" s="1"/>
  <c r="S64" i="55" s="1"/>
  <c r="T64" i="55" s="1"/>
  <c r="AF63" i="55"/>
  <c r="AG63" i="55" s="1"/>
  <c r="AK63" i="55" s="1"/>
  <c r="AL63" i="55" s="1"/>
  <c r="O63" i="55"/>
  <c r="P63" i="55" s="1"/>
  <c r="AF66" i="41"/>
  <c r="AG66" i="41" s="1"/>
  <c r="P66" i="41"/>
  <c r="O66" i="41"/>
  <c r="R66" i="41" s="1"/>
  <c r="S66" i="41" s="1"/>
  <c r="T66" i="41" s="1"/>
  <c r="AF65" i="41"/>
  <c r="AG65" i="41" s="1"/>
  <c r="AK65" i="41" s="1"/>
  <c r="AL65" i="41" s="1"/>
  <c r="O65" i="41"/>
  <c r="P65" i="41" s="1"/>
  <c r="AF63" i="41"/>
  <c r="AG63" i="41" s="1"/>
  <c r="O63" i="41"/>
  <c r="R63" i="41" s="1"/>
  <c r="AF64" i="41"/>
  <c r="AG64" i="41" s="1"/>
  <c r="O64" i="41"/>
  <c r="R64" i="41" s="1"/>
  <c r="S64" i="41" s="1"/>
  <c r="T64" i="41" s="1"/>
  <c r="AF61" i="41"/>
  <c r="AG61" i="41" s="1"/>
  <c r="AH61" i="41" s="1"/>
  <c r="AI61" i="41" s="1"/>
  <c r="O61" i="41"/>
  <c r="R61" i="41" s="1"/>
  <c r="S61" i="41" s="1"/>
  <c r="T61" i="41" s="1"/>
  <c r="AF60" i="41"/>
  <c r="AG60" i="41" s="1"/>
  <c r="R60" i="41"/>
  <c r="S60" i="41" s="1"/>
  <c r="T60" i="41" s="1"/>
  <c r="O60" i="41"/>
  <c r="P60" i="41" s="1"/>
  <c r="AF59" i="41"/>
  <c r="AG59" i="41" s="1"/>
  <c r="O59" i="41"/>
  <c r="R59" i="41" s="1"/>
  <c r="AF58" i="41"/>
  <c r="AG58" i="41" s="1"/>
  <c r="O58" i="41"/>
  <c r="R58" i="41" s="1"/>
  <c r="AF56" i="41"/>
  <c r="AG56" i="41" s="1"/>
  <c r="O56" i="41"/>
  <c r="R56" i="41" s="1"/>
  <c r="S56" i="41" s="1"/>
  <c r="T56" i="41" s="1"/>
  <c r="AF55" i="41"/>
  <c r="AG55" i="41" s="1"/>
  <c r="O55" i="41"/>
  <c r="R55" i="41" s="1"/>
  <c r="S55" i="41" s="1"/>
  <c r="T55" i="41" s="1"/>
  <c r="AF54" i="41"/>
  <c r="AG54" i="41" s="1"/>
  <c r="O54" i="41"/>
  <c r="R54" i="41" s="1"/>
  <c r="S54" i="41" s="1"/>
  <c r="T54" i="41" s="1"/>
  <c r="AF45" i="41"/>
  <c r="AG45" i="41" s="1"/>
  <c r="O45" i="41"/>
  <c r="R45" i="41" s="1"/>
  <c r="AF51" i="41"/>
  <c r="AG51" i="41" s="1"/>
  <c r="O51" i="41"/>
  <c r="R51" i="41" s="1"/>
  <c r="AF53" i="41"/>
  <c r="AG53" i="41" s="1"/>
  <c r="O53" i="41"/>
  <c r="R53" i="41" s="1"/>
  <c r="S53" i="41" s="1"/>
  <c r="T53" i="41" s="1"/>
  <c r="AF52" i="41"/>
  <c r="AG52" i="41" s="1"/>
  <c r="O52" i="41"/>
  <c r="P52" i="41" s="1"/>
  <c r="AF50" i="41"/>
  <c r="AG50" i="41" s="1"/>
  <c r="O50" i="41"/>
  <c r="R50" i="41" s="1"/>
  <c r="S50" i="41" s="1"/>
  <c r="T50" i="41" s="1"/>
  <c r="AF49" i="41"/>
  <c r="AG49" i="41" s="1"/>
  <c r="O49" i="41"/>
  <c r="R49" i="41" s="1"/>
  <c r="S49" i="41" s="1"/>
  <c r="T49" i="41" s="1"/>
  <c r="AF48" i="41"/>
  <c r="AG48" i="41" s="1"/>
  <c r="O48" i="41"/>
  <c r="R48" i="41" s="1"/>
  <c r="S48" i="41" s="1"/>
  <c r="T48" i="41" s="1"/>
  <c r="AF47" i="41"/>
  <c r="AG47" i="41" s="1"/>
  <c r="AH47" i="41" s="1"/>
  <c r="AI47" i="41" s="1"/>
  <c r="O47" i="41"/>
  <c r="R47" i="41" s="1"/>
  <c r="S47" i="41" s="1"/>
  <c r="T47" i="41" s="1"/>
  <c r="AF46" i="41"/>
  <c r="AG46" i="41" s="1"/>
  <c r="O46" i="41"/>
  <c r="P46" i="41" s="1"/>
  <c r="AF44" i="41"/>
  <c r="AG44" i="41" s="1"/>
  <c r="O44" i="41"/>
  <c r="R44" i="41" s="1"/>
  <c r="AF43" i="41"/>
  <c r="AG43" i="41" s="1"/>
  <c r="O43" i="41"/>
  <c r="R43" i="41" s="1"/>
  <c r="S43" i="41" s="1"/>
  <c r="T43" i="41" s="1"/>
  <c r="AF42" i="41"/>
  <c r="AG42" i="41" s="1"/>
  <c r="O42" i="41"/>
  <c r="R42" i="41" s="1"/>
  <c r="AF41" i="41"/>
  <c r="AG41" i="41" s="1"/>
  <c r="O41" i="41"/>
  <c r="R41" i="41" s="1"/>
  <c r="S41" i="41" s="1"/>
  <c r="T41" i="41" s="1"/>
  <c r="AF40" i="41"/>
  <c r="AG40" i="41" s="1"/>
  <c r="O40" i="41"/>
  <c r="R40" i="41" s="1"/>
  <c r="S40" i="41" s="1"/>
  <c r="T40" i="41" s="1"/>
  <c r="AF11" i="41"/>
  <c r="AG11" i="41" s="1"/>
  <c r="AF12" i="41"/>
  <c r="AG12" i="41" s="1"/>
  <c r="AF13" i="41"/>
  <c r="AG13" i="41" s="1"/>
  <c r="AH13" i="41" s="1"/>
  <c r="AI13" i="41" s="1"/>
  <c r="AF14" i="41"/>
  <c r="AG14" i="41" s="1"/>
  <c r="AF15" i="41"/>
  <c r="AG15" i="41" s="1"/>
  <c r="AF16" i="41"/>
  <c r="AG16" i="41" s="1"/>
  <c r="AF17" i="41"/>
  <c r="AG17" i="41" s="1"/>
  <c r="AH17" i="41" s="1"/>
  <c r="AI17" i="41" s="1"/>
  <c r="AF18" i="41"/>
  <c r="AG18" i="41" s="1"/>
  <c r="AF19" i="41"/>
  <c r="AG19" i="41" s="1"/>
  <c r="AF20" i="41"/>
  <c r="AG20" i="41" s="1"/>
  <c r="AF21" i="41"/>
  <c r="AG21" i="41" s="1"/>
  <c r="AF22" i="41"/>
  <c r="AG22" i="41" s="1"/>
  <c r="AF23" i="41"/>
  <c r="AG23" i="41" s="1"/>
  <c r="AF24" i="41"/>
  <c r="AG24" i="41" s="1"/>
  <c r="AF25" i="41"/>
  <c r="AG25" i="41" s="1"/>
  <c r="AF26" i="41"/>
  <c r="AG26" i="41" s="1"/>
  <c r="AF27" i="41"/>
  <c r="AG27" i="41" s="1"/>
  <c r="AF28" i="41"/>
  <c r="AG28" i="41" s="1"/>
  <c r="AK28" i="41" s="1"/>
  <c r="AL28" i="41" s="1"/>
  <c r="AF29" i="41"/>
  <c r="AG29" i="41" s="1"/>
  <c r="AF62" i="55"/>
  <c r="AG62" i="55" s="1"/>
  <c r="O62" i="55"/>
  <c r="R62" i="55" s="1"/>
  <c r="S62" i="55" s="1"/>
  <c r="T62" i="55" s="1"/>
  <c r="AF61" i="55"/>
  <c r="AG61" i="55" s="1"/>
  <c r="O61" i="55"/>
  <c r="P61" i="55" s="1"/>
  <c r="AF60" i="55"/>
  <c r="AG60" i="55" s="1"/>
  <c r="AH60" i="55" s="1"/>
  <c r="AI60" i="55" s="1"/>
  <c r="O60" i="55"/>
  <c r="P60" i="55" s="1"/>
  <c r="AF59" i="55"/>
  <c r="AG59" i="55" s="1"/>
  <c r="O59" i="55"/>
  <c r="R59" i="55" s="1"/>
  <c r="S59" i="55" s="1"/>
  <c r="T59" i="55" s="1"/>
  <c r="AF58" i="55"/>
  <c r="AG58" i="55" s="1"/>
  <c r="O58" i="55"/>
  <c r="R58" i="55" s="1"/>
  <c r="S58" i="55" s="1"/>
  <c r="T58" i="55" s="1"/>
  <c r="AF57" i="55"/>
  <c r="AG57" i="55" s="1"/>
  <c r="O57" i="55"/>
  <c r="P57" i="55" s="1"/>
  <c r="AF56" i="55"/>
  <c r="AG56" i="55" s="1"/>
  <c r="O56" i="55"/>
  <c r="R56" i="55" s="1"/>
  <c r="S56" i="55" s="1"/>
  <c r="T56" i="55" s="1"/>
  <c r="AF55" i="55"/>
  <c r="AG55" i="55" s="1"/>
  <c r="O55" i="55"/>
  <c r="R55" i="55" s="1"/>
  <c r="AF54" i="55"/>
  <c r="AG54" i="55" s="1"/>
  <c r="O54" i="55"/>
  <c r="R54" i="55" s="1"/>
  <c r="AF53" i="55"/>
  <c r="AG53" i="55" s="1"/>
  <c r="O53" i="55"/>
  <c r="R53" i="55" s="1"/>
  <c r="AF52" i="55"/>
  <c r="AG52" i="55" s="1"/>
  <c r="O52" i="55"/>
  <c r="R52" i="55" s="1"/>
  <c r="AF51" i="55"/>
  <c r="AG51" i="55" s="1"/>
  <c r="O51" i="55"/>
  <c r="R51" i="55" s="1"/>
  <c r="AF50" i="55"/>
  <c r="AG50" i="55" s="1"/>
  <c r="O50" i="55"/>
  <c r="R50" i="55" s="1"/>
  <c r="AF49" i="55"/>
  <c r="AG49" i="55" s="1"/>
  <c r="O49" i="55"/>
  <c r="R49" i="55" s="1"/>
  <c r="AF48" i="55"/>
  <c r="AG48" i="55" s="1"/>
  <c r="O48" i="55"/>
  <c r="R48" i="55" s="1"/>
  <c r="AF47" i="55"/>
  <c r="AG47" i="55" s="1"/>
  <c r="O47" i="55"/>
  <c r="R47" i="55" s="1"/>
  <c r="AF46" i="55"/>
  <c r="AG46" i="55" s="1"/>
  <c r="O46" i="55"/>
  <c r="R46" i="55" s="1"/>
  <c r="AF45" i="55"/>
  <c r="AG45" i="55" s="1"/>
  <c r="O45" i="55"/>
  <c r="R45" i="55" s="1"/>
  <c r="AF44" i="55"/>
  <c r="AG44" i="55" s="1"/>
  <c r="O44" i="55"/>
  <c r="R44" i="55" s="1"/>
  <c r="AF80" i="51"/>
  <c r="AG80" i="51" s="1"/>
  <c r="O80" i="51"/>
  <c r="P80" i="51" s="1"/>
  <c r="AF79" i="51"/>
  <c r="AG79" i="51" s="1"/>
  <c r="O79" i="51"/>
  <c r="R79" i="51" s="1"/>
  <c r="S79" i="51" s="1"/>
  <c r="T79" i="51" s="1"/>
  <c r="AF78" i="51"/>
  <c r="AG78" i="51" s="1"/>
  <c r="AH78" i="51" s="1"/>
  <c r="AI78" i="51" s="1"/>
  <c r="O78" i="51"/>
  <c r="R78" i="51" s="1"/>
  <c r="S78" i="51" s="1"/>
  <c r="T78" i="51" s="1"/>
  <c r="AF77" i="51"/>
  <c r="AG77" i="51" s="1"/>
  <c r="AH77" i="51" s="1"/>
  <c r="AI77" i="51" s="1"/>
  <c r="O77" i="51"/>
  <c r="P77" i="51" s="1"/>
  <c r="AF76" i="51"/>
  <c r="AG76" i="51" s="1"/>
  <c r="AH76" i="51" s="1"/>
  <c r="AI76" i="51" s="1"/>
  <c r="O76" i="51"/>
  <c r="R76" i="51" s="1"/>
  <c r="S76" i="51" s="1"/>
  <c r="T76" i="51" s="1"/>
  <c r="AF75" i="51"/>
  <c r="AG75" i="51" s="1"/>
  <c r="O75" i="51"/>
  <c r="R75" i="51" s="1"/>
  <c r="S75" i="51" s="1"/>
  <c r="T75" i="51" s="1"/>
  <c r="AF74" i="51"/>
  <c r="AG74" i="51" s="1"/>
  <c r="O74" i="51"/>
  <c r="R74" i="51" s="1"/>
  <c r="AF73" i="51"/>
  <c r="AG73" i="51" s="1"/>
  <c r="O73" i="51"/>
  <c r="R73" i="51" s="1"/>
  <c r="AF72" i="51"/>
  <c r="AG72" i="51" s="1"/>
  <c r="O72" i="51"/>
  <c r="R72" i="51" s="1"/>
  <c r="AF71" i="51"/>
  <c r="AG71" i="51" s="1"/>
  <c r="O71" i="51"/>
  <c r="R71" i="51" s="1"/>
  <c r="AF70" i="51"/>
  <c r="AG70" i="51" s="1"/>
  <c r="O70" i="51"/>
  <c r="R70" i="51" s="1"/>
  <c r="AF69" i="51"/>
  <c r="AG69" i="51" s="1"/>
  <c r="O69" i="51"/>
  <c r="R69" i="51" s="1"/>
  <c r="AF68" i="51"/>
  <c r="AG68" i="51" s="1"/>
  <c r="O68" i="51"/>
  <c r="R68" i="51" s="1"/>
  <c r="AF67" i="51"/>
  <c r="AG67" i="51" s="1"/>
  <c r="O67" i="51"/>
  <c r="R67" i="51" s="1"/>
  <c r="AF66" i="51"/>
  <c r="AG66" i="51" s="1"/>
  <c r="P66" i="51"/>
  <c r="O66" i="51"/>
  <c r="R66" i="51" s="1"/>
  <c r="AF65" i="51"/>
  <c r="AG65" i="51" s="1"/>
  <c r="O65" i="51"/>
  <c r="R65" i="51" s="1"/>
  <c r="AF64" i="51"/>
  <c r="AG64" i="51" s="1"/>
  <c r="O64" i="51"/>
  <c r="R64" i="51" s="1"/>
  <c r="AF63" i="51"/>
  <c r="AG63" i="51" s="1"/>
  <c r="O63" i="51"/>
  <c r="R63" i="51" s="1"/>
  <c r="AF75" i="50"/>
  <c r="AG75" i="50" s="1"/>
  <c r="O75" i="50"/>
  <c r="P75" i="50" s="1"/>
  <c r="AF74" i="50"/>
  <c r="AG74" i="50" s="1"/>
  <c r="AK74" i="50" s="1"/>
  <c r="AL74" i="50" s="1"/>
  <c r="O74" i="50"/>
  <c r="R74" i="50" s="1"/>
  <c r="S74" i="50" s="1"/>
  <c r="T74" i="50" s="1"/>
  <c r="AF73" i="50"/>
  <c r="AG73" i="50" s="1"/>
  <c r="AH73" i="50" s="1"/>
  <c r="AI73" i="50" s="1"/>
  <c r="O73" i="50"/>
  <c r="P73" i="50" s="1"/>
  <c r="AF72" i="50"/>
  <c r="AG72" i="50" s="1"/>
  <c r="AH72" i="50" s="1"/>
  <c r="AI72" i="50" s="1"/>
  <c r="O72" i="50"/>
  <c r="R72" i="50" s="1"/>
  <c r="S72" i="50" s="1"/>
  <c r="T72" i="50" s="1"/>
  <c r="AF71" i="50"/>
  <c r="AG71" i="50" s="1"/>
  <c r="O71" i="50"/>
  <c r="R71" i="50" s="1"/>
  <c r="S71" i="50" s="1"/>
  <c r="T71" i="50" s="1"/>
  <c r="AF70" i="50"/>
  <c r="AG70" i="50" s="1"/>
  <c r="O70" i="50"/>
  <c r="R70" i="50" s="1"/>
  <c r="AF69" i="50"/>
  <c r="AG69" i="50" s="1"/>
  <c r="O69" i="50"/>
  <c r="R69" i="50" s="1"/>
  <c r="AF68" i="50"/>
  <c r="AG68" i="50" s="1"/>
  <c r="O68" i="50"/>
  <c r="R68" i="50" s="1"/>
  <c r="AF67" i="50"/>
  <c r="AG67" i="50" s="1"/>
  <c r="O67" i="50"/>
  <c r="R67" i="50" s="1"/>
  <c r="AF66" i="50"/>
  <c r="AG66" i="50" s="1"/>
  <c r="O66" i="50"/>
  <c r="R66" i="50" s="1"/>
  <c r="AF65" i="50"/>
  <c r="AG65" i="50" s="1"/>
  <c r="O65" i="50"/>
  <c r="R65" i="50" s="1"/>
  <c r="AF64" i="50"/>
  <c r="AG64" i="50" s="1"/>
  <c r="O64" i="50"/>
  <c r="R64" i="50" s="1"/>
  <c r="AF63" i="50"/>
  <c r="AG63" i="50" s="1"/>
  <c r="O63" i="50"/>
  <c r="R63" i="50" s="1"/>
  <c r="AF62" i="50"/>
  <c r="AG62" i="50" s="1"/>
  <c r="O62" i="50"/>
  <c r="R62" i="50" s="1"/>
  <c r="AF61" i="50"/>
  <c r="AG61" i="50" s="1"/>
  <c r="O61" i="50"/>
  <c r="R61" i="50" s="1"/>
  <c r="AF60" i="50"/>
  <c r="AG60" i="50" s="1"/>
  <c r="O60" i="50"/>
  <c r="R60" i="50" s="1"/>
  <c r="AF59" i="50"/>
  <c r="AG59" i="50" s="1"/>
  <c r="O59" i="50"/>
  <c r="R59" i="50" s="1"/>
  <c r="AF83" i="49"/>
  <c r="AG83" i="49" s="1"/>
  <c r="AK83" i="49" s="1"/>
  <c r="AL83" i="49" s="1"/>
  <c r="O83" i="49"/>
  <c r="P83" i="49" s="1"/>
  <c r="AF82" i="49"/>
  <c r="AG82" i="49" s="1"/>
  <c r="O82" i="49"/>
  <c r="R82" i="49" s="1"/>
  <c r="S82" i="49" s="1"/>
  <c r="T82" i="49" s="1"/>
  <c r="AF81" i="49"/>
  <c r="AG81" i="49" s="1"/>
  <c r="O81" i="49"/>
  <c r="R81" i="49" s="1"/>
  <c r="S81" i="49" s="1"/>
  <c r="T81" i="49" s="1"/>
  <c r="AF80" i="49"/>
  <c r="AG80" i="49" s="1"/>
  <c r="O80" i="49"/>
  <c r="R80" i="49" s="1"/>
  <c r="AF79" i="49"/>
  <c r="AG79" i="49" s="1"/>
  <c r="O79" i="49"/>
  <c r="R79" i="49" s="1"/>
  <c r="S79" i="49" s="1"/>
  <c r="T79" i="49" s="1"/>
  <c r="AF78" i="49"/>
  <c r="AG78" i="49" s="1"/>
  <c r="O78" i="49"/>
  <c r="R78" i="49" s="1"/>
  <c r="AF77" i="49"/>
  <c r="AG77" i="49" s="1"/>
  <c r="O77" i="49"/>
  <c r="R77" i="49" s="1"/>
  <c r="AF76" i="49"/>
  <c r="AG76" i="49" s="1"/>
  <c r="O76" i="49"/>
  <c r="R76" i="49" s="1"/>
  <c r="AF75" i="49"/>
  <c r="AG75" i="49" s="1"/>
  <c r="O75" i="49"/>
  <c r="R75" i="49" s="1"/>
  <c r="AF74" i="49"/>
  <c r="AG74" i="49" s="1"/>
  <c r="O74" i="49"/>
  <c r="R74" i="49" s="1"/>
  <c r="AF73" i="49"/>
  <c r="AG73" i="49" s="1"/>
  <c r="O73" i="49"/>
  <c r="R73" i="49" s="1"/>
  <c r="AF72" i="49"/>
  <c r="AG72" i="49" s="1"/>
  <c r="O72" i="49"/>
  <c r="R72" i="49" s="1"/>
  <c r="AF71" i="49"/>
  <c r="AG71" i="49" s="1"/>
  <c r="O71" i="49"/>
  <c r="R71" i="49" s="1"/>
  <c r="AF70" i="49"/>
  <c r="AG70" i="49" s="1"/>
  <c r="O70" i="49"/>
  <c r="R70" i="49" s="1"/>
  <c r="AF69" i="49"/>
  <c r="AG69" i="49" s="1"/>
  <c r="O69" i="49"/>
  <c r="R69" i="49" s="1"/>
  <c r="AF68" i="49"/>
  <c r="AG68" i="49" s="1"/>
  <c r="O68" i="49"/>
  <c r="R68" i="49" s="1"/>
  <c r="AF67" i="49"/>
  <c r="AG67" i="49" s="1"/>
  <c r="O67" i="49"/>
  <c r="R67" i="49" s="1"/>
  <c r="AF83" i="48"/>
  <c r="AG83" i="48" s="1"/>
  <c r="O83" i="48"/>
  <c r="P83" i="48" s="1"/>
  <c r="AF82" i="48"/>
  <c r="AG82" i="48" s="1"/>
  <c r="O82" i="48"/>
  <c r="P82" i="48" s="1"/>
  <c r="AF81" i="48"/>
  <c r="AG81" i="48" s="1"/>
  <c r="AH81" i="48" s="1"/>
  <c r="AI81" i="48" s="1"/>
  <c r="O81" i="48"/>
  <c r="P81" i="48" s="1"/>
  <c r="AF80" i="48"/>
  <c r="AG80" i="48" s="1"/>
  <c r="AH80" i="48" s="1"/>
  <c r="AI80" i="48" s="1"/>
  <c r="O80" i="48"/>
  <c r="R80" i="48" s="1"/>
  <c r="S80" i="48" s="1"/>
  <c r="T80" i="48" s="1"/>
  <c r="AF79" i="48"/>
  <c r="AG79" i="48" s="1"/>
  <c r="O79" i="48"/>
  <c r="R79" i="48" s="1"/>
  <c r="S79" i="48" s="1"/>
  <c r="T79" i="48" s="1"/>
  <c r="AF78" i="48"/>
  <c r="AG78" i="48" s="1"/>
  <c r="O78" i="48"/>
  <c r="R78" i="48" s="1"/>
  <c r="AF77" i="48"/>
  <c r="AG77" i="48" s="1"/>
  <c r="O77" i="48"/>
  <c r="R77" i="48" s="1"/>
  <c r="AF76" i="48"/>
  <c r="AG76" i="48" s="1"/>
  <c r="O76" i="48"/>
  <c r="R76" i="48" s="1"/>
  <c r="AF75" i="48"/>
  <c r="AG75" i="48" s="1"/>
  <c r="O75" i="48"/>
  <c r="R75" i="48" s="1"/>
  <c r="AF74" i="48"/>
  <c r="AG74" i="48" s="1"/>
  <c r="O74" i="48"/>
  <c r="R74" i="48" s="1"/>
  <c r="AF73" i="48"/>
  <c r="AG73" i="48" s="1"/>
  <c r="O73" i="48"/>
  <c r="R73" i="48" s="1"/>
  <c r="AF72" i="48"/>
  <c r="AG72" i="48" s="1"/>
  <c r="O72" i="48"/>
  <c r="R72" i="48" s="1"/>
  <c r="AF71" i="48"/>
  <c r="AG71" i="48" s="1"/>
  <c r="O71" i="48"/>
  <c r="R71" i="48" s="1"/>
  <c r="AF70" i="48"/>
  <c r="AG70" i="48" s="1"/>
  <c r="O70" i="48"/>
  <c r="R70" i="48" s="1"/>
  <c r="AF69" i="48"/>
  <c r="AG69" i="48" s="1"/>
  <c r="O69" i="48"/>
  <c r="R69" i="48" s="1"/>
  <c r="AF68" i="48"/>
  <c r="AG68" i="48" s="1"/>
  <c r="O68" i="48"/>
  <c r="R68" i="48" s="1"/>
  <c r="AF67" i="48"/>
  <c r="AG67" i="48" s="1"/>
  <c r="O67" i="48"/>
  <c r="R67" i="48" s="1"/>
  <c r="AF85" i="47"/>
  <c r="AG85" i="47" s="1"/>
  <c r="O85" i="47"/>
  <c r="R85" i="47" s="1"/>
  <c r="S85" i="47" s="1"/>
  <c r="T85" i="47" s="1"/>
  <c r="AF84" i="47"/>
  <c r="AG84" i="47" s="1"/>
  <c r="O84" i="47"/>
  <c r="P84" i="47" s="1"/>
  <c r="AF83" i="47"/>
  <c r="AG83" i="47" s="1"/>
  <c r="O83" i="47"/>
  <c r="R83" i="47" s="1"/>
  <c r="S83" i="47" s="1"/>
  <c r="T83" i="47" s="1"/>
  <c r="AF82" i="47"/>
  <c r="AG82" i="47" s="1"/>
  <c r="AH82" i="47" s="1"/>
  <c r="AI82" i="47" s="1"/>
  <c r="O82" i="47"/>
  <c r="R82" i="47" s="1"/>
  <c r="S82" i="47" s="1"/>
  <c r="T82" i="47" s="1"/>
  <c r="AF81" i="47"/>
  <c r="AG81" i="47" s="1"/>
  <c r="AH81" i="47" s="1"/>
  <c r="AI81" i="47" s="1"/>
  <c r="O81" i="47"/>
  <c r="R81" i="47" s="1"/>
  <c r="S81" i="47" s="1"/>
  <c r="T81" i="47" s="1"/>
  <c r="AF80" i="47"/>
  <c r="AG80" i="47" s="1"/>
  <c r="AH80" i="47" s="1"/>
  <c r="AI80" i="47" s="1"/>
  <c r="O80" i="47"/>
  <c r="P80" i="47" s="1"/>
  <c r="AF79" i="47"/>
  <c r="AG79" i="47" s="1"/>
  <c r="O79" i="47"/>
  <c r="R79" i="47" s="1"/>
  <c r="S79" i="47" s="1"/>
  <c r="T79" i="47" s="1"/>
  <c r="AF78" i="47"/>
  <c r="AG78" i="47" s="1"/>
  <c r="O78" i="47"/>
  <c r="R78" i="47" s="1"/>
  <c r="AF77" i="47"/>
  <c r="AG77" i="47" s="1"/>
  <c r="O77" i="47"/>
  <c r="R77" i="47" s="1"/>
  <c r="AF76" i="47"/>
  <c r="AG76" i="47" s="1"/>
  <c r="O76" i="47"/>
  <c r="R76" i="47" s="1"/>
  <c r="AF75" i="47"/>
  <c r="AG75" i="47" s="1"/>
  <c r="O75" i="47"/>
  <c r="R75" i="47" s="1"/>
  <c r="AF74" i="47"/>
  <c r="AG74" i="47" s="1"/>
  <c r="O74" i="47"/>
  <c r="R74" i="47" s="1"/>
  <c r="AF73" i="47"/>
  <c r="AG73" i="47" s="1"/>
  <c r="O73" i="47"/>
  <c r="R73" i="47" s="1"/>
  <c r="AF72" i="47"/>
  <c r="AG72" i="47" s="1"/>
  <c r="O72" i="47"/>
  <c r="R72" i="47" s="1"/>
  <c r="AF71" i="47"/>
  <c r="AG71" i="47" s="1"/>
  <c r="O71" i="47"/>
  <c r="R71" i="47" s="1"/>
  <c r="AF70" i="47"/>
  <c r="AG70" i="47" s="1"/>
  <c r="P70" i="47"/>
  <c r="O70" i="47"/>
  <c r="R70" i="47" s="1"/>
  <c r="AF69" i="47"/>
  <c r="AG69" i="47" s="1"/>
  <c r="O69" i="47"/>
  <c r="R69" i="47" s="1"/>
  <c r="AF68" i="47"/>
  <c r="AG68" i="47" s="1"/>
  <c r="O68" i="47"/>
  <c r="R68" i="47" s="1"/>
  <c r="AF67" i="47"/>
  <c r="AG67" i="47" s="1"/>
  <c r="O67" i="47"/>
  <c r="R67" i="47" s="1"/>
  <c r="AF85" i="46"/>
  <c r="AG85" i="46" s="1"/>
  <c r="O85" i="46"/>
  <c r="R85" i="46" s="1"/>
  <c r="S85" i="46" s="1"/>
  <c r="T85" i="46" s="1"/>
  <c r="AF84" i="46"/>
  <c r="AG84" i="46" s="1"/>
  <c r="O84" i="46"/>
  <c r="P84" i="46" s="1"/>
  <c r="AF83" i="46"/>
  <c r="AG83" i="46" s="1"/>
  <c r="AK83" i="46" s="1"/>
  <c r="AL83" i="46" s="1"/>
  <c r="O83" i="46"/>
  <c r="P83" i="46" s="1"/>
  <c r="AF82" i="46"/>
  <c r="AG82" i="46" s="1"/>
  <c r="AH82" i="46" s="1"/>
  <c r="AI82" i="46" s="1"/>
  <c r="O82" i="46"/>
  <c r="R82" i="46" s="1"/>
  <c r="S82" i="46" s="1"/>
  <c r="T82" i="46" s="1"/>
  <c r="AF81" i="46"/>
  <c r="AG81" i="46" s="1"/>
  <c r="AH81" i="46" s="1"/>
  <c r="AI81" i="46" s="1"/>
  <c r="O81" i="46"/>
  <c r="P81" i="46" s="1"/>
  <c r="AF80" i="46"/>
  <c r="AG80" i="46" s="1"/>
  <c r="AH80" i="46" s="1"/>
  <c r="AI80" i="46" s="1"/>
  <c r="O80" i="46"/>
  <c r="R80" i="46" s="1"/>
  <c r="S80" i="46" s="1"/>
  <c r="T80" i="46" s="1"/>
  <c r="AF79" i="46"/>
  <c r="AG79" i="46" s="1"/>
  <c r="O79" i="46"/>
  <c r="R79" i="46" s="1"/>
  <c r="S79" i="46" s="1"/>
  <c r="T79" i="46" s="1"/>
  <c r="AF78" i="46"/>
  <c r="AG78" i="46" s="1"/>
  <c r="O78" i="46"/>
  <c r="R78" i="46" s="1"/>
  <c r="AF77" i="46"/>
  <c r="AG77" i="46" s="1"/>
  <c r="O77" i="46"/>
  <c r="R77" i="46" s="1"/>
  <c r="AF76" i="46"/>
  <c r="AG76" i="46" s="1"/>
  <c r="O76" i="46"/>
  <c r="R76" i="46" s="1"/>
  <c r="AF75" i="46"/>
  <c r="AG75" i="46" s="1"/>
  <c r="O75" i="46"/>
  <c r="R75" i="46" s="1"/>
  <c r="AF74" i="46"/>
  <c r="AG74" i="46" s="1"/>
  <c r="O74" i="46"/>
  <c r="R74" i="46" s="1"/>
  <c r="AF73" i="46"/>
  <c r="AG73" i="46" s="1"/>
  <c r="O73" i="46"/>
  <c r="R73" i="46" s="1"/>
  <c r="AF72" i="46"/>
  <c r="AG72" i="46" s="1"/>
  <c r="P72" i="46"/>
  <c r="O72" i="46"/>
  <c r="R72" i="46" s="1"/>
  <c r="AF71" i="46"/>
  <c r="AG71" i="46" s="1"/>
  <c r="O71" i="46"/>
  <c r="R71" i="46" s="1"/>
  <c r="AF70" i="46"/>
  <c r="AG70" i="46" s="1"/>
  <c r="O70" i="46"/>
  <c r="R70" i="46" s="1"/>
  <c r="AF69" i="46"/>
  <c r="AG69" i="46" s="1"/>
  <c r="O69" i="46"/>
  <c r="R69" i="46" s="1"/>
  <c r="AF68" i="46"/>
  <c r="AG68" i="46" s="1"/>
  <c r="O68" i="46"/>
  <c r="R68" i="46" s="1"/>
  <c r="AF67" i="46"/>
  <c r="AG67" i="46" s="1"/>
  <c r="O67" i="46"/>
  <c r="R67" i="46" s="1"/>
  <c r="AF93" i="45"/>
  <c r="AG93" i="45" s="1"/>
  <c r="O93" i="45"/>
  <c r="R93" i="45" s="1"/>
  <c r="S93" i="45" s="1"/>
  <c r="T93" i="45" s="1"/>
  <c r="AF92" i="45"/>
  <c r="AG92" i="45" s="1"/>
  <c r="AK92" i="45" s="1"/>
  <c r="AL92" i="45" s="1"/>
  <c r="O92" i="45"/>
  <c r="P92" i="45" s="1"/>
  <c r="AF91" i="45"/>
  <c r="AG91" i="45" s="1"/>
  <c r="O91" i="45"/>
  <c r="P91" i="45" s="1"/>
  <c r="AF90" i="45"/>
  <c r="AG90" i="45" s="1"/>
  <c r="O90" i="45"/>
  <c r="R90" i="45" s="1"/>
  <c r="S90" i="45" s="1"/>
  <c r="T90" i="45" s="1"/>
  <c r="AF89" i="45"/>
  <c r="AG89" i="45" s="1"/>
  <c r="O89" i="45"/>
  <c r="R89" i="45" s="1"/>
  <c r="AF88" i="45"/>
  <c r="AG88" i="45" s="1"/>
  <c r="O88" i="45"/>
  <c r="P88" i="45" s="1"/>
  <c r="AF87" i="45"/>
  <c r="AG87" i="45" s="1"/>
  <c r="O87" i="45"/>
  <c r="R87" i="45" s="1"/>
  <c r="S87" i="45" s="1"/>
  <c r="T87" i="45" s="1"/>
  <c r="AF86" i="45"/>
  <c r="AG86" i="45" s="1"/>
  <c r="O86" i="45"/>
  <c r="R86" i="45" s="1"/>
  <c r="AF85" i="45"/>
  <c r="AG85" i="45" s="1"/>
  <c r="AK85" i="45" s="1"/>
  <c r="O85" i="45"/>
  <c r="R85" i="45" s="1"/>
  <c r="AJ85" i="45" s="1"/>
  <c r="AF84" i="45"/>
  <c r="AG84" i="45" s="1"/>
  <c r="AK84" i="45" s="1"/>
  <c r="O84" i="45"/>
  <c r="R84" i="45" s="1"/>
  <c r="AJ84" i="45" s="1"/>
  <c r="AF83" i="45"/>
  <c r="AG83" i="45" s="1"/>
  <c r="AK83" i="45" s="1"/>
  <c r="O83" i="45"/>
  <c r="R83" i="45" s="1"/>
  <c r="AJ83" i="45" s="1"/>
  <c r="AL83" i="45" s="1"/>
  <c r="AF82" i="45"/>
  <c r="AG82" i="45" s="1"/>
  <c r="AK82" i="45" s="1"/>
  <c r="O82" i="45"/>
  <c r="R82" i="45" s="1"/>
  <c r="AJ82" i="45" s="1"/>
  <c r="AF81" i="45"/>
  <c r="AG81" i="45" s="1"/>
  <c r="AK81" i="45" s="1"/>
  <c r="O81" i="45"/>
  <c r="R81" i="45" s="1"/>
  <c r="AJ81" i="45" s="1"/>
  <c r="AF80" i="45"/>
  <c r="AG80" i="45" s="1"/>
  <c r="AK80" i="45" s="1"/>
  <c r="O80" i="45"/>
  <c r="R80" i="45" s="1"/>
  <c r="AJ80" i="45" s="1"/>
  <c r="AF79" i="45"/>
  <c r="AG79" i="45" s="1"/>
  <c r="AK79" i="45" s="1"/>
  <c r="O79" i="45"/>
  <c r="R79" i="45" s="1"/>
  <c r="AJ79" i="45" s="1"/>
  <c r="AF78" i="45"/>
  <c r="AG78" i="45" s="1"/>
  <c r="AK78" i="45" s="1"/>
  <c r="O78" i="45"/>
  <c r="R78" i="45" s="1"/>
  <c r="AJ78" i="45" s="1"/>
  <c r="AF77" i="45"/>
  <c r="AG77" i="45" s="1"/>
  <c r="AK77" i="45" s="1"/>
  <c r="O77" i="45"/>
  <c r="R77" i="45" s="1"/>
  <c r="AJ77" i="45" s="1"/>
  <c r="AF76" i="45"/>
  <c r="AG76" i="45" s="1"/>
  <c r="AK76" i="45" s="1"/>
  <c r="O76" i="45"/>
  <c r="R76" i="45" s="1"/>
  <c r="AJ76" i="45" s="1"/>
  <c r="AF75" i="45"/>
  <c r="AG75" i="45" s="1"/>
  <c r="AK75" i="45" s="1"/>
  <c r="O75" i="45"/>
  <c r="R75" i="45" s="1"/>
  <c r="AJ75" i="45" s="1"/>
  <c r="AF93" i="44"/>
  <c r="AG93" i="44" s="1"/>
  <c r="O93" i="44"/>
  <c r="R93" i="44" s="1"/>
  <c r="S93" i="44" s="1"/>
  <c r="T93" i="44" s="1"/>
  <c r="AF92" i="44"/>
  <c r="AG92" i="44" s="1"/>
  <c r="AK92" i="44" s="1"/>
  <c r="AL92" i="44" s="1"/>
  <c r="O92" i="44"/>
  <c r="P92" i="44" s="1"/>
  <c r="AF91" i="44"/>
  <c r="AG91" i="44" s="1"/>
  <c r="O91" i="44"/>
  <c r="P91" i="44" s="1"/>
  <c r="AF90" i="44"/>
  <c r="AG90" i="44" s="1"/>
  <c r="O90" i="44"/>
  <c r="R90" i="44" s="1"/>
  <c r="S90" i="44" s="1"/>
  <c r="T90" i="44" s="1"/>
  <c r="AF89" i="44"/>
  <c r="AG89" i="44" s="1"/>
  <c r="O89" i="44"/>
  <c r="R89" i="44" s="1"/>
  <c r="AF88" i="44"/>
  <c r="AG88" i="44" s="1"/>
  <c r="O88" i="44"/>
  <c r="R88" i="44" s="1"/>
  <c r="AF87" i="44"/>
  <c r="AG87" i="44" s="1"/>
  <c r="O87" i="44"/>
  <c r="R87" i="44" s="1"/>
  <c r="S87" i="44" s="1"/>
  <c r="T87" i="44" s="1"/>
  <c r="AF86" i="44"/>
  <c r="AG86" i="44" s="1"/>
  <c r="O86" i="44"/>
  <c r="R86" i="44" s="1"/>
  <c r="AF85" i="44"/>
  <c r="AG85" i="44" s="1"/>
  <c r="O85" i="44"/>
  <c r="R85" i="44" s="1"/>
  <c r="AF84" i="44"/>
  <c r="AG84" i="44" s="1"/>
  <c r="O84" i="44"/>
  <c r="R84" i="44" s="1"/>
  <c r="AF83" i="44"/>
  <c r="AG83" i="44" s="1"/>
  <c r="O83" i="44"/>
  <c r="R83" i="44" s="1"/>
  <c r="AF82" i="44"/>
  <c r="AG82" i="44" s="1"/>
  <c r="O82" i="44"/>
  <c r="R82" i="44" s="1"/>
  <c r="AF81" i="44"/>
  <c r="AG81" i="44" s="1"/>
  <c r="O81" i="44"/>
  <c r="R81" i="44" s="1"/>
  <c r="AF80" i="44"/>
  <c r="AG80" i="44" s="1"/>
  <c r="O80" i="44"/>
  <c r="R80" i="44" s="1"/>
  <c r="AF79" i="44"/>
  <c r="AG79" i="44" s="1"/>
  <c r="O79" i="44"/>
  <c r="R79" i="44" s="1"/>
  <c r="AF78" i="44"/>
  <c r="AG78" i="44" s="1"/>
  <c r="O78" i="44"/>
  <c r="R78" i="44" s="1"/>
  <c r="AF77" i="44"/>
  <c r="AG77" i="44" s="1"/>
  <c r="O77" i="44"/>
  <c r="R77" i="44" s="1"/>
  <c r="AF76" i="44"/>
  <c r="AG76" i="44" s="1"/>
  <c r="AK76" i="44" s="1"/>
  <c r="O76" i="44"/>
  <c r="P76" i="44" s="1"/>
  <c r="AF75" i="44"/>
  <c r="AG75" i="44" s="1"/>
  <c r="O75" i="44"/>
  <c r="P75" i="44" s="1"/>
  <c r="AF80" i="43"/>
  <c r="AG80" i="43" s="1"/>
  <c r="O80" i="43"/>
  <c r="R80" i="43" s="1"/>
  <c r="S80" i="43" s="1"/>
  <c r="T80" i="43" s="1"/>
  <c r="AF79" i="43"/>
  <c r="AG79" i="43" s="1"/>
  <c r="O79" i="43"/>
  <c r="P79" i="43" s="1"/>
  <c r="AF78" i="43"/>
  <c r="AG78" i="43" s="1"/>
  <c r="AH78" i="43" s="1"/>
  <c r="AI78" i="43" s="1"/>
  <c r="O78" i="43"/>
  <c r="P78" i="43" s="1"/>
  <c r="AF77" i="43"/>
  <c r="AG77" i="43" s="1"/>
  <c r="O77" i="43"/>
  <c r="R77" i="43" s="1"/>
  <c r="S77" i="43" s="1"/>
  <c r="T77" i="43" s="1"/>
  <c r="AF76" i="43"/>
  <c r="AG76" i="43" s="1"/>
  <c r="P76" i="43"/>
  <c r="O76" i="43"/>
  <c r="R76" i="43" s="1"/>
  <c r="AF75" i="43"/>
  <c r="AG75" i="43" s="1"/>
  <c r="O75" i="43"/>
  <c r="R75" i="43" s="1"/>
  <c r="S75" i="43" s="1"/>
  <c r="T75" i="43" s="1"/>
  <c r="AF74" i="43"/>
  <c r="AG74" i="43" s="1"/>
  <c r="O74" i="43"/>
  <c r="R74" i="43" s="1"/>
  <c r="AF73" i="43"/>
  <c r="AG73" i="43" s="1"/>
  <c r="O73" i="43"/>
  <c r="R73" i="43" s="1"/>
  <c r="AF72" i="43"/>
  <c r="AG72" i="43" s="1"/>
  <c r="O72" i="43"/>
  <c r="R72" i="43" s="1"/>
  <c r="AF71" i="43"/>
  <c r="AG71" i="43" s="1"/>
  <c r="O71" i="43"/>
  <c r="R71" i="43" s="1"/>
  <c r="AF70" i="43"/>
  <c r="AG70" i="43" s="1"/>
  <c r="O70" i="43"/>
  <c r="R70" i="43" s="1"/>
  <c r="AF69" i="43"/>
  <c r="AG69" i="43" s="1"/>
  <c r="O69" i="43"/>
  <c r="R69" i="43" s="1"/>
  <c r="AF68" i="43"/>
  <c r="AG68" i="43" s="1"/>
  <c r="O68" i="43"/>
  <c r="R68" i="43" s="1"/>
  <c r="AF67" i="43"/>
  <c r="AG67" i="43" s="1"/>
  <c r="O67" i="43"/>
  <c r="R67" i="43" s="1"/>
  <c r="AF66" i="43"/>
  <c r="AG66" i="43" s="1"/>
  <c r="O66" i="43"/>
  <c r="R66" i="43" s="1"/>
  <c r="AF65" i="43"/>
  <c r="AG65" i="43" s="1"/>
  <c r="O65" i="43"/>
  <c r="R65" i="43" s="1"/>
  <c r="AF64" i="43"/>
  <c r="AG64" i="43" s="1"/>
  <c r="O64" i="43"/>
  <c r="R64" i="43" s="1"/>
  <c r="AF63" i="43"/>
  <c r="AG63" i="43" s="1"/>
  <c r="O63" i="43"/>
  <c r="R63" i="43" s="1"/>
  <c r="AF85" i="42"/>
  <c r="AG85" i="42" s="1"/>
  <c r="AK85" i="42" s="1"/>
  <c r="AL85" i="42" s="1"/>
  <c r="O85" i="42"/>
  <c r="R85" i="42" s="1"/>
  <c r="S85" i="42" s="1"/>
  <c r="T85" i="42" s="1"/>
  <c r="AF84" i="42"/>
  <c r="AG84" i="42" s="1"/>
  <c r="O84" i="42"/>
  <c r="P84" i="42" s="1"/>
  <c r="AF83" i="42"/>
  <c r="AG83" i="42" s="1"/>
  <c r="AH83" i="42" s="1"/>
  <c r="AI83" i="42" s="1"/>
  <c r="O83" i="42"/>
  <c r="P83" i="42" s="1"/>
  <c r="AF82" i="42"/>
  <c r="AG82" i="42" s="1"/>
  <c r="O82" i="42"/>
  <c r="AF81" i="42"/>
  <c r="AG81" i="42" s="1"/>
  <c r="O81" i="42"/>
  <c r="AF80" i="42"/>
  <c r="AG80" i="42" s="1"/>
  <c r="O80" i="42"/>
  <c r="AF79" i="42"/>
  <c r="AG79" i="42" s="1"/>
  <c r="AK79" i="42" s="1"/>
  <c r="AL79" i="42" s="1"/>
  <c r="O79" i="42"/>
  <c r="AF78" i="42"/>
  <c r="AG78" i="42" s="1"/>
  <c r="AK78" i="42" s="1"/>
  <c r="O78" i="42"/>
  <c r="AF77" i="42"/>
  <c r="AG77" i="42" s="1"/>
  <c r="AK77" i="42" s="1"/>
  <c r="O77" i="42"/>
  <c r="AF76" i="42"/>
  <c r="AG76" i="42" s="1"/>
  <c r="AK76" i="42" s="1"/>
  <c r="O76" i="42"/>
  <c r="AF75" i="42"/>
  <c r="AG75" i="42" s="1"/>
  <c r="AK75" i="42" s="1"/>
  <c r="O75" i="42"/>
  <c r="AF74" i="42"/>
  <c r="AG74" i="42" s="1"/>
  <c r="AK74" i="42" s="1"/>
  <c r="O74" i="42"/>
  <c r="AF73" i="42"/>
  <c r="AG73" i="42" s="1"/>
  <c r="AK73" i="42" s="1"/>
  <c r="O73" i="42"/>
  <c r="AF72" i="42"/>
  <c r="AG72" i="42" s="1"/>
  <c r="AK72" i="42" s="1"/>
  <c r="O72" i="42"/>
  <c r="AF71" i="42"/>
  <c r="AG71" i="42" s="1"/>
  <c r="AK71" i="42" s="1"/>
  <c r="O71" i="42"/>
  <c r="AF70" i="42"/>
  <c r="AG70" i="42" s="1"/>
  <c r="AK70" i="42" s="1"/>
  <c r="O70" i="42"/>
  <c r="AF69" i="42"/>
  <c r="AG69" i="42" s="1"/>
  <c r="AK69" i="42" s="1"/>
  <c r="O69" i="42"/>
  <c r="AF68" i="42"/>
  <c r="AG68" i="42" s="1"/>
  <c r="AK68" i="42" s="1"/>
  <c r="O68" i="42"/>
  <c r="AH67" i="42"/>
  <c r="AI67" i="42" s="1"/>
  <c r="AF67" i="42"/>
  <c r="AG67" i="42" s="1"/>
  <c r="AK67" i="42" s="1"/>
  <c r="O67" i="42"/>
  <c r="AF85" i="41"/>
  <c r="AG85" i="41" s="1"/>
  <c r="O85" i="41"/>
  <c r="P85" i="41" s="1"/>
  <c r="AF84" i="41"/>
  <c r="AG84" i="41" s="1"/>
  <c r="AK84" i="41" s="1"/>
  <c r="AL84" i="41" s="1"/>
  <c r="O84" i="41"/>
  <c r="P84" i="41" s="1"/>
  <c r="AF83" i="41"/>
  <c r="AG83" i="41" s="1"/>
  <c r="O83" i="41"/>
  <c r="R83" i="41" s="1"/>
  <c r="S83" i="41" s="1"/>
  <c r="T83" i="41" s="1"/>
  <c r="AF82" i="41"/>
  <c r="AG82" i="41" s="1"/>
  <c r="AH82" i="41" s="1"/>
  <c r="AI82" i="41" s="1"/>
  <c r="O82" i="41"/>
  <c r="P82" i="41" s="1"/>
  <c r="AF81" i="41"/>
  <c r="AG81" i="41" s="1"/>
  <c r="AH81" i="41" s="1"/>
  <c r="AI81" i="41" s="1"/>
  <c r="O81" i="41"/>
  <c r="P81" i="41" s="1"/>
  <c r="AF80" i="41"/>
  <c r="AG80" i="41" s="1"/>
  <c r="AH80" i="41" s="1"/>
  <c r="AI80" i="41" s="1"/>
  <c r="O80" i="41"/>
  <c r="P80" i="41" s="1"/>
  <c r="AF79" i="41"/>
  <c r="AG79" i="41" s="1"/>
  <c r="O79" i="41"/>
  <c r="P79" i="41" s="1"/>
  <c r="AF78" i="41"/>
  <c r="AG78" i="41" s="1"/>
  <c r="O78" i="41"/>
  <c r="R78" i="41" s="1"/>
  <c r="AF77" i="41"/>
  <c r="AG77" i="41" s="1"/>
  <c r="O77" i="41"/>
  <c r="P77" i="41" s="1"/>
  <c r="AF76" i="41"/>
  <c r="AG76" i="41" s="1"/>
  <c r="O76" i="41"/>
  <c r="R76" i="41" s="1"/>
  <c r="AF75" i="41"/>
  <c r="AG75" i="41" s="1"/>
  <c r="O75" i="41"/>
  <c r="P75" i="41" s="1"/>
  <c r="AF74" i="41"/>
  <c r="AG74" i="41" s="1"/>
  <c r="O74" i="41"/>
  <c r="R74" i="41" s="1"/>
  <c r="AF73" i="41"/>
  <c r="AG73" i="41" s="1"/>
  <c r="O73" i="41"/>
  <c r="P73" i="41" s="1"/>
  <c r="AF72" i="41"/>
  <c r="AG72" i="41" s="1"/>
  <c r="O72" i="41"/>
  <c r="R72" i="41" s="1"/>
  <c r="AF71" i="41"/>
  <c r="AG71" i="41" s="1"/>
  <c r="O71" i="41"/>
  <c r="P71" i="41" s="1"/>
  <c r="AF70" i="41"/>
  <c r="AG70" i="41" s="1"/>
  <c r="O70" i="41"/>
  <c r="R70" i="41" s="1"/>
  <c r="AF69" i="41"/>
  <c r="AG69" i="41" s="1"/>
  <c r="O69" i="41"/>
  <c r="P69" i="41" s="1"/>
  <c r="AF68" i="41"/>
  <c r="AG68" i="41" s="1"/>
  <c r="O68" i="41"/>
  <c r="R68" i="41" s="1"/>
  <c r="AF67" i="41"/>
  <c r="AG67" i="41" s="1"/>
  <c r="O67" i="41"/>
  <c r="P67" i="41" s="1"/>
  <c r="AF43" i="55"/>
  <c r="AG43" i="55" s="1"/>
  <c r="O43" i="55"/>
  <c r="P43" i="55" s="1"/>
  <c r="AF42" i="55"/>
  <c r="AG42" i="55" s="1"/>
  <c r="O42" i="55"/>
  <c r="P42" i="55" s="1"/>
  <c r="AF41" i="55"/>
  <c r="AG41" i="55" s="1"/>
  <c r="O41" i="55"/>
  <c r="R41" i="55" s="1"/>
  <c r="S41" i="55" s="1"/>
  <c r="T41" i="55" s="1"/>
  <c r="AF40" i="55"/>
  <c r="AG40" i="55" s="1"/>
  <c r="AH40" i="55" s="1"/>
  <c r="AI40" i="55" s="1"/>
  <c r="O40" i="55"/>
  <c r="R40" i="55" s="1"/>
  <c r="S40" i="55" s="1"/>
  <c r="T40" i="55" s="1"/>
  <c r="AF39" i="55"/>
  <c r="AG39" i="55" s="1"/>
  <c r="O39" i="55"/>
  <c r="R39" i="55" s="1"/>
  <c r="S39" i="55" s="1"/>
  <c r="T39" i="55" s="1"/>
  <c r="AF38" i="55"/>
  <c r="AG38" i="55" s="1"/>
  <c r="O38" i="55"/>
  <c r="R38" i="55" s="1"/>
  <c r="AF36" i="55"/>
  <c r="AG36" i="55" s="1"/>
  <c r="O36" i="55"/>
  <c r="P36" i="55" s="1"/>
  <c r="AF35" i="55"/>
  <c r="AG35" i="55" s="1"/>
  <c r="O35" i="55"/>
  <c r="P35" i="55" s="1"/>
  <c r="AF34" i="55"/>
  <c r="AG34" i="55" s="1"/>
  <c r="O34" i="55"/>
  <c r="P34" i="55" s="1"/>
  <c r="AF33" i="55"/>
  <c r="AG33" i="55" s="1"/>
  <c r="O33" i="55"/>
  <c r="P33" i="55" s="1"/>
  <c r="AF32" i="55"/>
  <c r="AG32" i="55" s="1"/>
  <c r="AK32" i="55" s="1"/>
  <c r="AL32" i="55" s="1"/>
  <c r="O32" i="55"/>
  <c r="P32" i="55" s="1"/>
  <c r="AF31" i="55"/>
  <c r="AG31" i="55" s="1"/>
  <c r="O31" i="55"/>
  <c r="P31" i="55" s="1"/>
  <c r="AF29" i="55"/>
  <c r="AG29" i="55" s="1"/>
  <c r="O29" i="55"/>
  <c r="P29" i="55" s="1"/>
  <c r="AF28" i="55"/>
  <c r="AG28" i="55" s="1"/>
  <c r="AK28" i="55" s="1"/>
  <c r="O28" i="55"/>
  <c r="P28" i="55" s="1"/>
  <c r="AF37" i="51"/>
  <c r="AG37" i="51" s="1"/>
  <c r="O37" i="51"/>
  <c r="P37" i="51" s="1"/>
  <c r="AF36" i="51"/>
  <c r="AG36" i="51" s="1"/>
  <c r="AK36" i="51" s="1"/>
  <c r="AL36" i="51" s="1"/>
  <c r="O36" i="51"/>
  <c r="R36" i="51" s="1"/>
  <c r="S36" i="51" s="1"/>
  <c r="T36" i="51" s="1"/>
  <c r="AF35" i="51"/>
  <c r="AG35" i="51" s="1"/>
  <c r="AH35" i="51" s="1"/>
  <c r="AI35" i="51" s="1"/>
  <c r="O35" i="51"/>
  <c r="R35" i="51" s="1"/>
  <c r="S35" i="51" s="1"/>
  <c r="T35" i="51" s="1"/>
  <c r="AF34" i="51"/>
  <c r="AG34" i="51" s="1"/>
  <c r="O34" i="51"/>
  <c r="R34" i="51" s="1"/>
  <c r="S34" i="51" s="1"/>
  <c r="T34" i="51" s="1"/>
  <c r="AF32" i="51"/>
  <c r="AG32" i="51" s="1"/>
  <c r="O32" i="51"/>
  <c r="R32" i="51" s="1"/>
  <c r="AF31" i="51"/>
  <c r="AG31" i="51" s="1"/>
  <c r="O31" i="51"/>
  <c r="P31" i="51" s="1"/>
  <c r="AF30" i="51"/>
  <c r="AG30" i="51" s="1"/>
  <c r="O30" i="51"/>
  <c r="P30" i="51" s="1"/>
  <c r="AF29" i="51"/>
  <c r="AG29" i="51" s="1"/>
  <c r="O29" i="51"/>
  <c r="P29" i="51" s="1"/>
  <c r="AF28" i="51"/>
  <c r="AG28" i="51" s="1"/>
  <c r="O28" i="51"/>
  <c r="P28" i="51" s="1"/>
  <c r="AF27" i="51"/>
  <c r="AG27" i="51" s="1"/>
  <c r="AK27" i="51" s="1"/>
  <c r="AL27" i="51" s="1"/>
  <c r="O27" i="51"/>
  <c r="P27" i="51" s="1"/>
  <c r="AF26" i="51"/>
  <c r="AG26" i="51" s="1"/>
  <c r="O26" i="51"/>
  <c r="P26" i="51" s="1"/>
  <c r="AF25" i="51"/>
  <c r="AG25" i="51" s="1"/>
  <c r="O25" i="51"/>
  <c r="P25" i="51" s="1"/>
  <c r="AF24" i="51"/>
  <c r="AG24" i="51" s="1"/>
  <c r="O24" i="51"/>
  <c r="P24" i="51" s="1"/>
  <c r="AF35" i="50"/>
  <c r="AG35" i="50" s="1"/>
  <c r="O35" i="50"/>
  <c r="P35" i="50" s="1"/>
  <c r="AF34" i="50"/>
  <c r="AG34" i="50" s="1"/>
  <c r="AK34" i="50" s="1"/>
  <c r="AL34" i="50" s="1"/>
  <c r="O34" i="50"/>
  <c r="R34" i="50" s="1"/>
  <c r="S34" i="50" s="1"/>
  <c r="T34" i="50" s="1"/>
  <c r="AF33" i="50"/>
  <c r="AG33" i="50" s="1"/>
  <c r="AH33" i="50" s="1"/>
  <c r="AI33" i="50" s="1"/>
  <c r="O33" i="50"/>
  <c r="R33" i="50" s="1"/>
  <c r="S33" i="50" s="1"/>
  <c r="T33" i="50" s="1"/>
  <c r="AF32" i="50"/>
  <c r="AG32" i="50" s="1"/>
  <c r="O32" i="50"/>
  <c r="R32" i="50" s="1"/>
  <c r="S32" i="50" s="1"/>
  <c r="T32" i="50" s="1"/>
  <c r="AF31" i="50"/>
  <c r="AG31" i="50" s="1"/>
  <c r="P31" i="50"/>
  <c r="O31" i="50"/>
  <c r="R31" i="50" s="1"/>
  <c r="AF30" i="50"/>
  <c r="AG30" i="50" s="1"/>
  <c r="O30" i="50"/>
  <c r="P30" i="50" s="1"/>
  <c r="AF29" i="50"/>
  <c r="AG29" i="50" s="1"/>
  <c r="O29" i="50"/>
  <c r="P29" i="50" s="1"/>
  <c r="AF28" i="50"/>
  <c r="AG28" i="50" s="1"/>
  <c r="O28" i="50"/>
  <c r="P28" i="50" s="1"/>
  <c r="AF27" i="50"/>
  <c r="AG27" i="50" s="1"/>
  <c r="O27" i="50"/>
  <c r="P27" i="50" s="1"/>
  <c r="AF26" i="50"/>
  <c r="AG26" i="50" s="1"/>
  <c r="O26" i="50"/>
  <c r="P26" i="50" s="1"/>
  <c r="AF25" i="50"/>
  <c r="AG25" i="50" s="1"/>
  <c r="O25" i="50"/>
  <c r="P25" i="50" s="1"/>
  <c r="AF24" i="50"/>
  <c r="AG24" i="50" s="1"/>
  <c r="O24" i="50"/>
  <c r="P24" i="50" s="1"/>
  <c r="AF23" i="50"/>
  <c r="AG23" i="50" s="1"/>
  <c r="O23" i="50"/>
  <c r="P23" i="50" s="1"/>
  <c r="AF39" i="49"/>
  <c r="AG39" i="49" s="1"/>
  <c r="AK39" i="49" s="1"/>
  <c r="AL39" i="49" s="1"/>
  <c r="O39" i="49"/>
  <c r="P39" i="49" s="1"/>
  <c r="AF38" i="49"/>
  <c r="AG38" i="49" s="1"/>
  <c r="O38" i="49"/>
  <c r="R38" i="49" s="1"/>
  <c r="S38" i="49" s="1"/>
  <c r="T38" i="49" s="1"/>
  <c r="AF37" i="49"/>
  <c r="AG37" i="49" s="1"/>
  <c r="AH37" i="49" s="1"/>
  <c r="AI37" i="49" s="1"/>
  <c r="O37" i="49"/>
  <c r="R37" i="49" s="1"/>
  <c r="S37" i="49" s="1"/>
  <c r="T37" i="49" s="1"/>
  <c r="AF36" i="49"/>
  <c r="AG36" i="49" s="1"/>
  <c r="O36" i="49"/>
  <c r="R36" i="49" s="1"/>
  <c r="S36" i="49" s="1"/>
  <c r="T36" i="49" s="1"/>
  <c r="AF35" i="49"/>
  <c r="AG35" i="49" s="1"/>
  <c r="O35" i="49"/>
  <c r="R35" i="49" s="1"/>
  <c r="AF34" i="49"/>
  <c r="AG34" i="49" s="1"/>
  <c r="AK34" i="49" s="1"/>
  <c r="AL34" i="49" s="1"/>
  <c r="O34" i="49"/>
  <c r="P34" i="49" s="1"/>
  <c r="AF33" i="49"/>
  <c r="AG33" i="49" s="1"/>
  <c r="AK33" i="49" s="1"/>
  <c r="O33" i="49"/>
  <c r="P33" i="49" s="1"/>
  <c r="AF32" i="49"/>
  <c r="AG32" i="49" s="1"/>
  <c r="AK32" i="49" s="1"/>
  <c r="O32" i="49"/>
  <c r="P32" i="49" s="1"/>
  <c r="AF31" i="49"/>
  <c r="AG31" i="49" s="1"/>
  <c r="O31" i="49"/>
  <c r="P31" i="49" s="1"/>
  <c r="AF30" i="49"/>
  <c r="AG30" i="49" s="1"/>
  <c r="O30" i="49"/>
  <c r="R30" i="49" s="1"/>
  <c r="S30" i="49" s="1"/>
  <c r="T30" i="49" s="1"/>
  <c r="AF29" i="49"/>
  <c r="AG29" i="49" s="1"/>
  <c r="O29" i="49"/>
  <c r="R29" i="49" s="1"/>
  <c r="AF27" i="49"/>
  <c r="AG27" i="49" s="1"/>
  <c r="O27" i="49"/>
  <c r="R27" i="49" s="1"/>
  <c r="AF26" i="49"/>
  <c r="AG26" i="49" s="1"/>
  <c r="O26" i="49"/>
  <c r="R26" i="49" s="1"/>
  <c r="AF39" i="48"/>
  <c r="AG39" i="48" s="1"/>
  <c r="AK39" i="48" s="1"/>
  <c r="AL39" i="48" s="1"/>
  <c r="O39" i="48"/>
  <c r="P39" i="48" s="1"/>
  <c r="AF38" i="48"/>
  <c r="AG38" i="48" s="1"/>
  <c r="O38" i="48"/>
  <c r="R38" i="48" s="1"/>
  <c r="S38" i="48" s="1"/>
  <c r="T38" i="48" s="1"/>
  <c r="AF37" i="48"/>
  <c r="AG37" i="48" s="1"/>
  <c r="AH37" i="48" s="1"/>
  <c r="AI37" i="48" s="1"/>
  <c r="O37" i="48"/>
  <c r="R37" i="48" s="1"/>
  <c r="S37" i="48" s="1"/>
  <c r="T37" i="48" s="1"/>
  <c r="AF36" i="48"/>
  <c r="AG36" i="48" s="1"/>
  <c r="O36" i="48"/>
  <c r="P36" i="48" s="1"/>
  <c r="AF35" i="48"/>
  <c r="AG35" i="48" s="1"/>
  <c r="O35" i="48"/>
  <c r="P35" i="48" s="1"/>
  <c r="AF34" i="48"/>
  <c r="AG34" i="48" s="1"/>
  <c r="AK34" i="48" s="1"/>
  <c r="AL34" i="48" s="1"/>
  <c r="O34" i="48"/>
  <c r="P34" i="48" s="1"/>
  <c r="AF33" i="48"/>
  <c r="AG33" i="48" s="1"/>
  <c r="AH33" i="48" s="1"/>
  <c r="AI33" i="48" s="1"/>
  <c r="O33" i="48"/>
  <c r="P33" i="48" s="1"/>
  <c r="AF32" i="48"/>
  <c r="AG32" i="48" s="1"/>
  <c r="O32" i="48"/>
  <c r="P32" i="48" s="1"/>
  <c r="AF31" i="48"/>
  <c r="AG31" i="48" s="1"/>
  <c r="AH31" i="48" s="1"/>
  <c r="AI31" i="48" s="1"/>
  <c r="O31" i="48"/>
  <c r="P31" i="48" s="1"/>
  <c r="AF30" i="48"/>
  <c r="AG30" i="48" s="1"/>
  <c r="O30" i="48"/>
  <c r="R30" i="48" s="1"/>
  <c r="S30" i="48" s="1"/>
  <c r="T30" i="48" s="1"/>
  <c r="AF29" i="48"/>
  <c r="AG29" i="48" s="1"/>
  <c r="O29" i="48"/>
  <c r="R29" i="48" s="1"/>
  <c r="AF27" i="48"/>
  <c r="AG27" i="48" s="1"/>
  <c r="O27" i="48"/>
  <c r="R27" i="48" s="1"/>
  <c r="AF26" i="48"/>
  <c r="AG26" i="48" s="1"/>
  <c r="O26" i="48"/>
  <c r="R26" i="48" s="1"/>
  <c r="AF39" i="47"/>
  <c r="AG39" i="47" s="1"/>
  <c r="O39" i="47"/>
  <c r="R39" i="47" s="1"/>
  <c r="S39" i="47" s="1"/>
  <c r="T39" i="47" s="1"/>
  <c r="AF38" i="47"/>
  <c r="AG38" i="47" s="1"/>
  <c r="AK38" i="47" s="1"/>
  <c r="AL38" i="47" s="1"/>
  <c r="O38" i="47"/>
  <c r="P38" i="47" s="1"/>
  <c r="AF37" i="47"/>
  <c r="AG37" i="47" s="1"/>
  <c r="O37" i="47"/>
  <c r="R37" i="47" s="1"/>
  <c r="S37" i="47" s="1"/>
  <c r="T37" i="47" s="1"/>
  <c r="AF36" i="47"/>
  <c r="AG36" i="47" s="1"/>
  <c r="AH36" i="47" s="1"/>
  <c r="AI36" i="47" s="1"/>
  <c r="O36" i="47"/>
  <c r="R36" i="47" s="1"/>
  <c r="S36" i="47" s="1"/>
  <c r="T36" i="47" s="1"/>
  <c r="AF35" i="47"/>
  <c r="AG35" i="47" s="1"/>
  <c r="O35" i="47"/>
  <c r="R35" i="47" s="1"/>
  <c r="S35" i="47" s="1"/>
  <c r="T35" i="47" s="1"/>
  <c r="AF34" i="47"/>
  <c r="AG34" i="47" s="1"/>
  <c r="O34" i="47"/>
  <c r="R34" i="47" s="1"/>
  <c r="AF33" i="47"/>
  <c r="AG33" i="47" s="1"/>
  <c r="AK33" i="47" s="1"/>
  <c r="AL33" i="47" s="1"/>
  <c r="O33" i="47"/>
  <c r="P33" i="47" s="1"/>
  <c r="AF31" i="47"/>
  <c r="AG31" i="47" s="1"/>
  <c r="AK31" i="47" s="1"/>
  <c r="O31" i="47"/>
  <c r="P31" i="47" s="1"/>
  <c r="AF30" i="47"/>
  <c r="AG30" i="47" s="1"/>
  <c r="AH30" i="47" s="1"/>
  <c r="AI30" i="47" s="1"/>
  <c r="O30" i="47"/>
  <c r="P30" i="47" s="1"/>
  <c r="AF29" i="47"/>
  <c r="AG29" i="47" s="1"/>
  <c r="AK29" i="47" s="1"/>
  <c r="O29" i="47"/>
  <c r="P29" i="47" s="1"/>
  <c r="AF28" i="47"/>
  <c r="AG28" i="47" s="1"/>
  <c r="O28" i="47"/>
  <c r="R28" i="47" s="1"/>
  <c r="S28" i="47" s="1"/>
  <c r="T28" i="47" s="1"/>
  <c r="AF27" i="47"/>
  <c r="AG27" i="47" s="1"/>
  <c r="O27" i="47"/>
  <c r="R27" i="47" s="1"/>
  <c r="AF26" i="47"/>
  <c r="AG26" i="47" s="1"/>
  <c r="O26" i="47"/>
  <c r="R26" i="47" s="1"/>
  <c r="AF25" i="47"/>
  <c r="AG25" i="47" s="1"/>
  <c r="O25" i="47"/>
  <c r="R25" i="47" s="1"/>
  <c r="AF39" i="46"/>
  <c r="AG39" i="46" s="1"/>
  <c r="O39" i="46"/>
  <c r="R39" i="46" s="1"/>
  <c r="S39" i="46" s="1"/>
  <c r="T39" i="46" s="1"/>
  <c r="AF38" i="46"/>
  <c r="AG38" i="46" s="1"/>
  <c r="AK38" i="46" s="1"/>
  <c r="AL38" i="46" s="1"/>
  <c r="O38" i="46"/>
  <c r="P38" i="46" s="1"/>
  <c r="AF37" i="46"/>
  <c r="AG37" i="46" s="1"/>
  <c r="P37" i="46"/>
  <c r="O37" i="46"/>
  <c r="R37" i="46" s="1"/>
  <c r="S37" i="46" s="1"/>
  <c r="T37" i="46" s="1"/>
  <c r="AF36" i="46"/>
  <c r="AG36" i="46" s="1"/>
  <c r="AH36" i="46" s="1"/>
  <c r="AI36" i="46" s="1"/>
  <c r="O36" i="46"/>
  <c r="R36" i="46" s="1"/>
  <c r="S36" i="46" s="1"/>
  <c r="T36" i="46" s="1"/>
  <c r="AF35" i="46"/>
  <c r="AG35" i="46" s="1"/>
  <c r="O35" i="46"/>
  <c r="R35" i="46" s="1"/>
  <c r="S35" i="46" s="1"/>
  <c r="T35" i="46" s="1"/>
  <c r="AF33" i="46"/>
  <c r="AG33" i="46" s="1"/>
  <c r="O33" i="46"/>
  <c r="R33" i="46" s="1"/>
  <c r="AF32" i="46"/>
  <c r="AG32" i="46" s="1"/>
  <c r="AK32" i="46" s="1"/>
  <c r="AL32" i="46" s="1"/>
  <c r="O32" i="46"/>
  <c r="P32" i="46" s="1"/>
  <c r="AF31" i="46"/>
  <c r="AG31" i="46" s="1"/>
  <c r="AH31" i="46" s="1"/>
  <c r="AI31" i="46" s="1"/>
  <c r="O31" i="46"/>
  <c r="P31" i="46" s="1"/>
  <c r="AF30" i="46"/>
  <c r="AG30" i="46" s="1"/>
  <c r="AH30" i="46" s="1"/>
  <c r="AI30" i="46" s="1"/>
  <c r="O30" i="46"/>
  <c r="P30" i="46" s="1"/>
  <c r="AF29" i="46"/>
  <c r="AG29" i="46" s="1"/>
  <c r="AH29" i="46" s="1"/>
  <c r="AI29" i="46" s="1"/>
  <c r="O29" i="46"/>
  <c r="P29" i="46" s="1"/>
  <c r="AF28" i="46"/>
  <c r="AG28" i="46" s="1"/>
  <c r="O28" i="46"/>
  <c r="R28" i="46" s="1"/>
  <c r="S28" i="46" s="1"/>
  <c r="T28" i="46" s="1"/>
  <c r="AF27" i="46"/>
  <c r="AG27" i="46" s="1"/>
  <c r="O27" i="46"/>
  <c r="R27" i="46" s="1"/>
  <c r="AF26" i="46"/>
  <c r="AG26" i="46" s="1"/>
  <c r="O26" i="46"/>
  <c r="R26" i="46" s="1"/>
  <c r="AF25" i="46"/>
  <c r="AG25" i="46" s="1"/>
  <c r="O25" i="46"/>
  <c r="R25" i="46" s="1"/>
  <c r="AF43" i="45"/>
  <c r="AG43" i="45" s="1"/>
  <c r="O43" i="45"/>
  <c r="R43" i="45" s="1"/>
  <c r="S43" i="45" s="1"/>
  <c r="T43" i="45" s="1"/>
  <c r="AF42" i="45"/>
  <c r="AG42" i="45" s="1"/>
  <c r="AK42" i="45" s="1"/>
  <c r="AL42" i="45" s="1"/>
  <c r="O42" i="45"/>
  <c r="P42" i="45" s="1"/>
  <c r="AF41" i="45"/>
  <c r="AG41" i="45" s="1"/>
  <c r="O41" i="45"/>
  <c r="R41" i="45" s="1"/>
  <c r="S41" i="45" s="1"/>
  <c r="T41" i="45" s="1"/>
  <c r="AF40" i="45"/>
  <c r="AG40" i="45" s="1"/>
  <c r="AH40" i="45" s="1"/>
  <c r="AI40" i="45" s="1"/>
  <c r="O40" i="45"/>
  <c r="R40" i="45" s="1"/>
  <c r="S40" i="45" s="1"/>
  <c r="T40" i="45" s="1"/>
  <c r="AF39" i="45"/>
  <c r="AG39" i="45" s="1"/>
  <c r="O39" i="45"/>
  <c r="P39" i="45" s="1"/>
  <c r="AF37" i="45"/>
  <c r="AG37" i="45" s="1"/>
  <c r="O37" i="45"/>
  <c r="P37" i="45" s="1"/>
  <c r="AF36" i="45"/>
  <c r="AG36" i="45" s="1"/>
  <c r="AK36" i="45" s="1"/>
  <c r="AL36" i="45" s="1"/>
  <c r="O36" i="45"/>
  <c r="P36" i="45" s="1"/>
  <c r="AF35" i="45"/>
  <c r="AG35" i="45" s="1"/>
  <c r="AK35" i="45" s="1"/>
  <c r="O35" i="45"/>
  <c r="P35" i="45" s="1"/>
  <c r="AF34" i="45"/>
  <c r="AG34" i="45" s="1"/>
  <c r="AK34" i="45" s="1"/>
  <c r="O34" i="45"/>
  <c r="P34" i="45" s="1"/>
  <c r="AF33" i="45"/>
  <c r="AG33" i="45" s="1"/>
  <c r="AK33" i="45" s="1"/>
  <c r="O33" i="45"/>
  <c r="P33" i="45" s="1"/>
  <c r="AF32" i="45"/>
  <c r="AG32" i="45" s="1"/>
  <c r="O32" i="45"/>
  <c r="R32" i="45" s="1"/>
  <c r="S32" i="45" s="1"/>
  <c r="T32" i="45" s="1"/>
  <c r="AF31" i="45"/>
  <c r="AG31" i="45" s="1"/>
  <c r="O31" i="45"/>
  <c r="R31" i="45" s="1"/>
  <c r="AF29" i="45"/>
  <c r="AG29" i="45" s="1"/>
  <c r="O29" i="45"/>
  <c r="R29" i="45" s="1"/>
  <c r="AF28" i="45"/>
  <c r="AG28" i="45" s="1"/>
  <c r="O28" i="45"/>
  <c r="R28" i="45" s="1"/>
  <c r="AF43" i="44"/>
  <c r="AG43" i="44" s="1"/>
  <c r="O43" i="44"/>
  <c r="R43" i="44" s="1"/>
  <c r="S43" i="44" s="1"/>
  <c r="T43" i="44" s="1"/>
  <c r="AF42" i="44"/>
  <c r="AG42" i="44" s="1"/>
  <c r="O42" i="44"/>
  <c r="P42" i="44" s="1"/>
  <c r="AF41" i="44"/>
  <c r="AG41" i="44" s="1"/>
  <c r="AK41" i="44" s="1"/>
  <c r="AL41" i="44" s="1"/>
  <c r="O41" i="44"/>
  <c r="P41" i="44" s="1"/>
  <c r="AF40" i="44"/>
  <c r="AG40" i="44" s="1"/>
  <c r="AH40" i="44" s="1"/>
  <c r="AI40" i="44" s="1"/>
  <c r="O40" i="44"/>
  <c r="P40" i="44" s="1"/>
  <c r="AF39" i="44"/>
  <c r="AG39" i="44" s="1"/>
  <c r="O39" i="44"/>
  <c r="R39" i="44" s="1"/>
  <c r="S39" i="44" s="1"/>
  <c r="T39" i="44" s="1"/>
  <c r="AF37" i="44"/>
  <c r="AG37" i="44" s="1"/>
  <c r="O37" i="44"/>
  <c r="R37" i="44" s="1"/>
  <c r="AF36" i="44"/>
  <c r="AG36" i="44" s="1"/>
  <c r="O36" i="44"/>
  <c r="P36" i="44" s="1"/>
  <c r="AF35" i="44"/>
  <c r="AG35" i="44" s="1"/>
  <c r="O35" i="44"/>
  <c r="P35" i="44" s="1"/>
  <c r="AF34" i="44"/>
  <c r="AG34" i="44" s="1"/>
  <c r="O34" i="44"/>
  <c r="P34" i="44" s="1"/>
  <c r="AF33" i="44"/>
  <c r="AG33" i="44" s="1"/>
  <c r="O33" i="44"/>
  <c r="P33" i="44" s="1"/>
  <c r="AF32" i="44"/>
  <c r="AG32" i="44" s="1"/>
  <c r="AK32" i="44" s="1"/>
  <c r="AL32" i="44" s="1"/>
  <c r="R32" i="44"/>
  <c r="S32" i="44" s="1"/>
  <c r="T32" i="44" s="1"/>
  <c r="O32" i="44"/>
  <c r="P32" i="44" s="1"/>
  <c r="AF31" i="44"/>
  <c r="AG31" i="44" s="1"/>
  <c r="O31" i="44"/>
  <c r="P31" i="44" s="1"/>
  <c r="AF29" i="44"/>
  <c r="AG29" i="44" s="1"/>
  <c r="O29" i="44"/>
  <c r="P29" i="44" s="1"/>
  <c r="AF28" i="44"/>
  <c r="AG28" i="44" s="1"/>
  <c r="O28" i="44"/>
  <c r="P28" i="44" s="1"/>
  <c r="AF37" i="43"/>
  <c r="AG37" i="43" s="1"/>
  <c r="O37" i="43"/>
  <c r="R37" i="43" s="1"/>
  <c r="S37" i="43" s="1"/>
  <c r="T37" i="43" s="1"/>
  <c r="AF36" i="43"/>
  <c r="AG36" i="43" s="1"/>
  <c r="AK36" i="43" s="1"/>
  <c r="AL36" i="43" s="1"/>
  <c r="O36" i="43"/>
  <c r="P36" i="43" s="1"/>
  <c r="AF35" i="43"/>
  <c r="AG35" i="43" s="1"/>
  <c r="P35" i="43"/>
  <c r="O35" i="43"/>
  <c r="R35" i="43" s="1"/>
  <c r="S35" i="43" s="1"/>
  <c r="T35" i="43" s="1"/>
  <c r="AF34" i="43"/>
  <c r="AG34" i="43" s="1"/>
  <c r="AH34" i="43" s="1"/>
  <c r="AI34" i="43" s="1"/>
  <c r="O34" i="43"/>
  <c r="R34" i="43" s="1"/>
  <c r="S34" i="43" s="1"/>
  <c r="T34" i="43" s="1"/>
  <c r="AF33" i="43"/>
  <c r="AG33" i="43" s="1"/>
  <c r="O33" i="43"/>
  <c r="R33" i="43" s="1"/>
  <c r="S33" i="43" s="1"/>
  <c r="T33" i="43" s="1"/>
  <c r="AF32" i="43"/>
  <c r="AG32" i="43" s="1"/>
  <c r="O32" i="43"/>
  <c r="R32" i="43" s="1"/>
  <c r="AF31" i="43"/>
  <c r="AG31" i="43" s="1"/>
  <c r="AK31" i="43" s="1"/>
  <c r="AL31" i="43" s="1"/>
  <c r="O31" i="43"/>
  <c r="P31" i="43" s="1"/>
  <c r="AF30" i="43"/>
  <c r="AG30" i="43" s="1"/>
  <c r="AH30" i="43" s="1"/>
  <c r="AI30" i="43" s="1"/>
  <c r="O30" i="43"/>
  <c r="P30" i="43" s="1"/>
  <c r="AF29" i="43"/>
  <c r="AG29" i="43" s="1"/>
  <c r="AH29" i="43" s="1"/>
  <c r="AI29" i="43" s="1"/>
  <c r="O29" i="43"/>
  <c r="P29" i="43" s="1"/>
  <c r="AF28" i="43"/>
  <c r="AG28" i="43" s="1"/>
  <c r="AH28" i="43" s="1"/>
  <c r="AI28" i="43" s="1"/>
  <c r="O28" i="43"/>
  <c r="P28" i="43" s="1"/>
  <c r="AF27" i="43"/>
  <c r="AG27" i="43" s="1"/>
  <c r="O27" i="43"/>
  <c r="R27" i="43" s="1"/>
  <c r="S27" i="43" s="1"/>
  <c r="T27" i="43" s="1"/>
  <c r="AF26" i="43"/>
  <c r="AG26" i="43" s="1"/>
  <c r="O26" i="43"/>
  <c r="R26" i="43" s="1"/>
  <c r="AF25" i="43"/>
  <c r="AG25" i="43" s="1"/>
  <c r="O25" i="43"/>
  <c r="R25" i="43" s="1"/>
  <c r="AF24" i="43"/>
  <c r="AG24" i="43" s="1"/>
  <c r="O24" i="43"/>
  <c r="R24" i="43" s="1"/>
  <c r="AF39" i="42"/>
  <c r="AG39" i="42" s="1"/>
  <c r="O39" i="42"/>
  <c r="R39" i="42" s="1"/>
  <c r="S39" i="42" s="1"/>
  <c r="T39" i="42" s="1"/>
  <c r="AF38" i="42"/>
  <c r="AG38" i="42" s="1"/>
  <c r="O38" i="42"/>
  <c r="P38" i="42" s="1"/>
  <c r="AF37" i="42"/>
  <c r="AG37" i="42" s="1"/>
  <c r="O37" i="42"/>
  <c r="R37" i="42" s="1"/>
  <c r="S37" i="42" s="1"/>
  <c r="T37" i="42" s="1"/>
  <c r="AF36" i="42"/>
  <c r="AG36" i="42" s="1"/>
  <c r="AH36" i="42" s="1"/>
  <c r="AI36" i="42" s="1"/>
  <c r="O36" i="42"/>
  <c r="R36" i="42" s="1"/>
  <c r="S36" i="42" s="1"/>
  <c r="T36" i="42" s="1"/>
  <c r="AF35" i="42"/>
  <c r="AG35" i="42" s="1"/>
  <c r="O35" i="42"/>
  <c r="R35" i="42" s="1"/>
  <c r="S35" i="42" s="1"/>
  <c r="T35" i="42" s="1"/>
  <c r="AF33" i="42"/>
  <c r="AG33" i="42" s="1"/>
  <c r="O33" i="42"/>
  <c r="R33" i="42" s="1"/>
  <c r="AF32" i="42"/>
  <c r="AG32" i="42" s="1"/>
  <c r="O32" i="42"/>
  <c r="P32" i="42" s="1"/>
  <c r="AF31" i="42"/>
  <c r="AG31" i="42" s="1"/>
  <c r="O31" i="42"/>
  <c r="P31" i="42" s="1"/>
  <c r="AF30" i="42"/>
  <c r="AG30" i="42" s="1"/>
  <c r="O30" i="42"/>
  <c r="P30" i="42" s="1"/>
  <c r="AF29" i="42"/>
  <c r="AG29" i="42" s="1"/>
  <c r="O29" i="42"/>
  <c r="P29" i="42" s="1"/>
  <c r="AF28" i="42"/>
  <c r="AG28" i="42" s="1"/>
  <c r="O28" i="42"/>
  <c r="P28" i="42" s="1"/>
  <c r="AF27" i="42"/>
  <c r="AG27" i="42" s="1"/>
  <c r="AK27" i="42" s="1"/>
  <c r="O27" i="42"/>
  <c r="P27" i="42" s="1"/>
  <c r="AF26" i="42"/>
  <c r="AG26" i="42" s="1"/>
  <c r="AK26" i="42" s="1"/>
  <c r="O26" i="42"/>
  <c r="P26" i="42" s="1"/>
  <c r="AF25" i="42"/>
  <c r="AG25" i="42" s="1"/>
  <c r="O25" i="42"/>
  <c r="P25" i="42" s="1"/>
  <c r="AF37" i="41"/>
  <c r="AG37" i="41" s="1"/>
  <c r="O37" i="41"/>
  <c r="R37" i="41" s="1"/>
  <c r="S37" i="41" s="1"/>
  <c r="T37" i="41" s="1"/>
  <c r="AF35" i="41"/>
  <c r="AG35" i="41" s="1"/>
  <c r="O35" i="41"/>
  <c r="R35" i="41" s="1"/>
  <c r="S35" i="41" s="1"/>
  <c r="T35" i="41" s="1"/>
  <c r="AF34" i="41"/>
  <c r="AG34" i="41" s="1"/>
  <c r="O34" i="41"/>
  <c r="R34" i="41" s="1"/>
  <c r="S34" i="41" s="1"/>
  <c r="T34" i="41" s="1"/>
  <c r="AF31" i="41"/>
  <c r="AG31" i="41" s="1"/>
  <c r="O31" i="41"/>
  <c r="R31" i="41" s="1"/>
  <c r="AF30" i="41"/>
  <c r="AG30" i="41" s="1"/>
  <c r="O30" i="41"/>
  <c r="R30" i="41" s="1"/>
  <c r="O26" i="41"/>
  <c r="P26" i="41" s="1"/>
  <c r="AF39" i="41"/>
  <c r="AG39" i="41" s="1"/>
  <c r="O39" i="41"/>
  <c r="R39" i="41" s="1"/>
  <c r="S39" i="41" s="1"/>
  <c r="T39" i="41" s="1"/>
  <c r="AF38" i="41"/>
  <c r="AG38" i="41" s="1"/>
  <c r="AK38" i="41" s="1"/>
  <c r="AL38" i="41" s="1"/>
  <c r="O38" i="41"/>
  <c r="P38" i="41" s="1"/>
  <c r="O28" i="41"/>
  <c r="P28" i="41" s="1"/>
  <c r="O27" i="41"/>
  <c r="R27" i="41" s="1"/>
  <c r="AJ27" i="41" s="1"/>
  <c r="O25" i="41"/>
  <c r="P25" i="41" s="1"/>
  <c r="AF32" i="41"/>
  <c r="AG32" i="41" s="1"/>
  <c r="O32" i="41"/>
  <c r="R32" i="41" s="1"/>
  <c r="S32" i="41" s="1"/>
  <c r="T32" i="41" s="1"/>
  <c r="O29" i="41"/>
  <c r="P29" i="41" s="1"/>
  <c r="AF19" i="55"/>
  <c r="AG19" i="55" s="1"/>
  <c r="O19" i="55"/>
  <c r="R19" i="55" s="1"/>
  <c r="AF17" i="51"/>
  <c r="AG17" i="51" s="1"/>
  <c r="O17" i="51"/>
  <c r="R17" i="51" s="1"/>
  <c r="AF17" i="50"/>
  <c r="AG17" i="50" s="1"/>
  <c r="O17" i="50"/>
  <c r="R17" i="50" s="1"/>
  <c r="AF19" i="49"/>
  <c r="AG19" i="49" s="1"/>
  <c r="O19" i="49"/>
  <c r="R19" i="49" s="1"/>
  <c r="AF19" i="48"/>
  <c r="AG19" i="48" s="1"/>
  <c r="O19" i="48"/>
  <c r="R19" i="48" s="1"/>
  <c r="AF17" i="47"/>
  <c r="AG17" i="47" s="1"/>
  <c r="AH17" i="47" s="1"/>
  <c r="AI17" i="47" s="1"/>
  <c r="O17" i="47"/>
  <c r="P17" i="47" s="1"/>
  <c r="AF17" i="46"/>
  <c r="AG17" i="46" s="1"/>
  <c r="O17" i="46"/>
  <c r="R17" i="46" s="1"/>
  <c r="AF19" i="45"/>
  <c r="AG19" i="45" s="1"/>
  <c r="O19" i="45"/>
  <c r="R19" i="45" s="1"/>
  <c r="AF19" i="44"/>
  <c r="AG19" i="44" s="1"/>
  <c r="AH19" i="44" s="1"/>
  <c r="AI19" i="44" s="1"/>
  <c r="O19" i="44"/>
  <c r="P19" i="44" s="1"/>
  <c r="AF17" i="43"/>
  <c r="AG17" i="43" s="1"/>
  <c r="O17" i="43"/>
  <c r="R17" i="43" s="1"/>
  <c r="AF17" i="42"/>
  <c r="AG17" i="42" s="1"/>
  <c r="O17" i="42"/>
  <c r="R17" i="42" s="1"/>
  <c r="O18" i="46"/>
  <c r="P18" i="46" s="1"/>
  <c r="AF18" i="46"/>
  <c r="AG18" i="46" s="1"/>
  <c r="O17" i="41"/>
  <c r="P17" i="41" s="1"/>
  <c r="O12" i="48"/>
  <c r="P12" i="48" s="1"/>
  <c r="AF20" i="51"/>
  <c r="AG20" i="51" s="1"/>
  <c r="O20" i="51"/>
  <c r="R20" i="51" s="1"/>
  <c r="S20" i="51" s="1"/>
  <c r="T20" i="51" s="1"/>
  <c r="AF20" i="47"/>
  <c r="AG20" i="47" s="1"/>
  <c r="AK20" i="47" s="1"/>
  <c r="AL20" i="47" s="1"/>
  <c r="O20" i="47"/>
  <c r="P20" i="47" s="1"/>
  <c r="AF20" i="46"/>
  <c r="AG20" i="46" s="1"/>
  <c r="O20" i="46"/>
  <c r="R20" i="46" s="1"/>
  <c r="S20" i="46" s="1"/>
  <c r="T20" i="46" s="1"/>
  <c r="AF22" i="45"/>
  <c r="AG22" i="45" s="1"/>
  <c r="O22" i="45"/>
  <c r="P22" i="45" s="1"/>
  <c r="AF22" i="44"/>
  <c r="AG22" i="44" s="1"/>
  <c r="O22" i="44"/>
  <c r="R22" i="44" s="1"/>
  <c r="S22" i="44" s="1"/>
  <c r="T22" i="44" s="1"/>
  <c r="AF20" i="42"/>
  <c r="AG20" i="42" s="1"/>
  <c r="O20" i="42"/>
  <c r="R20" i="42" s="1"/>
  <c r="S20" i="42" s="1"/>
  <c r="T20" i="42" s="1"/>
  <c r="O20" i="41"/>
  <c r="R20" i="41" s="1"/>
  <c r="S20" i="41" s="1"/>
  <c r="T20" i="41" s="1"/>
  <c r="AF26" i="55"/>
  <c r="AG26" i="55" s="1"/>
  <c r="O26" i="55"/>
  <c r="R26" i="55" s="1"/>
  <c r="S26" i="55" s="1"/>
  <c r="T26" i="55" s="1"/>
  <c r="AF25" i="55"/>
  <c r="AG25" i="55" s="1"/>
  <c r="O25" i="55"/>
  <c r="P25" i="55" s="1"/>
  <c r="AF24" i="55"/>
  <c r="AG24" i="55" s="1"/>
  <c r="O24" i="55"/>
  <c r="R24" i="55" s="1"/>
  <c r="S24" i="55" s="1"/>
  <c r="T24" i="55" s="1"/>
  <c r="AF23" i="55"/>
  <c r="AG23" i="55" s="1"/>
  <c r="AH23" i="55" s="1"/>
  <c r="AI23" i="55" s="1"/>
  <c r="O23" i="55"/>
  <c r="R23" i="55" s="1"/>
  <c r="S23" i="55" s="1"/>
  <c r="T23" i="55" s="1"/>
  <c r="AF21" i="55"/>
  <c r="AG21" i="55" s="1"/>
  <c r="O21" i="55"/>
  <c r="R21" i="55" s="1"/>
  <c r="S21" i="55" s="1"/>
  <c r="T21" i="55" s="1"/>
  <c r="AF20" i="55"/>
  <c r="AG20" i="55" s="1"/>
  <c r="O20" i="55"/>
  <c r="P20" i="55" s="1"/>
  <c r="AF18" i="55"/>
  <c r="AG18" i="55" s="1"/>
  <c r="O18" i="55"/>
  <c r="P18" i="55" s="1"/>
  <c r="AF17" i="55"/>
  <c r="AG17" i="55" s="1"/>
  <c r="O17" i="55"/>
  <c r="P17" i="55" s="1"/>
  <c r="AF16" i="55"/>
  <c r="AG16" i="55" s="1"/>
  <c r="O16" i="55"/>
  <c r="P16" i="55" s="1"/>
  <c r="AF15" i="55"/>
  <c r="AG15" i="55" s="1"/>
  <c r="O15" i="55"/>
  <c r="P15" i="55" s="1"/>
  <c r="AF14" i="55"/>
  <c r="AG14" i="55" s="1"/>
  <c r="O14" i="55"/>
  <c r="P14" i="55" s="1"/>
  <c r="AF12" i="55"/>
  <c r="AG12" i="55" s="1"/>
  <c r="O12" i="55"/>
  <c r="P12" i="55" s="1"/>
  <c r="AF11" i="55"/>
  <c r="AG11" i="55" s="1"/>
  <c r="O11" i="55"/>
  <c r="P11" i="55" s="1"/>
  <c r="AF23" i="51"/>
  <c r="AG23" i="51" s="1"/>
  <c r="O23" i="51"/>
  <c r="P23" i="51" s="1"/>
  <c r="AF22" i="51"/>
  <c r="AG22" i="51" s="1"/>
  <c r="AK22" i="51" s="1"/>
  <c r="AL22" i="51" s="1"/>
  <c r="O22" i="51"/>
  <c r="R22" i="51" s="1"/>
  <c r="S22" i="51" s="1"/>
  <c r="T22" i="51" s="1"/>
  <c r="AF21" i="51"/>
  <c r="AG21" i="51" s="1"/>
  <c r="AH21" i="51" s="1"/>
  <c r="AI21" i="51" s="1"/>
  <c r="O21" i="51"/>
  <c r="R21" i="51" s="1"/>
  <c r="S21" i="51" s="1"/>
  <c r="T21" i="51" s="1"/>
  <c r="AF19" i="51"/>
  <c r="AG19" i="51" s="1"/>
  <c r="O19" i="51"/>
  <c r="R19" i="51" s="1"/>
  <c r="S19" i="51" s="1"/>
  <c r="T19" i="51" s="1"/>
  <c r="AF18" i="51"/>
  <c r="AG18" i="51" s="1"/>
  <c r="O18" i="51"/>
  <c r="P18" i="51" s="1"/>
  <c r="AF16" i="51"/>
  <c r="AG16" i="51" s="1"/>
  <c r="O16" i="51"/>
  <c r="P16" i="51" s="1"/>
  <c r="AF15" i="51"/>
  <c r="AG15" i="51" s="1"/>
  <c r="O15" i="51"/>
  <c r="P15" i="51" s="1"/>
  <c r="AF14" i="51"/>
  <c r="AG14" i="51" s="1"/>
  <c r="O14" i="51"/>
  <c r="P14" i="51" s="1"/>
  <c r="AF13" i="51"/>
  <c r="AG13" i="51" s="1"/>
  <c r="O13" i="51"/>
  <c r="P13" i="51" s="1"/>
  <c r="AF12" i="51"/>
  <c r="AG12" i="51" s="1"/>
  <c r="O12" i="51"/>
  <c r="P12" i="51" s="1"/>
  <c r="AF11" i="51"/>
  <c r="AG11" i="51" s="1"/>
  <c r="O11" i="51"/>
  <c r="P11" i="51" s="1"/>
  <c r="AF22" i="50"/>
  <c r="AG22" i="50" s="1"/>
  <c r="O22" i="50"/>
  <c r="P22" i="50" s="1"/>
  <c r="AF21" i="50"/>
  <c r="AG21" i="50" s="1"/>
  <c r="O21" i="50"/>
  <c r="R21" i="50" s="1"/>
  <c r="S21" i="50" s="1"/>
  <c r="T21" i="50" s="1"/>
  <c r="AF20" i="50"/>
  <c r="AG20" i="50" s="1"/>
  <c r="AH20" i="50" s="1"/>
  <c r="AI20" i="50" s="1"/>
  <c r="O20" i="50"/>
  <c r="P20" i="50" s="1"/>
  <c r="AF19" i="50"/>
  <c r="AG19" i="50" s="1"/>
  <c r="O19" i="50"/>
  <c r="R19" i="50" s="1"/>
  <c r="S19" i="50" s="1"/>
  <c r="T19" i="50" s="1"/>
  <c r="AF18" i="50"/>
  <c r="AG18" i="50" s="1"/>
  <c r="O18" i="50"/>
  <c r="P18" i="50" s="1"/>
  <c r="AF16" i="50"/>
  <c r="AG16" i="50" s="1"/>
  <c r="O16" i="50"/>
  <c r="P16" i="50" s="1"/>
  <c r="AF15" i="50"/>
  <c r="AG15" i="50" s="1"/>
  <c r="O15" i="50"/>
  <c r="P15" i="50" s="1"/>
  <c r="AF14" i="50"/>
  <c r="AG14" i="50" s="1"/>
  <c r="O14" i="50"/>
  <c r="P14" i="50" s="1"/>
  <c r="AF13" i="50"/>
  <c r="AG13" i="50" s="1"/>
  <c r="O13" i="50"/>
  <c r="P13" i="50" s="1"/>
  <c r="AF12" i="50"/>
  <c r="AG12" i="50" s="1"/>
  <c r="O12" i="50"/>
  <c r="P12" i="50" s="1"/>
  <c r="AF11" i="50"/>
  <c r="AG11" i="50" s="1"/>
  <c r="O11" i="50"/>
  <c r="P11" i="50" s="1"/>
  <c r="AF24" i="49"/>
  <c r="AG24" i="49" s="1"/>
  <c r="O24" i="49"/>
  <c r="P24" i="49" s="1"/>
  <c r="AF23" i="49"/>
  <c r="AG23" i="49" s="1"/>
  <c r="O23" i="49"/>
  <c r="R23" i="49" s="1"/>
  <c r="S23" i="49" s="1"/>
  <c r="T23" i="49" s="1"/>
  <c r="AF22" i="49"/>
  <c r="AG22" i="49" s="1"/>
  <c r="AH22" i="49" s="1"/>
  <c r="AI22" i="49" s="1"/>
  <c r="O22" i="49"/>
  <c r="P22" i="49" s="1"/>
  <c r="AF21" i="49"/>
  <c r="AG21" i="49" s="1"/>
  <c r="O21" i="49"/>
  <c r="R21" i="49" s="1"/>
  <c r="S21" i="49" s="1"/>
  <c r="T21" i="49" s="1"/>
  <c r="AF20" i="49"/>
  <c r="AG20" i="49" s="1"/>
  <c r="O20" i="49"/>
  <c r="P20" i="49" s="1"/>
  <c r="AF18" i="49"/>
  <c r="AG18" i="49" s="1"/>
  <c r="O18" i="49"/>
  <c r="P18" i="49" s="1"/>
  <c r="AF17" i="49"/>
  <c r="AG17" i="49" s="1"/>
  <c r="O17" i="49"/>
  <c r="P17" i="49" s="1"/>
  <c r="AF16" i="49"/>
  <c r="AG16" i="49" s="1"/>
  <c r="O16" i="49"/>
  <c r="P16" i="49" s="1"/>
  <c r="O15" i="49"/>
  <c r="P15" i="49" s="1"/>
  <c r="AF14" i="49"/>
  <c r="AG14" i="49" s="1"/>
  <c r="O14" i="49"/>
  <c r="P14" i="49" s="1"/>
  <c r="AF13" i="49"/>
  <c r="AG13" i="49" s="1"/>
  <c r="O13" i="49"/>
  <c r="P13" i="49" s="1"/>
  <c r="AF12" i="49"/>
  <c r="AG12" i="49" s="1"/>
  <c r="O12" i="49"/>
  <c r="P12" i="49" s="1"/>
  <c r="AF11" i="49"/>
  <c r="AG11" i="49" s="1"/>
  <c r="O11" i="49"/>
  <c r="P11" i="49" s="1"/>
  <c r="AF24" i="48"/>
  <c r="AG24" i="48" s="1"/>
  <c r="O24" i="48"/>
  <c r="P24" i="48" s="1"/>
  <c r="AF23" i="48"/>
  <c r="AG23" i="48" s="1"/>
  <c r="O23" i="48"/>
  <c r="R23" i="48" s="1"/>
  <c r="S23" i="48" s="1"/>
  <c r="T23" i="48" s="1"/>
  <c r="AF22" i="48"/>
  <c r="AG22" i="48" s="1"/>
  <c r="AH22" i="48" s="1"/>
  <c r="AI22" i="48" s="1"/>
  <c r="O22" i="48"/>
  <c r="P22" i="48" s="1"/>
  <c r="AF21" i="48"/>
  <c r="AG21" i="48" s="1"/>
  <c r="O21" i="48"/>
  <c r="R21" i="48" s="1"/>
  <c r="S21" i="48" s="1"/>
  <c r="T21" i="48" s="1"/>
  <c r="AF20" i="48"/>
  <c r="AG20" i="48" s="1"/>
  <c r="O20" i="48"/>
  <c r="P20" i="48" s="1"/>
  <c r="AF18" i="48"/>
  <c r="AG18" i="48" s="1"/>
  <c r="O18" i="48"/>
  <c r="P18" i="48" s="1"/>
  <c r="AF17" i="48"/>
  <c r="AG17" i="48" s="1"/>
  <c r="O17" i="48"/>
  <c r="P17" i="48" s="1"/>
  <c r="AF16" i="48"/>
  <c r="AG16" i="48" s="1"/>
  <c r="O16" i="48"/>
  <c r="P16" i="48" s="1"/>
  <c r="AF14" i="48"/>
  <c r="AG14" i="48" s="1"/>
  <c r="O14" i="48"/>
  <c r="P14" i="48" s="1"/>
  <c r="AF12" i="48"/>
  <c r="AG12" i="48" s="1"/>
  <c r="AF11" i="48"/>
  <c r="AG11" i="48" s="1"/>
  <c r="O11" i="48"/>
  <c r="P11" i="48" s="1"/>
  <c r="AF24" i="47"/>
  <c r="AG24" i="47" s="1"/>
  <c r="O24" i="47"/>
  <c r="R24" i="47" s="1"/>
  <c r="S24" i="47" s="1"/>
  <c r="T24" i="47" s="1"/>
  <c r="AF23" i="47"/>
  <c r="AG23" i="47" s="1"/>
  <c r="O23" i="47"/>
  <c r="P23" i="47" s="1"/>
  <c r="AF22" i="47"/>
  <c r="AG22" i="47" s="1"/>
  <c r="AK22" i="47" s="1"/>
  <c r="AL22" i="47" s="1"/>
  <c r="O22" i="47"/>
  <c r="R22" i="47" s="1"/>
  <c r="S22" i="47" s="1"/>
  <c r="T22" i="47" s="1"/>
  <c r="AF21" i="47"/>
  <c r="AG21" i="47" s="1"/>
  <c r="AH21" i="47" s="1"/>
  <c r="AI21" i="47" s="1"/>
  <c r="O21" i="47"/>
  <c r="R21" i="47" s="1"/>
  <c r="S21" i="47" s="1"/>
  <c r="T21" i="47" s="1"/>
  <c r="AF19" i="47"/>
  <c r="AG19" i="47" s="1"/>
  <c r="O19" i="47"/>
  <c r="R19" i="47" s="1"/>
  <c r="S19" i="47" s="1"/>
  <c r="T19" i="47" s="1"/>
  <c r="AF18" i="47"/>
  <c r="AG18" i="47" s="1"/>
  <c r="O18" i="47"/>
  <c r="P18" i="47" s="1"/>
  <c r="AF16" i="47"/>
  <c r="AG16" i="47" s="1"/>
  <c r="O16" i="47"/>
  <c r="P16" i="47" s="1"/>
  <c r="AF15" i="47"/>
  <c r="AG15" i="47" s="1"/>
  <c r="O15" i="47"/>
  <c r="P15" i="47" s="1"/>
  <c r="AF14" i="47"/>
  <c r="AG14" i="47" s="1"/>
  <c r="O14" i="47"/>
  <c r="P14" i="47" s="1"/>
  <c r="AF13" i="47"/>
  <c r="AG13" i="47" s="1"/>
  <c r="O13" i="47"/>
  <c r="P13" i="47" s="1"/>
  <c r="AF12" i="47"/>
  <c r="AG12" i="47" s="1"/>
  <c r="O12" i="47"/>
  <c r="P12" i="47" s="1"/>
  <c r="AF11" i="47"/>
  <c r="AG11" i="47" s="1"/>
  <c r="O11" i="47"/>
  <c r="P11" i="47" s="1"/>
  <c r="AF24" i="46"/>
  <c r="AG24" i="46" s="1"/>
  <c r="O24" i="46"/>
  <c r="R24" i="46" s="1"/>
  <c r="S24" i="46" s="1"/>
  <c r="T24" i="46" s="1"/>
  <c r="AF23" i="46"/>
  <c r="AG23" i="46" s="1"/>
  <c r="O23" i="46"/>
  <c r="P23" i="46" s="1"/>
  <c r="AF22" i="46"/>
  <c r="AG22" i="46" s="1"/>
  <c r="AH22" i="46" s="1"/>
  <c r="AI22" i="46" s="1"/>
  <c r="O22" i="46"/>
  <c r="P22" i="46" s="1"/>
  <c r="AF21" i="46"/>
  <c r="AG21" i="46" s="1"/>
  <c r="O21" i="46"/>
  <c r="R21" i="46" s="1"/>
  <c r="S21" i="46" s="1"/>
  <c r="T21" i="46" s="1"/>
  <c r="AF19" i="46"/>
  <c r="AG19" i="46" s="1"/>
  <c r="O19" i="46"/>
  <c r="R19" i="46" s="1"/>
  <c r="S19" i="46" s="1"/>
  <c r="T19" i="46" s="1"/>
  <c r="AF16" i="46"/>
  <c r="AG16" i="46" s="1"/>
  <c r="O16" i="46"/>
  <c r="P16" i="46" s="1"/>
  <c r="AF15" i="46"/>
  <c r="AG15" i="46" s="1"/>
  <c r="O15" i="46"/>
  <c r="P15" i="46" s="1"/>
  <c r="AF14" i="46"/>
  <c r="AG14" i="46" s="1"/>
  <c r="O14" i="46"/>
  <c r="P14" i="46" s="1"/>
  <c r="AF13" i="46"/>
  <c r="AG13" i="46" s="1"/>
  <c r="O13" i="46"/>
  <c r="P13" i="46" s="1"/>
  <c r="AF12" i="46"/>
  <c r="AG12" i="46" s="1"/>
  <c r="O12" i="46"/>
  <c r="P12" i="46" s="1"/>
  <c r="AF11" i="46"/>
  <c r="AG11" i="46" s="1"/>
  <c r="O11" i="46"/>
  <c r="P11" i="46" s="1"/>
  <c r="AF26" i="45"/>
  <c r="AG26" i="45" s="1"/>
  <c r="O26" i="45"/>
  <c r="R26" i="45" s="1"/>
  <c r="S26" i="45" s="1"/>
  <c r="T26" i="45" s="1"/>
  <c r="AF25" i="45"/>
  <c r="AG25" i="45" s="1"/>
  <c r="AK25" i="45" s="1"/>
  <c r="AL25" i="45" s="1"/>
  <c r="O25" i="45"/>
  <c r="P25" i="45" s="1"/>
  <c r="AF24" i="45"/>
  <c r="AG24" i="45" s="1"/>
  <c r="O24" i="45"/>
  <c r="R24" i="45" s="1"/>
  <c r="S24" i="45" s="1"/>
  <c r="T24" i="45" s="1"/>
  <c r="AF23" i="45"/>
  <c r="AG23" i="45" s="1"/>
  <c r="AH23" i="45" s="1"/>
  <c r="AI23" i="45" s="1"/>
  <c r="O23" i="45"/>
  <c r="R23" i="45" s="1"/>
  <c r="S23" i="45" s="1"/>
  <c r="T23" i="45" s="1"/>
  <c r="AF21" i="45"/>
  <c r="AG21" i="45" s="1"/>
  <c r="O21" i="45"/>
  <c r="R21" i="45" s="1"/>
  <c r="S21" i="45" s="1"/>
  <c r="T21" i="45" s="1"/>
  <c r="AF20" i="45"/>
  <c r="AG20" i="45" s="1"/>
  <c r="AK20" i="45" s="1"/>
  <c r="AL20" i="45" s="1"/>
  <c r="O20" i="45"/>
  <c r="P20" i="45" s="1"/>
  <c r="AF18" i="45"/>
  <c r="AG18" i="45" s="1"/>
  <c r="AK18" i="45" s="1"/>
  <c r="O18" i="45"/>
  <c r="P18" i="45" s="1"/>
  <c r="AF17" i="45"/>
  <c r="AG17" i="45" s="1"/>
  <c r="AH17" i="45" s="1"/>
  <c r="AI17" i="45" s="1"/>
  <c r="O17" i="45"/>
  <c r="P17" i="45" s="1"/>
  <c r="AF16" i="45"/>
  <c r="AG16" i="45" s="1"/>
  <c r="AH16" i="45" s="1"/>
  <c r="AI16" i="45" s="1"/>
  <c r="O16" i="45"/>
  <c r="P16" i="45" s="1"/>
  <c r="AF15" i="45"/>
  <c r="AG15" i="45" s="1"/>
  <c r="AK15" i="45" s="1"/>
  <c r="O15" i="45"/>
  <c r="P15" i="45" s="1"/>
  <c r="AF14" i="45"/>
  <c r="AG14" i="45" s="1"/>
  <c r="AH14" i="45" s="1"/>
  <c r="AI14" i="45" s="1"/>
  <c r="O14" i="45"/>
  <c r="P14" i="45" s="1"/>
  <c r="AF12" i="45"/>
  <c r="AG12" i="45" s="1"/>
  <c r="AH12" i="45" s="1"/>
  <c r="AI12" i="45" s="1"/>
  <c r="O12" i="45"/>
  <c r="P12" i="45" s="1"/>
  <c r="AF11" i="45"/>
  <c r="AG11" i="45" s="1"/>
  <c r="AH11" i="45" s="1"/>
  <c r="AI11" i="45" s="1"/>
  <c r="O11" i="45"/>
  <c r="P11" i="45" s="1"/>
  <c r="AF26" i="44"/>
  <c r="AG26" i="44" s="1"/>
  <c r="O26" i="44"/>
  <c r="R26" i="44" s="1"/>
  <c r="S26" i="44" s="1"/>
  <c r="T26" i="44" s="1"/>
  <c r="AF25" i="44"/>
  <c r="AG25" i="44" s="1"/>
  <c r="AK25" i="44" s="1"/>
  <c r="AL25" i="44" s="1"/>
  <c r="O25" i="44"/>
  <c r="P25" i="44" s="1"/>
  <c r="AF24" i="44"/>
  <c r="AG24" i="44" s="1"/>
  <c r="O24" i="44"/>
  <c r="P24" i="44" s="1"/>
  <c r="AF23" i="44"/>
  <c r="AG23" i="44" s="1"/>
  <c r="O23" i="44"/>
  <c r="R23" i="44" s="1"/>
  <c r="S23" i="44" s="1"/>
  <c r="T23" i="44" s="1"/>
  <c r="AF21" i="44"/>
  <c r="AG21" i="44" s="1"/>
  <c r="O21" i="44"/>
  <c r="R21" i="44" s="1"/>
  <c r="S21" i="44" s="1"/>
  <c r="T21" i="44" s="1"/>
  <c r="AF20" i="44"/>
  <c r="AG20" i="44" s="1"/>
  <c r="AK20" i="44" s="1"/>
  <c r="AL20" i="44" s="1"/>
  <c r="O20" i="44"/>
  <c r="R20" i="44" s="1"/>
  <c r="S20" i="44" s="1"/>
  <c r="T20" i="44" s="1"/>
  <c r="AF18" i="44"/>
  <c r="AG18" i="44" s="1"/>
  <c r="AH18" i="44" s="1"/>
  <c r="AI18" i="44" s="1"/>
  <c r="O18" i="44"/>
  <c r="P18" i="44" s="1"/>
  <c r="AF17" i="44"/>
  <c r="AG17" i="44" s="1"/>
  <c r="AH17" i="44" s="1"/>
  <c r="AI17" i="44" s="1"/>
  <c r="O17" i="44"/>
  <c r="R17" i="44" s="1"/>
  <c r="AJ17" i="44" s="1"/>
  <c r="AF16" i="44"/>
  <c r="AG16" i="44" s="1"/>
  <c r="AH16" i="44" s="1"/>
  <c r="AI16" i="44" s="1"/>
  <c r="O16" i="44"/>
  <c r="R16" i="44" s="1"/>
  <c r="AJ16" i="44" s="1"/>
  <c r="AF14" i="44"/>
  <c r="AG14" i="44" s="1"/>
  <c r="O14" i="44"/>
  <c r="P14" i="44" s="1"/>
  <c r="AF12" i="44"/>
  <c r="AG12" i="44" s="1"/>
  <c r="AH12" i="44" s="1"/>
  <c r="AI12" i="44" s="1"/>
  <c r="O12" i="44"/>
  <c r="R12" i="44" s="1"/>
  <c r="AF11" i="44"/>
  <c r="AG11" i="44" s="1"/>
  <c r="O11" i="44"/>
  <c r="R11" i="44" s="1"/>
  <c r="AF23" i="43"/>
  <c r="AG23" i="43" s="1"/>
  <c r="O23" i="43"/>
  <c r="R23" i="43" s="1"/>
  <c r="S23" i="43" s="1"/>
  <c r="T23" i="43" s="1"/>
  <c r="AF22" i="43"/>
  <c r="AG22" i="43" s="1"/>
  <c r="O22" i="43"/>
  <c r="P22" i="43" s="1"/>
  <c r="AF21" i="43"/>
  <c r="AG21" i="43" s="1"/>
  <c r="AK21" i="43" s="1"/>
  <c r="AL21" i="43" s="1"/>
  <c r="O21" i="43"/>
  <c r="R21" i="43" s="1"/>
  <c r="S21" i="43" s="1"/>
  <c r="T21" i="43" s="1"/>
  <c r="AF20" i="43"/>
  <c r="AG20" i="43" s="1"/>
  <c r="AH20" i="43" s="1"/>
  <c r="AI20" i="43" s="1"/>
  <c r="O20" i="43"/>
  <c r="R20" i="43" s="1"/>
  <c r="S20" i="43" s="1"/>
  <c r="T20" i="43" s="1"/>
  <c r="AF19" i="43"/>
  <c r="AG19" i="43" s="1"/>
  <c r="O19" i="43"/>
  <c r="R19" i="43" s="1"/>
  <c r="S19" i="43" s="1"/>
  <c r="T19" i="43" s="1"/>
  <c r="AF18" i="43"/>
  <c r="AG18" i="43" s="1"/>
  <c r="O18" i="43"/>
  <c r="P18" i="43" s="1"/>
  <c r="AF16" i="43"/>
  <c r="AG16" i="43" s="1"/>
  <c r="O16" i="43"/>
  <c r="P16" i="43" s="1"/>
  <c r="AF15" i="43"/>
  <c r="AG15" i="43" s="1"/>
  <c r="O15" i="43"/>
  <c r="P15" i="43" s="1"/>
  <c r="AF14" i="43"/>
  <c r="AG14" i="43" s="1"/>
  <c r="O14" i="43"/>
  <c r="P14" i="43" s="1"/>
  <c r="AF13" i="43"/>
  <c r="AG13" i="43" s="1"/>
  <c r="O13" i="43"/>
  <c r="P13" i="43" s="1"/>
  <c r="AF12" i="43"/>
  <c r="AG12" i="43" s="1"/>
  <c r="O12" i="43"/>
  <c r="P12" i="43" s="1"/>
  <c r="AF11" i="43"/>
  <c r="AG11" i="43" s="1"/>
  <c r="O11" i="43"/>
  <c r="P11" i="43" s="1"/>
  <c r="AF24" i="42"/>
  <c r="AG24" i="42" s="1"/>
  <c r="O24" i="42"/>
  <c r="R24" i="42" s="1"/>
  <c r="S24" i="42" s="1"/>
  <c r="T24" i="42" s="1"/>
  <c r="AF23" i="42"/>
  <c r="AG23" i="42" s="1"/>
  <c r="AK23" i="42" s="1"/>
  <c r="AL23" i="42" s="1"/>
  <c r="O23" i="42"/>
  <c r="P23" i="42" s="1"/>
  <c r="AF22" i="42"/>
  <c r="AG22" i="42" s="1"/>
  <c r="O22" i="42"/>
  <c r="R22" i="42" s="1"/>
  <c r="S22" i="42" s="1"/>
  <c r="T22" i="42" s="1"/>
  <c r="AF21" i="42"/>
  <c r="AG21" i="42" s="1"/>
  <c r="AH21" i="42" s="1"/>
  <c r="AI21" i="42" s="1"/>
  <c r="O21" i="42"/>
  <c r="R21" i="42" s="1"/>
  <c r="S21" i="42" s="1"/>
  <c r="T21" i="42" s="1"/>
  <c r="AF19" i="42"/>
  <c r="AG19" i="42" s="1"/>
  <c r="O19" i="42"/>
  <c r="R19" i="42" s="1"/>
  <c r="S19" i="42" s="1"/>
  <c r="T19" i="42" s="1"/>
  <c r="AF18" i="42"/>
  <c r="AG18" i="42" s="1"/>
  <c r="AK18" i="42" s="1"/>
  <c r="AL18" i="42" s="1"/>
  <c r="O18" i="42"/>
  <c r="P18" i="42" s="1"/>
  <c r="AF16" i="42"/>
  <c r="AG16" i="42" s="1"/>
  <c r="AK16" i="42" s="1"/>
  <c r="O16" i="42"/>
  <c r="P16" i="42" s="1"/>
  <c r="AF15" i="42"/>
  <c r="AG15" i="42" s="1"/>
  <c r="AK15" i="42" s="1"/>
  <c r="O15" i="42"/>
  <c r="P15" i="42" s="1"/>
  <c r="AF14" i="42"/>
  <c r="AG14" i="42" s="1"/>
  <c r="AH14" i="42" s="1"/>
  <c r="AI14" i="42" s="1"/>
  <c r="O14" i="42"/>
  <c r="P14" i="42" s="1"/>
  <c r="AF13" i="42"/>
  <c r="AG13" i="42" s="1"/>
  <c r="AK13" i="42" s="1"/>
  <c r="O13" i="42"/>
  <c r="P13" i="42" s="1"/>
  <c r="AF12" i="42"/>
  <c r="AG12" i="42" s="1"/>
  <c r="AK12" i="42" s="1"/>
  <c r="O12" i="42"/>
  <c r="P12" i="42" s="1"/>
  <c r="AF11" i="42"/>
  <c r="AG11" i="42" s="1"/>
  <c r="AK11" i="42" s="1"/>
  <c r="O11" i="42"/>
  <c r="P11" i="42" s="1"/>
  <c r="O21" i="41"/>
  <c r="R21" i="41" s="1"/>
  <c r="S21" i="41" s="1"/>
  <c r="T21" i="41" s="1"/>
  <c r="O22" i="41"/>
  <c r="R22" i="41" s="1"/>
  <c r="S22" i="41" s="1"/>
  <c r="T22" i="41" s="1"/>
  <c r="O24" i="41"/>
  <c r="R24" i="41" s="1"/>
  <c r="S24" i="41" s="1"/>
  <c r="T24" i="41" s="1"/>
  <c r="O23" i="41"/>
  <c r="P23" i="41" s="1"/>
  <c r="O13" i="41"/>
  <c r="R13" i="41" s="1"/>
  <c r="AJ13" i="41" s="1"/>
  <c r="O19" i="41"/>
  <c r="R19" i="41" s="1"/>
  <c r="S19" i="41" s="1"/>
  <c r="T19" i="41" s="1"/>
  <c r="O18" i="41"/>
  <c r="R18" i="41" s="1"/>
  <c r="S18" i="41" s="1"/>
  <c r="T18" i="41" s="1"/>
  <c r="O15" i="41"/>
  <c r="R15" i="41" s="1"/>
  <c r="AJ15" i="41" s="1"/>
  <c r="O14" i="41"/>
  <c r="R14" i="41" s="1"/>
  <c r="AJ14" i="41" s="1"/>
  <c r="O16" i="41"/>
  <c r="R16" i="41" s="1"/>
  <c r="S16" i="41" s="1"/>
  <c r="T16" i="41" s="1"/>
  <c r="O12" i="41"/>
  <c r="R12" i="41" s="1"/>
  <c r="AJ12" i="41" s="1"/>
  <c r="O11" i="41"/>
  <c r="R11" i="41" s="1"/>
  <c r="S11" i="41" s="1"/>
  <c r="T11" i="41" s="1"/>
  <c r="O150" i="4"/>
  <c r="P150" i="4" s="1"/>
  <c r="AF150" i="4"/>
  <c r="AG150" i="4" s="1"/>
  <c r="AF153" i="4"/>
  <c r="AG153" i="4" s="1"/>
  <c r="O153" i="4"/>
  <c r="R153" i="4" s="1"/>
  <c r="S153" i="4" s="1"/>
  <c r="T153" i="4" s="1"/>
  <c r="AF152" i="4"/>
  <c r="AG152" i="4" s="1"/>
  <c r="O152" i="4"/>
  <c r="R152" i="4" s="1"/>
  <c r="AF151" i="4"/>
  <c r="AG151" i="4" s="1"/>
  <c r="O151" i="4"/>
  <c r="P151" i="4" s="1"/>
  <c r="AF149" i="4"/>
  <c r="AG149" i="4" s="1"/>
  <c r="O149" i="4"/>
  <c r="R149" i="4" s="1"/>
  <c r="AF148" i="4"/>
  <c r="AG148" i="4" s="1"/>
  <c r="O148" i="4"/>
  <c r="R148" i="4" s="1"/>
  <c r="AF12" i="4"/>
  <c r="AG12" i="4" s="1"/>
  <c r="O12" i="4"/>
  <c r="P12" i="4" s="1"/>
  <c r="AF11" i="4"/>
  <c r="AG11" i="4" s="1"/>
  <c r="O11" i="4"/>
  <c r="P11" i="4" s="1"/>
  <c r="AF147" i="4"/>
  <c r="AG147" i="4" s="1"/>
  <c r="O147" i="4"/>
  <c r="R147" i="4" s="1"/>
  <c r="AF157" i="4"/>
  <c r="AG157" i="4" s="1"/>
  <c r="O157" i="4"/>
  <c r="R157" i="4" s="1"/>
  <c r="S157" i="4" s="1"/>
  <c r="T157" i="4" s="1"/>
  <c r="AF155" i="4"/>
  <c r="AG155" i="4" s="1"/>
  <c r="O155" i="4"/>
  <c r="P155" i="4" s="1"/>
  <c r="AF156" i="4"/>
  <c r="AG156" i="4" s="1"/>
  <c r="O156" i="4"/>
  <c r="R156" i="4" s="1"/>
  <c r="S156" i="4" s="1"/>
  <c r="T156" i="4" s="1"/>
  <c r="AF159" i="4"/>
  <c r="AG159" i="4" s="1"/>
  <c r="O159" i="4"/>
  <c r="R159" i="4" s="1"/>
  <c r="S159" i="4" s="1"/>
  <c r="T159" i="4" s="1"/>
  <c r="AF158" i="4"/>
  <c r="AG158" i="4" s="1"/>
  <c r="AK158" i="4" s="1"/>
  <c r="AL158" i="4" s="1"/>
  <c r="O158" i="4"/>
  <c r="P158" i="4" s="1"/>
  <c r="AF33" i="4"/>
  <c r="AG33" i="4" s="1"/>
  <c r="O33" i="4"/>
  <c r="P33" i="4" s="1"/>
  <c r="AF133" i="4"/>
  <c r="AG133" i="4" s="1"/>
  <c r="O133" i="4"/>
  <c r="R133" i="4" s="1"/>
  <c r="AF138" i="4"/>
  <c r="AG138" i="4" s="1"/>
  <c r="O138" i="4"/>
  <c r="P138" i="4" s="1"/>
  <c r="AF136" i="4"/>
  <c r="AG136" i="4" s="1"/>
  <c r="O136" i="4"/>
  <c r="R136" i="4" s="1"/>
  <c r="AF134" i="4"/>
  <c r="AG134" i="4" s="1"/>
  <c r="O134" i="4"/>
  <c r="R134" i="4" s="1"/>
  <c r="AF135" i="4"/>
  <c r="AG135" i="4" s="1"/>
  <c r="O135" i="4"/>
  <c r="R135" i="4" s="1"/>
  <c r="AF137" i="4"/>
  <c r="AG137" i="4" s="1"/>
  <c r="O137" i="4"/>
  <c r="R137" i="4" s="1"/>
  <c r="AF143" i="4"/>
  <c r="AG143" i="4" s="1"/>
  <c r="O143" i="4"/>
  <c r="R143" i="4" s="1"/>
  <c r="S143" i="4" s="1"/>
  <c r="T143" i="4" s="1"/>
  <c r="AF142" i="4"/>
  <c r="AG142" i="4" s="1"/>
  <c r="O142" i="4"/>
  <c r="R142" i="4" s="1"/>
  <c r="S142" i="4" s="1"/>
  <c r="T142" i="4" s="1"/>
  <c r="AF144" i="4"/>
  <c r="AG144" i="4" s="1"/>
  <c r="O144" i="4"/>
  <c r="R144" i="4" s="1"/>
  <c r="S144" i="4" s="1"/>
  <c r="T144" i="4" s="1"/>
  <c r="AF145" i="4"/>
  <c r="AG145" i="4" s="1"/>
  <c r="O145" i="4"/>
  <c r="R145" i="4" s="1"/>
  <c r="S145" i="4" s="1"/>
  <c r="T145" i="4" s="1"/>
  <c r="AF139" i="4"/>
  <c r="AG139" i="4" s="1"/>
  <c r="O139" i="4"/>
  <c r="R139" i="4" s="1"/>
  <c r="S139" i="4" s="1"/>
  <c r="T139" i="4" s="1"/>
  <c r="AF130" i="4"/>
  <c r="AG130" i="4" s="1"/>
  <c r="O130" i="4"/>
  <c r="R130" i="4" s="1"/>
  <c r="AF129" i="4"/>
  <c r="AG129" i="4" s="1"/>
  <c r="O129" i="4"/>
  <c r="R129" i="4" s="1"/>
  <c r="O127" i="4"/>
  <c r="P127" i="4" s="1"/>
  <c r="AF127" i="4"/>
  <c r="AG127" i="4" s="1"/>
  <c r="AF126" i="4"/>
  <c r="AG126" i="4" s="1"/>
  <c r="O126" i="4"/>
  <c r="R126" i="4" s="1"/>
  <c r="S126" i="4" s="1"/>
  <c r="T126" i="4" s="1"/>
  <c r="AF125" i="4"/>
  <c r="AG125" i="4" s="1"/>
  <c r="O125" i="4"/>
  <c r="R125" i="4" s="1"/>
  <c r="S125" i="4" s="1"/>
  <c r="T125" i="4" s="1"/>
  <c r="AF124" i="4"/>
  <c r="AG124" i="4" s="1"/>
  <c r="O124" i="4"/>
  <c r="AF123" i="4"/>
  <c r="AG123" i="4" s="1"/>
  <c r="AK123" i="4" s="1"/>
  <c r="AL123" i="4" s="1"/>
  <c r="O123" i="4"/>
  <c r="P123" i="4" s="1"/>
  <c r="AF122" i="4"/>
  <c r="AG122" i="4" s="1"/>
  <c r="O122" i="4"/>
  <c r="R122" i="4" s="1"/>
  <c r="S122" i="4" s="1"/>
  <c r="T122" i="4" s="1"/>
  <c r="AF121" i="4"/>
  <c r="AG121" i="4" s="1"/>
  <c r="AH121" i="4" s="1"/>
  <c r="AI121" i="4" s="1"/>
  <c r="O121" i="4"/>
  <c r="R121" i="4" s="1"/>
  <c r="S121" i="4" s="1"/>
  <c r="T121" i="4" s="1"/>
  <c r="AF120" i="4"/>
  <c r="AG120" i="4" s="1"/>
  <c r="O120" i="4"/>
  <c r="P120" i="4" s="1"/>
  <c r="AF119" i="4"/>
  <c r="AG119" i="4" s="1"/>
  <c r="AK119" i="4" s="1"/>
  <c r="AL119" i="4" s="1"/>
  <c r="O119" i="4"/>
  <c r="AF118" i="4"/>
  <c r="AG118" i="4" s="1"/>
  <c r="AK118" i="4" s="1"/>
  <c r="O118" i="4"/>
  <c r="AF117" i="4"/>
  <c r="AG117" i="4" s="1"/>
  <c r="AK117" i="4" s="1"/>
  <c r="O117" i="4"/>
  <c r="AF116" i="4"/>
  <c r="AG116" i="4" s="1"/>
  <c r="AK116" i="4" s="1"/>
  <c r="O116" i="4"/>
  <c r="P116" i="4" s="1"/>
  <c r="AF115" i="4"/>
  <c r="AG115" i="4" s="1"/>
  <c r="AK115" i="4" s="1"/>
  <c r="O115" i="4"/>
  <c r="P115" i="4" s="1"/>
  <c r="AF114" i="4"/>
  <c r="AG114" i="4" s="1"/>
  <c r="AK114" i="4" s="1"/>
  <c r="O114" i="4"/>
  <c r="P114" i="4" s="1"/>
  <c r="AF113" i="4"/>
  <c r="AG113" i="4" s="1"/>
  <c r="AK113" i="4" s="1"/>
  <c r="O113" i="4"/>
  <c r="P113" i="4" s="1"/>
  <c r="AF112" i="4"/>
  <c r="AG112" i="4" s="1"/>
  <c r="AK112" i="4" s="1"/>
  <c r="O112" i="4"/>
  <c r="P112" i="4" s="1"/>
  <c r="O131" i="4"/>
  <c r="P131" i="4" s="1"/>
  <c r="AF131" i="4"/>
  <c r="AG131" i="4" s="1"/>
  <c r="O132" i="4"/>
  <c r="R132" i="4" s="1"/>
  <c r="AF132" i="4"/>
  <c r="AG132" i="4" s="1"/>
  <c r="O128" i="4"/>
  <c r="P128" i="4" s="1"/>
  <c r="AF128" i="4"/>
  <c r="AG128" i="4" s="1"/>
  <c r="AF111" i="4"/>
  <c r="AG111" i="4" s="1"/>
  <c r="O111" i="4"/>
  <c r="R111" i="4" s="1"/>
  <c r="S111" i="4" s="1"/>
  <c r="T111" i="4" s="1"/>
  <c r="AF110" i="4"/>
  <c r="AG110" i="4" s="1"/>
  <c r="O110" i="4"/>
  <c r="P110" i="4" s="1"/>
  <c r="AF109" i="4"/>
  <c r="AG109" i="4" s="1"/>
  <c r="O109" i="4"/>
  <c r="P109" i="4" s="1"/>
  <c r="AF108" i="4"/>
  <c r="AG108" i="4" s="1"/>
  <c r="AK108" i="4" s="1"/>
  <c r="AL108" i="4" s="1"/>
  <c r="O108" i="4"/>
  <c r="P108" i="4" s="1"/>
  <c r="AF107" i="4"/>
  <c r="AG107" i="4" s="1"/>
  <c r="O107" i="4"/>
  <c r="R107" i="4" s="1"/>
  <c r="S107" i="4" s="1"/>
  <c r="T107" i="4" s="1"/>
  <c r="AF106" i="4"/>
  <c r="AG106" i="4" s="1"/>
  <c r="O106" i="4"/>
  <c r="R106" i="4" s="1"/>
  <c r="S106" i="4" s="1"/>
  <c r="T106" i="4" s="1"/>
  <c r="AF105" i="4"/>
  <c r="AG105" i="4" s="1"/>
  <c r="AH105" i="4" s="1"/>
  <c r="AI105" i="4" s="1"/>
  <c r="O105" i="4"/>
  <c r="R105" i="4" s="1"/>
  <c r="S105" i="4" s="1"/>
  <c r="T105" i="4" s="1"/>
  <c r="AF104" i="4"/>
  <c r="AG104" i="4" s="1"/>
  <c r="AH104" i="4" s="1"/>
  <c r="AI104" i="4" s="1"/>
  <c r="O104" i="4"/>
  <c r="P104" i="4" s="1"/>
  <c r="AF103" i="4"/>
  <c r="AG103" i="4" s="1"/>
  <c r="O103" i="4"/>
  <c r="R103" i="4" s="1"/>
  <c r="AF102" i="4"/>
  <c r="AG102" i="4" s="1"/>
  <c r="O102" i="4"/>
  <c r="R102" i="4" s="1"/>
  <c r="AF101" i="4"/>
  <c r="AG101" i="4" s="1"/>
  <c r="O101" i="4"/>
  <c r="R101" i="4" s="1"/>
  <c r="AF100" i="4"/>
  <c r="AG100" i="4" s="1"/>
  <c r="O100" i="4"/>
  <c r="R100" i="4" s="1"/>
  <c r="AF99" i="4"/>
  <c r="AG99" i="4" s="1"/>
  <c r="O99" i="4"/>
  <c r="R99" i="4" s="1"/>
  <c r="AF98" i="4"/>
  <c r="AG98" i="4" s="1"/>
  <c r="O98" i="4"/>
  <c r="R98" i="4" s="1"/>
  <c r="AF91" i="4"/>
  <c r="AG91" i="4" s="1"/>
  <c r="AF88" i="4"/>
  <c r="AG88" i="4" s="1"/>
  <c r="AH88" i="4" s="1"/>
  <c r="AI88" i="4" s="1"/>
  <c r="O88" i="4"/>
  <c r="P88" i="4" s="1"/>
  <c r="AF87" i="4"/>
  <c r="AG87" i="4" s="1"/>
  <c r="AK87" i="4" s="1"/>
  <c r="AL87" i="4" s="1"/>
  <c r="O87" i="4"/>
  <c r="R87" i="4" s="1"/>
  <c r="S87" i="4" s="1"/>
  <c r="T87" i="4" s="1"/>
  <c r="AF85" i="4"/>
  <c r="AG85" i="4" s="1"/>
  <c r="O85" i="4"/>
  <c r="R85" i="4" s="1"/>
  <c r="O91" i="4"/>
  <c r="P91" i="4" s="1"/>
  <c r="AF97" i="4"/>
  <c r="AG97" i="4" s="1"/>
  <c r="O97" i="4"/>
  <c r="R97" i="4" s="1"/>
  <c r="S97" i="4" s="1"/>
  <c r="T97" i="4" s="1"/>
  <c r="AF96" i="4"/>
  <c r="AG96" i="4" s="1"/>
  <c r="O96" i="4"/>
  <c r="P96" i="4" s="1"/>
  <c r="AF95" i="4"/>
  <c r="AG95" i="4" s="1"/>
  <c r="AK95" i="4" s="1"/>
  <c r="AL95" i="4" s="1"/>
  <c r="O95" i="4"/>
  <c r="P95" i="4" s="1"/>
  <c r="AF94" i="4"/>
  <c r="AG94" i="4" s="1"/>
  <c r="AH94" i="4" s="1"/>
  <c r="AI94" i="4" s="1"/>
  <c r="O94" i="4"/>
  <c r="R94" i="4" s="1"/>
  <c r="S94" i="4" s="1"/>
  <c r="T94" i="4" s="1"/>
  <c r="AF93" i="4"/>
  <c r="AG93" i="4" s="1"/>
  <c r="O93" i="4"/>
  <c r="R93" i="4" s="1"/>
  <c r="S93" i="4" s="1"/>
  <c r="T93" i="4" s="1"/>
  <c r="AF92" i="4"/>
  <c r="AG92" i="4" s="1"/>
  <c r="O92" i="4"/>
  <c r="P92" i="4" s="1"/>
  <c r="AF90" i="4"/>
  <c r="AG90" i="4" s="1"/>
  <c r="AK90" i="4" s="1"/>
  <c r="AL90" i="4" s="1"/>
  <c r="O90" i="4"/>
  <c r="P90" i="4" s="1"/>
  <c r="AF89" i="4"/>
  <c r="AG89" i="4" s="1"/>
  <c r="AH89" i="4" s="1"/>
  <c r="AI89" i="4" s="1"/>
  <c r="O89" i="4"/>
  <c r="R89" i="4" s="1"/>
  <c r="S89" i="4" s="1"/>
  <c r="T89" i="4" s="1"/>
  <c r="AF86" i="4"/>
  <c r="AG86" i="4" s="1"/>
  <c r="AH86" i="4" s="1"/>
  <c r="AI86" i="4" s="1"/>
  <c r="O86" i="4"/>
  <c r="R86" i="4" s="1"/>
  <c r="S86" i="4" s="1"/>
  <c r="T86" i="4" s="1"/>
  <c r="AF84" i="4"/>
  <c r="AG84" i="4" s="1"/>
  <c r="AH84" i="4" s="1"/>
  <c r="AI84" i="4" s="1"/>
  <c r="O84" i="4"/>
  <c r="R84" i="4" s="1"/>
  <c r="S84" i="4" s="1"/>
  <c r="T84" i="4" s="1"/>
  <c r="AF83" i="4"/>
  <c r="AG83" i="4" s="1"/>
  <c r="AH83" i="4" s="1"/>
  <c r="AI83" i="4" s="1"/>
  <c r="O83" i="4"/>
  <c r="R83" i="4" s="1"/>
  <c r="S83" i="4" s="1"/>
  <c r="T83" i="4" s="1"/>
  <c r="AF82" i="4"/>
  <c r="AG82" i="4" s="1"/>
  <c r="AH82" i="4" s="1"/>
  <c r="AI82" i="4" s="1"/>
  <c r="O82" i="4"/>
  <c r="R82" i="4" s="1"/>
  <c r="S82" i="4" s="1"/>
  <c r="T82" i="4" s="1"/>
  <c r="AF81" i="4"/>
  <c r="AG81" i="4" s="1"/>
  <c r="O81" i="4"/>
  <c r="R81" i="4" s="1"/>
  <c r="S81" i="4" s="1"/>
  <c r="T81" i="4" s="1"/>
  <c r="AF73" i="4"/>
  <c r="AG73" i="4" s="1"/>
  <c r="O73" i="4"/>
  <c r="R73" i="4" s="1"/>
  <c r="S73" i="4" s="1"/>
  <c r="T73" i="4" s="1"/>
  <c r="AF80" i="4"/>
  <c r="AG80" i="4" s="1"/>
  <c r="O80" i="4"/>
  <c r="R80" i="4" s="1"/>
  <c r="S80" i="4" s="1"/>
  <c r="T80" i="4" s="1"/>
  <c r="AF79" i="4"/>
  <c r="AG79" i="4" s="1"/>
  <c r="AK79" i="4" s="1"/>
  <c r="AL79" i="4" s="1"/>
  <c r="O79" i="4"/>
  <c r="P79" i="4" s="1"/>
  <c r="AF78" i="4"/>
  <c r="AG78" i="4" s="1"/>
  <c r="O78" i="4"/>
  <c r="R78" i="4" s="1"/>
  <c r="S78" i="4" s="1"/>
  <c r="T78" i="4" s="1"/>
  <c r="AF77" i="4"/>
  <c r="AG77" i="4" s="1"/>
  <c r="AK77" i="4" s="1"/>
  <c r="AL77" i="4" s="1"/>
  <c r="O77" i="4"/>
  <c r="P77" i="4" s="1"/>
  <c r="AF76" i="4"/>
  <c r="AG76" i="4" s="1"/>
  <c r="O76" i="4"/>
  <c r="R76" i="4" s="1"/>
  <c r="S76" i="4" s="1"/>
  <c r="T76" i="4" s="1"/>
  <c r="AF75" i="4"/>
  <c r="AG75" i="4" s="1"/>
  <c r="AH75" i="4" s="1"/>
  <c r="AI75" i="4" s="1"/>
  <c r="O75" i="4"/>
  <c r="R75" i="4" s="1"/>
  <c r="S75" i="4" s="1"/>
  <c r="T75" i="4" s="1"/>
  <c r="AF74" i="4"/>
  <c r="AG74" i="4" s="1"/>
  <c r="AH74" i="4" s="1"/>
  <c r="AI74" i="4" s="1"/>
  <c r="O74" i="4"/>
  <c r="R74" i="4" s="1"/>
  <c r="AF72" i="4"/>
  <c r="AG72" i="4" s="1"/>
  <c r="AH72" i="4" s="1"/>
  <c r="AI72" i="4" s="1"/>
  <c r="O72" i="4"/>
  <c r="R72" i="4" s="1"/>
  <c r="AF71" i="4"/>
  <c r="AG71" i="4" s="1"/>
  <c r="AH71" i="4" s="1"/>
  <c r="AI71" i="4" s="1"/>
  <c r="O71" i="4"/>
  <c r="R71" i="4" s="1"/>
  <c r="AF70" i="4"/>
  <c r="AG70" i="4" s="1"/>
  <c r="AH70" i="4" s="1"/>
  <c r="AI70" i="4" s="1"/>
  <c r="O70" i="4"/>
  <c r="R70" i="4" s="1"/>
  <c r="AF69" i="4"/>
  <c r="AG69" i="4" s="1"/>
  <c r="AH69" i="4" s="1"/>
  <c r="AI69" i="4" s="1"/>
  <c r="O69" i="4"/>
  <c r="R69" i="4" s="1"/>
  <c r="AF68" i="4"/>
  <c r="AG68" i="4" s="1"/>
  <c r="AH68" i="4" s="1"/>
  <c r="AI68" i="4" s="1"/>
  <c r="O68" i="4"/>
  <c r="R68" i="4" s="1"/>
  <c r="AF59" i="4"/>
  <c r="AG59" i="4" s="1"/>
  <c r="O59" i="4"/>
  <c r="P59" i="4" s="1"/>
  <c r="AF67" i="4"/>
  <c r="AG67" i="4" s="1"/>
  <c r="O67" i="4"/>
  <c r="R67" i="4" s="1"/>
  <c r="S67" i="4" s="1"/>
  <c r="T67" i="4" s="1"/>
  <c r="AF66" i="4"/>
  <c r="AG66" i="4" s="1"/>
  <c r="O66" i="4"/>
  <c r="P66" i="4" s="1"/>
  <c r="AF65" i="4"/>
  <c r="AG65" i="4" s="1"/>
  <c r="O65" i="4"/>
  <c r="R65" i="4" s="1"/>
  <c r="S65" i="4" s="1"/>
  <c r="T65" i="4" s="1"/>
  <c r="AF64" i="4"/>
  <c r="AG64" i="4" s="1"/>
  <c r="AH64" i="4" s="1"/>
  <c r="AI64" i="4" s="1"/>
  <c r="O64" i="4"/>
  <c r="R64" i="4" s="1"/>
  <c r="S64" i="4" s="1"/>
  <c r="T64" i="4" s="1"/>
  <c r="AF63" i="4"/>
  <c r="AG63" i="4" s="1"/>
  <c r="O63" i="4"/>
  <c r="R63" i="4" s="1"/>
  <c r="S63" i="4" s="1"/>
  <c r="T63" i="4" s="1"/>
  <c r="AF62" i="4"/>
  <c r="AG62" i="4" s="1"/>
  <c r="O62" i="4"/>
  <c r="P62" i="4" s="1"/>
  <c r="AF61" i="4"/>
  <c r="AG61" i="4" s="1"/>
  <c r="O61" i="4"/>
  <c r="P61" i="4" s="1"/>
  <c r="AF60" i="4"/>
  <c r="AG60" i="4" s="1"/>
  <c r="AH60" i="4" s="1"/>
  <c r="AI60" i="4" s="1"/>
  <c r="O60" i="4"/>
  <c r="R60" i="4" s="1"/>
  <c r="S60" i="4" s="1"/>
  <c r="T60" i="4" s="1"/>
  <c r="AF58" i="4"/>
  <c r="AG58" i="4" s="1"/>
  <c r="AH58" i="4" s="1"/>
  <c r="AI58" i="4" s="1"/>
  <c r="O58" i="4"/>
  <c r="R58" i="4" s="1"/>
  <c r="S58" i="4" s="1"/>
  <c r="T58" i="4" s="1"/>
  <c r="AF57" i="4"/>
  <c r="AG57" i="4" s="1"/>
  <c r="AH57" i="4" s="1"/>
  <c r="AI57" i="4" s="1"/>
  <c r="O57" i="4"/>
  <c r="R57" i="4" s="1"/>
  <c r="S57" i="4" s="1"/>
  <c r="T57" i="4" s="1"/>
  <c r="AF56" i="4"/>
  <c r="AG56" i="4" s="1"/>
  <c r="AH56" i="4" s="1"/>
  <c r="AI56" i="4" s="1"/>
  <c r="O56" i="4"/>
  <c r="P56" i="4" s="1"/>
  <c r="AF55" i="4"/>
  <c r="AG55" i="4" s="1"/>
  <c r="AH55" i="4" s="1"/>
  <c r="AI55" i="4" s="1"/>
  <c r="O55" i="4"/>
  <c r="P55" i="4" s="1"/>
  <c r="AF54" i="4"/>
  <c r="AG54" i="4" s="1"/>
  <c r="AH54" i="4" s="1"/>
  <c r="AI54" i="4" s="1"/>
  <c r="O54" i="4"/>
  <c r="R54" i="4" s="1"/>
  <c r="S54" i="4" s="1"/>
  <c r="T54" i="4" s="1"/>
  <c r="AF53" i="4"/>
  <c r="AG53" i="4" s="1"/>
  <c r="AH53" i="4" s="1"/>
  <c r="AI53" i="4" s="1"/>
  <c r="O53" i="4"/>
  <c r="R53" i="4" s="1"/>
  <c r="S53" i="4" s="1"/>
  <c r="T53" i="4" s="1"/>
  <c r="O13" i="4"/>
  <c r="P13" i="4" s="1"/>
  <c r="AF13" i="4"/>
  <c r="AG13" i="4" s="1"/>
  <c r="O14" i="4"/>
  <c r="R14" i="4" s="1"/>
  <c r="AF14" i="4"/>
  <c r="AG14" i="4" s="1"/>
  <c r="O15" i="4"/>
  <c r="R15" i="4" s="1"/>
  <c r="AF15" i="4"/>
  <c r="AG15" i="4" s="1"/>
  <c r="O16" i="4"/>
  <c r="R16" i="4" s="1"/>
  <c r="AF16" i="4"/>
  <c r="AG16" i="4" s="1"/>
  <c r="O17" i="4"/>
  <c r="R17" i="4" s="1"/>
  <c r="S17" i="4" s="1"/>
  <c r="T17" i="4" s="1"/>
  <c r="AF17" i="4"/>
  <c r="AG17" i="4" s="1"/>
  <c r="O18" i="4"/>
  <c r="P18" i="4" s="1"/>
  <c r="AF18" i="4"/>
  <c r="AG18" i="4" s="1"/>
  <c r="AK18" i="4" s="1"/>
  <c r="AL18" i="4" s="1"/>
  <c r="O19" i="4"/>
  <c r="R19" i="4" s="1"/>
  <c r="S19" i="4" s="1"/>
  <c r="T19" i="4" s="1"/>
  <c r="AF19" i="4"/>
  <c r="AG19" i="4" s="1"/>
  <c r="O20" i="4"/>
  <c r="P20" i="4" s="1"/>
  <c r="AF20" i="4"/>
  <c r="AG20" i="4" s="1"/>
  <c r="AH20" i="4" s="1"/>
  <c r="AI20" i="4" s="1"/>
  <c r="AF45" i="4"/>
  <c r="AG45" i="4" s="1"/>
  <c r="O45" i="4"/>
  <c r="P45" i="4" s="1"/>
  <c r="AF40" i="4"/>
  <c r="AG40" i="4" s="1"/>
  <c r="O52" i="4"/>
  <c r="R52" i="4" s="1"/>
  <c r="S52" i="4" s="1"/>
  <c r="T52" i="4" s="1"/>
  <c r="O51" i="4"/>
  <c r="P51" i="4" s="1"/>
  <c r="O50" i="4"/>
  <c r="R50" i="4" s="1"/>
  <c r="S50" i="4" s="1"/>
  <c r="T50" i="4" s="1"/>
  <c r="O49" i="4"/>
  <c r="P49" i="4" s="1"/>
  <c r="O48" i="4"/>
  <c r="R48" i="4" s="1"/>
  <c r="S48" i="4" s="1"/>
  <c r="T48" i="4" s="1"/>
  <c r="O47" i="4"/>
  <c r="R47" i="4" s="1"/>
  <c r="S47" i="4" s="1"/>
  <c r="T47" i="4" s="1"/>
  <c r="O46" i="4"/>
  <c r="R46" i="4" s="1"/>
  <c r="S46" i="4" s="1"/>
  <c r="T46" i="4" s="1"/>
  <c r="O44" i="4"/>
  <c r="P44" i="4" s="1"/>
  <c r="O43" i="4"/>
  <c r="R43" i="4" s="1"/>
  <c r="S43" i="4" s="1"/>
  <c r="T43" i="4" s="1"/>
  <c r="O42" i="4"/>
  <c r="R42" i="4" s="1"/>
  <c r="S42" i="4" s="1"/>
  <c r="T42" i="4" s="1"/>
  <c r="O41" i="4"/>
  <c r="P41" i="4" s="1"/>
  <c r="O40" i="4"/>
  <c r="P40" i="4" s="1"/>
  <c r="AF22" i="4"/>
  <c r="AG22" i="4" s="1"/>
  <c r="O22" i="4"/>
  <c r="P22" i="4" s="1"/>
  <c r="AF21" i="4"/>
  <c r="AG21" i="4" s="1"/>
  <c r="O21" i="4"/>
  <c r="P21" i="4" s="1"/>
  <c r="AF39" i="4"/>
  <c r="AG39" i="4" s="1"/>
  <c r="AK39" i="4" s="1"/>
  <c r="AL39" i="4" s="1"/>
  <c r="AF38" i="4"/>
  <c r="AG38" i="4" s="1"/>
  <c r="O39" i="4"/>
  <c r="P39" i="4" s="1"/>
  <c r="O38" i="4"/>
  <c r="R38" i="4" s="1"/>
  <c r="S38" i="4" s="1"/>
  <c r="T38" i="4" s="1"/>
  <c r="AF37" i="4"/>
  <c r="AG37" i="4" s="1"/>
  <c r="AK37" i="4" s="1"/>
  <c r="O37" i="4"/>
  <c r="P37" i="4" s="1"/>
  <c r="O36" i="4"/>
  <c r="R36" i="4" s="1"/>
  <c r="S36" i="4" s="1"/>
  <c r="T36" i="4" s="1"/>
  <c r="O35" i="4"/>
  <c r="P35" i="4" s="1"/>
  <c r="O34" i="4"/>
  <c r="R34" i="4" s="1"/>
  <c r="S34" i="4" s="1"/>
  <c r="T34" i="4" s="1"/>
  <c r="AF32" i="4"/>
  <c r="AG32" i="4" s="1"/>
  <c r="AK32" i="4" s="1"/>
  <c r="O32" i="4"/>
  <c r="R32" i="4" s="1"/>
  <c r="S32" i="4" s="1"/>
  <c r="T32" i="4" s="1"/>
  <c r="AF28" i="4"/>
  <c r="AG28" i="4" s="1"/>
  <c r="O28" i="4"/>
  <c r="P28" i="4" s="1"/>
  <c r="O26" i="4"/>
  <c r="P26" i="4" s="1"/>
  <c r="O27" i="4"/>
  <c r="P27" i="4" s="1"/>
  <c r="AF25" i="4"/>
  <c r="AG25" i="4" s="1"/>
  <c r="O25" i="4"/>
  <c r="P25" i="4" s="1"/>
  <c r="AF24" i="4"/>
  <c r="AG24" i="4" s="1"/>
  <c r="O24" i="4"/>
  <c r="R24" i="4" s="1"/>
  <c r="S24" i="4" s="1"/>
  <c r="T24" i="4" s="1"/>
  <c r="AF23" i="4"/>
  <c r="AG23" i="4" s="1"/>
  <c r="O23" i="4"/>
  <c r="P23" i="4" s="1"/>
  <c r="Q18" i="56"/>
  <c r="R18" i="56" s="1"/>
  <c r="O12" i="56"/>
  <c r="P12" i="56" s="1"/>
  <c r="AK54" i="51" l="1"/>
  <c r="AL54" i="51" s="1"/>
  <c r="AH54" i="51"/>
  <c r="AI54" i="51" s="1"/>
  <c r="P54" i="51"/>
  <c r="AH57" i="47"/>
  <c r="AI57" i="47" s="1"/>
  <c r="AK57" i="47"/>
  <c r="AL57" i="47" s="1"/>
  <c r="P57" i="47"/>
  <c r="S63" i="47"/>
  <c r="T63" i="47" s="1"/>
  <c r="P66" i="47"/>
  <c r="P78" i="47"/>
  <c r="R40" i="47"/>
  <c r="S40" i="47" s="1"/>
  <c r="T40" i="47" s="1"/>
  <c r="R61" i="47"/>
  <c r="AH61" i="47"/>
  <c r="AI61" i="47" s="1"/>
  <c r="AK63" i="44"/>
  <c r="AL63" i="44" s="1"/>
  <c r="AH63" i="44"/>
  <c r="AI63" i="44" s="1"/>
  <c r="AK82" i="55"/>
  <c r="AL82" i="55" s="1"/>
  <c r="AH82" i="55"/>
  <c r="AI82" i="55" s="1"/>
  <c r="P82" i="55"/>
  <c r="AK33" i="51"/>
  <c r="AL33" i="51" s="1"/>
  <c r="AH33" i="51"/>
  <c r="AI33" i="51" s="1"/>
  <c r="P33" i="51"/>
  <c r="AK32" i="47"/>
  <c r="AL32" i="47" s="1"/>
  <c r="AH32" i="47"/>
  <c r="AI32" i="47" s="1"/>
  <c r="P32" i="47"/>
  <c r="AK63" i="47"/>
  <c r="AH63" i="47"/>
  <c r="AI63" i="47" s="1"/>
  <c r="P69" i="47"/>
  <c r="P77" i="47"/>
  <c r="P74" i="47"/>
  <c r="P82" i="47"/>
  <c r="AH41" i="47"/>
  <c r="AI41" i="47" s="1"/>
  <c r="P49" i="47"/>
  <c r="R50" i="47"/>
  <c r="S50" i="47" s="1"/>
  <c r="T50" i="47" s="1"/>
  <c r="AH59" i="47"/>
  <c r="AI59" i="47" s="1"/>
  <c r="AH60" i="47"/>
  <c r="AI60" i="47" s="1"/>
  <c r="R62" i="47"/>
  <c r="AH62" i="47"/>
  <c r="AI62" i="47" s="1"/>
  <c r="R64" i="47"/>
  <c r="S64" i="47" s="1"/>
  <c r="T64" i="47" s="1"/>
  <c r="AH64" i="47"/>
  <c r="AI64" i="47" s="1"/>
  <c r="P35" i="47"/>
  <c r="P73" i="47"/>
  <c r="AL63" i="47"/>
  <c r="AK38" i="44"/>
  <c r="AL38" i="44" s="1"/>
  <c r="AH38" i="44"/>
  <c r="AI38" i="44" s="1"/>
  <c r="P38" i="44"/>
  <c r="AK22" i="55"/>
  <c r="AL22" i="55" s="1"/>
  <c r="AH22" i="55"/>
  <c r="AI22" i="55" s="1"/>
  <c r="AK37" i="55"/>
  <c r="AL37" i="55" s="1"/>
  <c r="AH37" i="55"/>
  <c r="AI37" i="55" s="1"/>
  <c r="AK57" i="46"/>
  <c r="AL57" i="46" s="1"/>
  <c r="AH57" i="46"/>
  <c r="AI57" i="46" s="1"/>
  <c r="P57" i="46"/>
  <c r="AK59" i="46"/>
  <c r="AH59" i="46"/>
  <c r="AI59" i="46" s="1"/>
  <c r="AK52" i="46"/>
  <c r="AL52" i="46" s="1"/>
  <c r="AH52" i="46"/>
  <c r="AI52" i="46" s="1"/>
  <c r="AK63" i="46"/>
  <c r="AH63" i="46"/>
  <c r="AI63" i="46" s="1"/>
  <c r="P25" i="46"/>
  <c r="P74" i="46"/>
  <c r="AL59" i="46"/>
  <c r="P78" i="46"/>
  <c r="P55" i="46"/>
  <c r="R56" i="46"/>
  <c r="AJ56" i="46" s="1"/>
  <c r="AL56" i="46" s="1"/>
  <c r="P70" i="46"/>
  <c r="P80" i="46"/>
  <c r="P54" i="46"/>
  <c r="AH61" i="46"/>
  <c r="AI61" i="46" s="1"/>
  <c r="AL61" i="46"/>
  <c r="AL63" i="46"/>
  <c r="AK51" i="46"/>
  <c r="AH51" i="46"/>
  <c r="AI51" i="46" s="1"/>
  <c r="AK60" i="46"/>
  <c r="AH60" i="46"/>
  <c r="AI60" i="46" s="1"/>
  <c r="AK58" i="46"/>
  <c r="AH58" i="46"/>
  <c r="AI58" i="46" s="1"/>
  <c r="AK41" i="46"/>
  <c r="AL41" i="46" s="1"/>
  <c r="AH41" i="46"/>
  <c r="AI41" i="46" s="1"/>
  <c r="P68" i="46"/>
  <c r="P76" i="46"/>
  <c r="P82" i="46"/>
  <c r="R40" i="46"/>
  <c r="S40" i="46" s="1"/>
  <c r="T40" i="46" s="1"/>
  <c r="R41" i="46"/>
  <c r="S41" i="46" s="1"/>
  <c r="T41" i="46" s="1"/>
  <c r="P49" i="46"/>
  <c r="R50" i="46"/>
  <c r="S50" i="46" s="1"/>
  <c r="T50" i="46" s="1"/>
  <c r="R51" i="46"/>
  <c r="R58" i="46"/>
  <c r="R60" i="46"/>
  <c r="R62" i="46"/>
  <c r="AH62" i="46"/>
  <c r="AI62" i="46" s="1"/>
  <c r="R64" i="46"/>
  <c r="S64" i="46" s="1"/>
  <c r="T64" i="46" s="1"/>
  <c r="AH64" i="46"/>
  <c r="AI64" i="46" s="1"/>
  <c r="P66" i="46"/>
  <c r="S59" i="46"/>
  <c r="T59" i="46" s="1"/>
  <c r="S61" i="46"/>
  <c r="T61" i="46" s="1"/>
  <c r="P63" i="45"/>
  <c r="AK63" i="45"/>
  <c r="AL63" i="45" s="1"/>
  <c r="AH63" i="45"/>
  <c r="AI63" i="45" s="1"/>
  <c r="AH75" i="45"/>
  <c r="AI75" i="45" s="1"/>
  <c r="S77" i="45"/>
  <c r="T77" i="45" s="1"/>
  <c r="P50" i="45"/>
  <c r="R48" i="45"/>
  <c r="AJ48" i="45" s="1"/>
  <c r="AL48" i="45" s="1"/>
  <c r="P32" i="45"/>
  <c r="AL75" i="45"/>
  <c r="AL78" i="45"/>
  <c r="R47" i="45"/>
  <c r="AJ47" i="45" s="1"/>
  <c r="P67" i="44"/>
  <c r="R15" i="44"/>
  <c r="S15" i="44" s="1"/>
  <c r="T15" i="44" s="1"/>
  <c r="P30" i="44"/>
  <c r="AK34" i="42"/>
  <c r="AL34" i="42" s="1"/>
  <c r="AH34" i="42"/>
  <c r="AI34" i="42" s="1"/>
  <c r="R53" i="42"/>
  <c r="S53" i="42" s="1"/>
  <c r="T53" i="42" s="1"/>
  <c r="P54" i="42"/>
  <c r="P61" i="42"/>
  <c r="P56" i="42"/>
  <c r="R65" i="42"/>
  <c r="S65" i="42" s="1"/>
  <c r="T65" i="42" s="1"/>
  <c r="P66" i="42"/>
  <c r="R57" i="42"/>
  <c r="S57" i="42" s="1"/>
  <c r="T57" i="42" s="1"/>
  <c r="AH57" i="42"/>
  <c r="AI57" i="42" s="1"/>
  <c r="P52" i="42"/>
  <c r="P60" i="42"/>
  <c r="P64" i="42"/>
  <c r="AH75" i="42"/>
  <c r="AI75" i="42" s="1"/>
  <c r="R83" i="42"/>
  <c r="S83" i="42" s="1"/>
  <c r="T83" i="42" s="1"/>
  <c r="P41" i="42"/>
  <c r="P58" i="42"/>
  <c r="P62" i="42"/>
  <c r="P44" i="50"/>
  <c r="R41" i="43"/>
  <c r="AJ41" i="43" s="1"/>
  <c r="P55" i="43"/>
  <c r="R61" i="43"/>
  <c r="S61" i="43" s="1"/>
  <c r="T61" i="43" s="1"/>
  <c r="P58" i="43"/>
  <c r="P59" i="43"/>
  <c r="S56" i="43"/>
  <c r="T56" i="43" s="1"/>
  <c r="AJ56" i="43"/>
  <c r="S53" i="43"/>
  <c r="T53" i="43" s="1"/>
  <c r="AJ53" i="43"/>
  <c r="S57" i="43"/>
  <c r="T57" i="43" s="1"/>
  <c r="AJ57" i="43"/>
  <c r="P26" i="43"/>
  <c r="P39" i="43"/>
  <c r="P40" i="43"/>
  <c r="R44" i="43"/>
  <c r="AJ44" i="43" s="1"/>
  <c r="R45" i="43"/>
  <c r="AJ45" i="43" s="1"/>
  <c r="R46" i="43"/>
  <c r="S46" i="43" s="1"/>
  <c r="T46" i="43" s="1"/>
  <c r="P49" i="43"/>
  <c r="R50" i="43"/>
  <c r="S50" i="43" s="1"/>
  <c r="T50" i="43" s="1"/>
  <c r="P53" i="43"/>
  <c r="AJ54" i="43"/>
  <c r="P57" i="43"/>
  <c r="AJ58" i="43"/>
  <c r="AJ55" i="43"/>
  <c r="AJ59" i="43"/>
  <c r="AL41" i="43"/>
  <c r="AK57" i="41"/>
  <c r="AL57" i="41" s="1"/>
  <c r="AH57" i="41"/>
  <c r="AI57" i="41" s="1"/>
  <c r="AK36" i="41"/>
  <c r="AL36" i="41" s="1"/>
  <c r="AH36" i="41"/>
  <c r="AI36" i="41" s="1"/>
  <c r="P45" i="41"/>
  <c r="P61" i="41"/>
  <c r="R65" i="41"/>
  <c r="S65" i="41" s="1"/>
  <c r="T65" i="41" s="1"/>
  <c r="P59" i="41"/>
  <c r="R27" i="55"/>
  <c r="S27" i="55" s="1"/>
  <c r="T27" i="55" s="1"/>
  <c r="R43" i="55"/>
  <c r="S43" i="55" s="1"/>
  <c r="T43" i="55" s="1"/>
  <c r="P85" i="55"/>
  <c r="P66" i="55"/>
  <c r="P86" i="55"/>
  <c r="S14" i="52"/>
  <c r="T14" i="52" s="1"/>
  <c r="AJ14" i="52"/>
  <c r="AH14" i="52"/>
  <c r="AI14" i="52" s="1"/>
  <c r="AK14" i="52"/>
  <c r="S13" i="52"/>
  <c r="T13" i="52" s="1"/>
  <c r="AJ13" i="52"/>
  <c r="AH13" i="52"/>
  <c r="AI13" i="52" s="1"/>
  <c r="AK13" i="52"/>
  <c r="P13" i="52"/>
  <c r="S30" i="45"/>
  <c r="T30" i="45" s="1"/>
  <c r="AJ30" i="45"/>
  <c r="AH30" i="45"/>
  <c r="AI30" i="45" s="1"/>
  <c r="AK30" i="45"/>
  <c r="P30" i="45"/>
  <c r="S18" i="52"/>
  <c r="T18" i="52" s="1"/>
  <c r="AJ18" i="52"/>
  <c r="AH18" i="52"/>
  <c r="AI18" i="52" s="1"/>
  <c r="AK18" i="52"/>
  <c r="P18" i="52"/>
  <c r="P17" i="52"/>
  <c r="P12" i="52"/>
  <c r="AH85" i="55"/>
  <c r="AI85" i="55" s="1"/>
  <c r="AK85" i="55"/>
  <c r="AJ85" i="55"/>
  <c r="S67" i="55"/>
  <c r="T67" i="55" s="1"/>
  <c r="AJ67" i="55"/>
  <c r="AH67" i="55"/>
  <c r="AI67" i="55" s="1"/>
  <c r="AK67" i="55"/>
  <c r="P67" i="55"/>
  <c r="S86" i="55"/>
  <c r="T86" i="55" s="1"/>
  <c r="AJ86" i="55"/>
  <c r="AH86" i="55"/>
  <c r="AI86" i="55" s="1"/>
  <c r="AK86" i="55"/>
  <c r="S68" i="55"/>
  <c r="T68" i="55" s="1"/>
  <c r="AJ68" i="55"/>
  <c r="AH68" i="55"/>
  <c r="AI68" i="55" s="1"/>
  <c r="AK68" i="55"/>
  <c r="AJ27" i="55"/>
  <c r="AK27" i="55"/>
  <c r="AJ13" i="55"/>
  <c r="AK13" i="55"/>
  <c r="AJ15" i="44"/>
  <c r="AL15" i="44" s="1"/>
  <c r="AK15" i="44"/>
  <c r="S30" i="44"/>
  <c r="T30" i="44" s="1"/>
  <c r="AJ30" i="44"/>
  <c r="AH30" i="44"/>
  <c r="AI30" i="44" s="1"/>
  <c r="AK30" i="44"/>
  <c r="S67" i="44"/>
  <c r="T67" i="44" s="1"/>
  <c r="AJ67" i="44"/>
  <c r="AH67" i="44"/>
  <c r="AI67" i="44" s="1"/>
  <c r="AK67" i="44"/>
  <c r="S49" i="44"/>
  <c r="T49" i="44" s="1"/>
  <c r="AJ49" i="44"/>
  <c r="P49" i="44"/>
  <c r="AK49" i="44"/>
  <c r="R48" i="44"/>
  <c r="AJ48" i="44" s="1"/>
  <c r="R51" i="44"/>
  <c r="AJ51" i="44" s="1"/>
  <c r="R53" i="44"/>
  <c r="AJ53" i="44" s="1"/>
  <c r="P45" i="44"/>
  <c r="P46" i="44"/>
  <c r="P47" i="44"/>
  <c r="R52" i="44"/>
  <c r="AJ52" i="44" s="1"/>
  <c r="P57" i="44"/>
  <c r="R64" i="44"/>
  <c r="S64" i="44" s="1"/>
  <c r="T64" i="44" s="1"/>
  <c r="R73" i="44"/>
  <c r="S73" i="44" s="1"/>
  <c r="T73" i="44" s="1"/>
  <c r="S50" i="45"/>
  <c r="T50" i="45" s="1"/>
  <c r="AJ50" i="45"/>
  <c r="AH50" i="45"/>
  <c r="AI50" i="45" s="1"/>
  <c r="AK50" i="45"/>
  <c r="S67" i="45"/>
  <c r="T67" i="45" s="1"/>
  <c r="AJ67" i="45"/>
  <c r="AH67" i="45"/>
  <c r="AI67" i="45" s="1"/>
  <c r="AK67" i="45"/>
  <c r="P67" i="45"/>
  <c r="S15" i="48"/>
  <c r="T15" i="48" s="1"/>
  <c r="AJ15" i="48"/>
  <c r="AH15" i="48"/>
  <c r="AI15" i="48" s="1"/>
  <c r="AK15" i="48"/>
  <c r="P15" i="48"/>
  <c r="S30" i="55"/>
  <c r="T30" i="55" s="1"/>
  <c r="AJ30" i="55"/>
  <c r="P30" i="55"/>
  <c r="AK30" i="55"/>
  <c r="S28" i="48"/>
  <c r="T28" i="48" s="1"/>
  <c r="AJ28" i="48"/>
  <c r="P28" i="48"/>
  <c r="AK28" i="48"/>
  <c r="S60" i="48"/>
  <c r="T60" i="48" s="1"/>
  <c r="AJ60" i="48"/>
  <c r="P60" i="48"/>
  <c r="AK60" i="48"/>
  <c r="S59" i="49"/>
  <c r="T59" i="49" s="1"/>
  <c r="AJ59" i="49"/>
  <c r="AH59" i="49"/>
  <c r="AI59" i="49" s="1"/>
  <c r="AK59" i="49"/>
  <c r="P59" i="49"/>
  <c r="S46" i="49"/>
  <c r="T46" i="49" s="1"/>
  <c r="AJ46" i="49"/>
  <c r="P46" i="49"/>
  <c r="AK46" i="49"/>
  <c r="S28" i="49"/>
  <c r="T28" i="49" s="1"/>
  <c r="AJ28" i="49"/>
  <c r="AH28" i="49"/>
  <c r="AI28" i="49" s="1"/>
  <c r="AK28" i="49"/>
  <c r="P28" i="49"/>
  <c r="AK15" i="49"/>
  <c r="R25" i="52"/>
  <c r="S25" i="52" s="1"/>
  <c r="T25" i="52" s="1"/>
  <c r="P26" i="52"/>
  <c r="P11" i="52"/>
  <c r="P16" i="52"/>
  <c r="P28" i="52"/>
  <c r="AJ11" i="52"/>
  <c r="S11" i="52"/>
  <c r="T11" i="52" s="1"/>
  <c r="R22" i="52"/>
  <c r="S22" i="52" s="1"/>
  <c r="T22" i="52" s="1"/>
  <c r="P15" i="52"/>
  <c r="R19" i="52"/>
  <c r="S19" i="52" s="1"/>
  <c r="T19" i="52" s="1"/>
  <c r="R20" i="52"/>
  <c r="S20" i="52" s="1"/>
  <c r="T20" i="52" s="1"/>
  <c r="R21" i="52"/>
  <c r="S21" i="52" s="1"/>
  <c r="T21" i="52" s="1"/>
  <c r="P24" i="52"/>
  <c r="AJ12" i="52"/>
  <c r="S12" i="52"/>
  <c r="T12" i="52" s="1"/>
  <c r="AK15" i="52"/>
  <c r="AH15" i="52"/>
  <c r="AI15" i="52" s="1"/>
  <c r="AJ17" i="52"/>
  <c r="S17" i="52"/>
  <c r="T17" i="52" s="1"/>
  <c r="AK24" i="52"/>
  <c r="AL24" i="52" s="1"/>
  <c r="AH24" i="52"/>
  <c r="AI24" i="52" s="1"/>
  <c r="AJ16" i="52"/>
  <c r="S16" i="52"/>
  <c r="T16" i="52" s="1"/>
  <c r="AH26" i="52"/>
  <c r="AI26" i="52" s="1"/>
  <c r="AK26" i="52"/>
  <c r="AL26" i="52" s="1"/>
  <c r="AK11" i="52"/>
  <c r="AL11" i="52" s="1"/>
  <c r="AH11" i="52"/>
  <c r="AI11" i="52" s="1"/>
  <c r="AK12" i="52"/>
  <c r="AH12" i="52"/>
  <c r="AI12" i="52" s="1"/>
  <c r="AJ15" i="52"/>
  <c r="S15" i="52"/>
  <c r="T15" i="52" s="1"/>
  <c r="AK17" i="52"/>
  <c r="AH17" i="52"/>
  <c r="AI17" i="52" s="1"/>
  <c r="AH22" i="52"/>
  <c r="AI22" i="52" s="1"/>
  <c r="AK22" i="52"/>
  <c r="AL22" i="52" s="1"/>
  <c r="AK16" i="52"/>
  <c r="AH16" i="52"/>
  <c r="AI16" i="52" s="1"/>
  <c r="AK28" i="52"/>
  <c r="AL28" i="52" s="1"/>
  <c r="AH28" i="52"/>
  <c r="AI28" i="52" s="1"/>
  <c r="R23" i="52"/>
  <c r="S23" i="52" s="1"/>
  <c r="T23" i="52" s="1"/>
  <c r="R27" i="52"/>
  <c r="S27" i="52" s="1"/>
  <c r="T27" i="52" s="1"/>
  <c r="AK21" i="52"/>
  <c r="AL21" i="52" s="1"/>
  <c r="AH23" i="52"/>
  <c r="AI23" i="52" s="1"/>
  <c r="AK25" i="52"/>
  <c r="AL25" i="52" s="1"/>
  <c r="AH27" i="52"/>
  <c r="AI27" i="52" s="1"/>
  <c r="AK19" i="52"/>
  <c r="AK20" i="52"/>
  <c r="P40" i="55"/>
  <c r="AH63" i="55"/>
  <c r="AI63" i="55" s="1"/>
  <c r="P65" i="55"/>
  <c r="P74" i="55"/>
  <c r="R75" i="55"/>
  <c r="S75" i="55" s="1"/>
  <c r="T75" i="55" s="1"/>
  <c r="R57" i="55"/>
  <c r="S57" i="55" s="1"/>
  <c r="T57" i="55" s="1"/>
  <c r="R29" i="55"/>
  <c r="P58" i="55"/>
  <c r="P93" i="55"/>
  <c r="AH81" i="55"/>
  <c r="AI81" i="55" s="1"/>
  <c r="AH83" i="55"/>
  <c r="AI83" i="55" s="1"/>
  <c r="AH84" i="55"/>
  <c r="AI84" i="55" s="1"/>
  <c r="R31" i="55"/>
  <c r="R63" i="55"/>
  <c r="S63" i="55" s="1"/>
  <c r="T63" i="55" s="1"/>
  <c r="R52" i="51"/>
  <c r="S52" i="51" s="1"/>
  <c r="T52" i="51" s="1"/>
  <c r="P74" i="51"/>
  <c r="P73" i="51"/>
  <c r="P32" i="51"/>
  <c r="P65" i="51"/>
  <c r="R77" i="51"/>
  <c r="S77" i="51" s="1"/>
  <c r="T77" i="51" s="1"/>
  <c r="R47" i="51"/>
  <c r="S47" i="51" s="1"/>
  <c r="T47" i="51" s="1"/>
  <c r="P51" i="51"/>
  <c r="AK59" i="51"/>
  <c r="AH59" i="51"/>
  <c r="AI59" i="51" s="1"/>
  <c r="AK61" i="51"/>
  <c r="AL61" i="51" s="1"/>
  <c r="AH61" i="51"/>
  <c r="AI61" i="51" s="1"/>
  <c r="AK58" i="51"/>
  <c r="AH58" i="51"/>
  <c r="AI58" i="51" s="1"/>
  <c r="AK60" i="51"/>
  <c r="AH60" i="51"/>
  <c r="AI60" i="51" s="1"/>
  <c r="P69" i="51"/>
  <c r="P78" i="51"/>
  <c r="R38" i="51"/>
  <c r="S38" i="51" s="1"/>
  <c r="T38" i="51" s="1"/>
  <c r="R48" i="51"/>
  <c r="S48" i="51" s="1"/>
  <c r="T48" i="51" s="1"/>
  <c r="R25" i="51"/>
  <c r="AJ25" i="51" s="1"/>
  <c r="P70" i="51"/>
  <c r="P56" i="50"/>
  <c r="P59" i="50"/>
  <c r="P52" i="50"/>
  <c r="P57" i="50"/>
  <c r="P40" i="50"/>
  <c r="P41" i="50"/>
  <c r="P42" i="50"/>
  <c r="R47" i="50"/>
  <c r="S47" i="50" s="1"/>
  <c r="T47" i="50" s="1"/>
  <c r="P67" i="50"/>
  <c r="P38" i="50"/>
  <c r="P53" i="50"/>
  <c r="P63" i="50"/>
  <c r="P72" i="50"/>
  <c r="AH74" i="50"/>
  <c r="AI74" i="50" s="1"/>
  <c r="P37" i="50"/>
  <c r="R51" i="50"/>
  <c r="S51" i="50" s="1"/>
  <c r="T51" i="50" s="1"/>
  <c r="R55" i="50"/>
  <c r="S55" i="50" s="1"/>
  <c r="T55" i="50" s="1"/>
  <c r="P71" i="50"/>
  <c r="AL38" i="50"/>
  <c r="AL42" i="50"/>
  <c r="R58" i="50"/>
  <c r="S58" i="50" s="1"/>
  <c r="T58" i="50" s="1"/>
  <c r="S53" i="50"/>
  <c r="T53" i="50" s="1"/>
  <c r="AJ53" i="50"/>
  <c r="R39" i="50"/>
  <c r="AJ39" i="50" s="1"/>
  <c r="AL39" i="50" s="1"/>
  <c r="R43" i="50"/>
  <c r="AJ43" i="50" s="1"/>
  <c r="AL43" i="50" s="1"/>
  <c r="R50" i="50"/>
  <c r="AJ52" i="50"/>
  <c r="R54" i="50"/>
  <c r="AJ56" i="50"/>
  <c r="R23" i="50"/>
  <c r="AJ23" i="50" s="1"/>
  <c r="P64" i="50"/>
  <c r="P60" i="50"/>
  <c r="P68" i="50"/>
  <c r="AH45" i="50"/>
  <c r="AI45" i="50" s="1"/>
  <c r="AH48" i="50"/>
  <c r="AI48" i="50" s="1"/>
  <c r="AJ51" i="50"/>
  <c r="P63" i="48"/>
  <c r="R45" i="48"/>
  <c r="AJ45" i="48" s="1"/>
  <c r="R31" i="49"/>
  <c r="AJ31" i="49" s="1"/>
  <c r="P41" i="48"/>
  <c r="R48" i="48"/>
  <c r="AJ48" i="48" s="1"/>
  <c r="P51" i="48"/>
  <c r="R42" i="48"/>
  <c r="AJ42" i="48" s="1"/>
  <c r="P38" i="48"/>
  <c r="P67" i="48"/>
  <c r="P76" i="48"/>
  <c r="R43" i="48"/>
  <c r="AJ43" i="48" s="1"/>
  <c r="R49" i="48"/>
  <c r="AJ49" i="48" s="1"/>
  <c r="P57" i="48"/>
  <c r="P75" i="48"/>
  <c r="P21" i="48"/>
  <c r="R44" i="48"/>
  <c r="AJ44" i="48" s="1"/>
  <c r="R50" i="48"/>
  <c r="S50" i="48" s="1"/>
  <c r="T50" i="48" s="1"/>
  <c r="R22" i="48"/>
  <c r="S22" i="48" s="1"/>
  <c r="T22" i="48" s="1"/>
  <c r="P27" i="48"/>
  <c r="P72" i="48"/>
  <c r="P80" i="48"/>
  <c r="P54" i="48"/>
  <c r="P56" i="48"/>
  <c r="P62" i="48"/>
  <c r="R66" i="48"/>
  <c r="S66" i="48" s="1"/>
  <c r="T66" i="48" s="1"/>
  <c r="R32" i="48"/>
  <c r="AJ32" i="48" s="1"/>
  <c r="P71" i="48"/>
  <c r="P79" i="48"/>
  <c r="P53" i="48"/>
  <c r="P59" i="48"/>
  <c r="P65" i="48"/>
  <c r="R31" i="48"/>
  <c r="AJ31" i="48" s="1"/>
  <c r="R36" i="48"/>
  <c r="S36" i="48" s="1"/>
  <c r="T36" i="48" s="1"/>
  <c r="P68" i="48"/>
  <c r="P58" i="48"/>
  <c r="P64" i="48"/>
  <c r="P27" i="49"/>
  <c r="P56" i="49"/>
  <c r="R63" i="49"/>
  <c r="S63" i="49" s="1"/>
  <c r="T63" i="49" s="1"/>
  <c r="P58" i="49"/>
  <c r="P53" i="49"/>
  <c r="R64" i="49"/>
  <c r="S64" i="49" s="1"/>
  <c r="T64" i="49" s="1"/>
  <c r="P65" i="49"/>
  <c r="R57" i="49"/>
  <c r="S57" i="49" s="1"/>
  <c r="T57" i="49" s="1"/>
  <c r="P62" i="49"/>
  <c r="S61" i="49"/>
  <c r="T61" i="49" s="1"/>
  <c r="AJ61" i="49"/>
  <c r="S58" i="49"/>
  <c r="T58" i="49" s="1"/>
  <c r="AJ58" i="49"/>
  <c r="S62" i="49"/>
  <c r="T62" i="49" s="1"/>
  <c r="AJ62" i="49"/>
  <c r="S56" i="49"/>
  <c r="T56" i="49" s="1"/>
  <c r="AJ56" i="49"/>
  <c r="P41" i="49"/>
  <c r="R42" i="49"/>
  <c r="AJ42" i="49" s="1"/>
  <c r="R43" i="49"/>
  <c r="AJ43" i="49" s="1"/>
  <c r="R44" i="49"/>
  <c r="AJ44" i="49" s="1"/>
  <c r="R45" i="49"/>
  <c r="AJ45" i="49" s="1"/>
  <c r="R48" i="49"/>
  <c r="AJ48" i="49" s="1"/>
  <c r="R49" i="49"/>
  <c r="AJ49" i="49" s="1"/>
  <c r="R50" i="49"/>
  <c r="S50" i="49" s="1"/>
  <c r="T50" i="49" s="1"/>
  <c r="P61" i="49"/>
  <c r="R66" i="49"/>
  <c r="S66" i="49" s="1"/>
  <c r="T66" i="49" s="1"/>
  <c r="AH66" i="49"/>
  <c r="AI66" i="49" s="1"/>
  <c r="P29" i="49"/>
  <c r="P36" i="49"/>
  <c r="R83" i="49"/>
  <c r="S83" i="49" s="1"/>
  <c r="T83" i="49" s="1"/>
  <c r="R52" i="45"/>
  <c r="AJ52" i="45" s="1"/>
  <c r="R49" i="45"/>
  <c r="AJ49" i="45" s="1"/>
  <c r="R62" i="45"/>
  <c r="S62" i="45" s="1"/>
  <c r="T62" i="45" s="1"/>
  <c r="AH83" i="45"/>
  <c r="AI83" i="45" s="1"/>
  <c r="S85" i="45"/>
  <c r="T85" i="45" s="1"/>
  <c r="R69" i="45"/>
  <c r="S69" i="45" s="1"/>
  <c r="T69" i="45" s="1"/>
  <c r="P45" i="45"/>
  <c r="R54" i="45"/>
  <c r="S54" i="45" s="1"/>
  <c r="T54" i="45" s="1"/>
  <c r="AH55" i="45"/>
  <c r="AI55" i="45" s="1"/>
  <c r="P57" i="45"/>
  <c r="R70" i="45"/>
  <c r="S70" i="45" s="1"/>
  <c r="T70" i="45" s="1"/>
  <c r="R42" i="45"/>
  <c r="S42" i="45" s="1"/>
  <c r="T42" i="45" s="1"/>
  <c r="AK44" i="45"/>
  <c r="AL44" i="45" s="1"/>
  <c r="R64" i="45"/>
  <c r="S64" i="45" s="1"/>
  <c r="T64" i="45" s="1"/>
  <c r="P26" i="45"/>
  <c r="R91" i="45"/>
  <c r="S91" i="45" s="1"/>
  <c r="T91" i="45" s="1"/>
  <c r="P44" i="45"/>
  <c r="R53" i="45"/>
  <c r="AJ53" i="45" s="1"/>
  <c r="R37" i="45"/>
  <c r="S37" i="45" s="1"/>
  <c r="T37" i="45" s="1"/>
  <c r="P43" i="45"/>
  <c r="P65" i="45"/>
  <c r="P71" i="45"/>
  <c r="S66" i="45"/>
  <c r="T66" i="45" s="1"/>
  <c r="AJ66" i="45"/>
  <c r="S65" i="45"/>
  <c r="T65" i="45" s="1"/>
  <c r="AJ65" i="45"/>
  <c r="S71" i="45"/>
  <c r="T71" i="45" s="1"/>
  <c r="AJ71" i="45"/>
  <c r="S57" i="45"/>
  <c r="T57" i="45" s="1"/>
  <c r="AJ57" i="45"/>
  <c r="AH79" i="45"/>
  <c r="AI79" i="45" s="1"/>
  <c r="S81" i="45"/>
  <c r="T81" i="45" s="1"/>
  <c r="AK49" i="45"/>
  <c r="P58" i="45"/>
  <c r="R59" i="45"/>
  <c r="S59" i="45" s="1"/>
  <c r="T59" i="45" s="1"/>
  <c r="AJ62" i="45"/>
  <c r="P66" i="45"/>
  <c r="AJ69" i="45"/>
  <c r="P72" i="45"/>
  <c r="R73" i="45"/>
  <c r="S73" i="45" s="1"/>
  <c r="T73" i="45" s="1"/>
  <c r="P28" i="45"/>
  <c r="AL77" i="45"/>
  <c r="AL85" i="45"/>
  <c r="AL46" i="45"/>
  <c r="AL47" i="45"/>
  <c r="AJ64" i="45"/>
  <c r="AH74" i="45"/>
  <c r="AI74" i="45" s="1"/>
  <c r="AL79" i="45"/>
  <c r="AL82" i="45"/>
  <c r="R54" i="44"/>
  <c r="S54" i="44" s="1"/>
  <c r="T54" i="44" s="1"/>
  <c r="P65" i="44"/>
  <c r="P66" i="44"/>
  <c r="P71" i="44"/>
  <c r="P72" i="44"/>
  <c r="R28" i="44"/>
  <c r="AJ28" i="44" s="1"/>
  <c r="S66" i="44"/>
  <c r="T66" i="44" s="1"/>
  <c r="AJ66" i="44"/>
  <c r="S57" i="44"/>
  <c r="T57" i="44" s="1"/>
  <c r="AJ57" i="44"/>
  <c r="S62" i="44"/>
  <c r="T62" i="44" s="1"/>
  <c r="AJ62" i="44"/>
  <c r="S69" i="44"/>
  <c r="T69" i="44" s="1"/>
  <c r="AJ69" i="44"/>
  <c r="AL52" i="44"/>
  <c r="R31" i="44"/>
  <c r="AJ31" i="44" s="1"/>
  <c r="P39" i="44"/>
  <c r="R75" i="44"/>
  <c r="AJ75" i="44" s="1"/>
  <c r="P58" i="44"/>
  <c r="R59" i="44"/>
  <c r="S59" i="44" s="1"/>
  <c r="T59" i="44" s="1"/>
  <c r="P62" i="44"/>
  <c r="P69" i="44"/>
  <c r="AJ70" i="44"/>
  <c r="AL53" i="44"/>
  <c r="AJ65" i="44"/>
  <c r="AJ71" i="44"/>
  <c r="AK41" i="55"/>
  <c r="AL41" i="55" s="1"/>
  <c r="AH41" i="55"/>
  <c r="AI41" i="55" s="1"/>
  <c r="AK90" i="55"/>
  <c r="AH90" i="55"/>
  <c r="AI90" i="55" s="1"/>
  <c r="AK87" i="55"/>
  <c r="AH87" i="55"/>
  <c r="AI87" i="55" s="1"/>
  <c r="AK89" i="55"/>
  <c r="AH89" i="55"/>
  <c r="AI89" i="55" s="1"/>
  <c r="AK91" i="55"/>
  <c r="AL91" i="55" s="1"/>
  <c r="AH91" i="55"/>
  <c r="AI91" i="55" s="1"/>
  <c r="AK29" i="55"/>
  <c r="AH29" i="55"/>
  <c r="AI29" i="55" s="1"/>
  <c r="AK88" i="55"/>
  <c r="AH88" i="55"/>
  <c r="AI88" i="55" s="1"/>
  <c r="AK31" i="55"/>
  <c r="AH31" i="55"/>
  <c r="AI31" i="55" s="1"/>
  <c r="R28" i="55"/>
  <c r="AH28" i="55"/>
  <c r="AI28" i="55" s="1"/>
  <c r="R32" i="55"/>
  <c r="S32" i="55" s="1"/>
  <c r="T32" i="55" s="1"/>
  <c r="P39" i="55"/>
  <c r="P59" i="55"/>
  <c r="R60" i="55"/>
  <c r="S60" i="55" s="1"/>
  <c r="T60" i="55" s="1"/>
  <c r="P38" i="55"/>
  <c r="AJ57" i="55"/>
  <c r="P79" i="55"/>
  <c r="R80" i="55"/>
  <c r="S80" i="55" s="1"/>
  <c r="T80" i="55" s="1"/>
  <c r="AJ58" i="55"/>
  <c r="AH40" i="51"/>
  <c r="AI40" i="51" s="1"/>
  <c r="AK40" i="51"/>
  <c r="AH42" i="51"/>
  <c r="AI42" i="51" s="1"/>
  <c r="AK42" i="51"/>
  <c r="AH44" i="51"/>
  <c r="AI44" i="51" s="1"/>
  <c r="AK44" i="51"/>
  <c r="AK46" i="51"/>
  <c r="AL46" i="51" s="1"/>
  <c r="AH46" i="51"/>
  <c r="AI46" i="51" s="1"/>
  <c r="AK47" i="51"/>
  <c r="AL47" i="51" s="1"/>
  <c r="AH47" i="51"/>
  <c r="AI47" i="51" s="1"/>
  <c r="AH53" i="51"/>
  <c r="AI53" i="51" s="1"/>
  <c r="AK53" i="51"/>
  <c r="AH56" i="51"/>
  <c r="AI56" i="51" s="1"/>
  <c r="AK56" i="51"/>
  <c r="AK62" i="51"/>
  <c r="AL62" i="51" s="1"/>
  <c r="AH62" i="51"/>
  <c r="AI62" i="51" s="1"/>
  <c r="S49" i="51"/>
  <c r="T49" i="51" s="1"/>
  <c r="AJ49" i="51"/>
  <c r="S55" i="51"/>
  <c r="T55" i="51" s="1"/>
  <c r="AJ55" i="51"/>
  <c r="S57" i="51"/>
  <c r="T57" i="51" s="1"/>
  <c r="AJ57" i="51"/>
  <c r="AH50" i="51"/>
  <c r="AI50" i="51" s="1"/>
  <c r="AK50" i="51"/>
  <c r="AL50" i="51" s="1"/>
  <c r="AH39" i="51"/>
  <c r="AI39" i="51" s="1"/>
  <c r="AK39" i="51"/>
  <c r="AL39" i="51" s="1"/>
  <c r="AH41" i="51"/>
  <c r="AI41" i="51" s="1"/>
  <c r="AK41" i="51"/>
  <c r="AH43" i="51"/>
  <c r="AI43" i="51" s="1"/>
  <c r="AK43" i="51"/>
  <c r="AH45" i="51"/>
  <c r="AI45" i="51" s="1"/>
  <c r="AK45" i="51"/>
  <c r="AH49" i="51"/>
  <c r="AI49" i="51" s="1"/>
  <c r="AK49" i="51"/>
  <c r="AK51" i="51"/>
  <c r="AL51" i="51" s="1"/>
  <c r="AH51" i="51"/>
  <c r="AI51" i="51" s="1"/>
  <c r="AH55" i="51"/>
  <c r="AI55" i="51" s="1"/>
  <c r="AK55" i="51"/>
  <c r="AH57" i="51"/>
  <c r="AI57" i="51" s="1"/>
  <c r="AK57" i="51"/>
  <c r="S53" i="51"/>
  <c r="T53" i="51" s="1"/>
  <c r="AJ53" i="51"/>
  <c r="S56" i="51"/>
  <c r="T56" i="51" s="1"/>
  <c r="AJ56" i="51"/>
  <c r="S58" i="51"/>
  <c r="T58" i="51" s="1"/>
  <c r="AJ58" i="51"/>
  <c r="S59" i="51"/>
  <c r="T59" i="51" s="1"/>
  <c r="AJ59" i="51"/>
  <c r="S60" i="51"/>
  <c r="T60" i="51" s="1"/>
  <c r="AJ60" i="51"/>
  <c r="AL60" i="51" s="1"/>
  <c r="P39" i="51"/>
  <c r="R40" i="51"/>
  <c r="R41" i="51"/>
  <c r="R42" i="51"/>
  <c r="R43" i="51"/>
  <c r="R44" i="51"/>
  <c r="R45" i="51"/>
  <c r="R46" i="51"/>
  <c r="S46" i="51" s="1"/>
  <c r="T46" i="51" s="1"/>
  <c r="P49" i="51"/>
  <c r="P50" i="51"/>
  <c r="P53" i="51"/>
  <c r="P55" i="51"/>
  <c r="P56" i="51"/>
  <c r="P57" i="51"/>
  <c r="P58" i="51"/>
  <c r="P59" i="51"/>
  <c r="P60" i="51"/>
  <c r="P61" i="51"/>
  <c r="R62" i="51"/>
  <c r="S62" i="51" s="1"/>
  <c r="T62" i="51" s="1"/>
  <c r="AK38" i="51"/>
  <c r="AL38" i="51" s="1"/>
  <c r="AK48" i="51"/>
  <c r="AL48" i="51" s="1"/>
  <c r="AK52" i="51"/>
  <c r="AL52" i="51" s="1"/>
  <c r="AH52" i="50"/>
  <c r="AI52" i="50" s="1"/>
  <c r="AK52" i="50"/>
  <c r="AL52" i="50" s="1"/>
  <c r="AH56" i="50"/>
  <c r="AI56" i="50" s="1"/>
  <c r="AK56" i="50"/>
  <c r="AL56" i="50" s="1"/>
  <c r="AH36" i="50"/>
  <c r="AI36" i="50" s="1"/>
  <c r="AK36" i="50"/>
  <c r="AL36" i="50" s="1"/>
  <c r="AH37" i="50"/>
  <c r="AI37" i="50" s="1"/>
  <c r="AK37" i="50"/>
  <c r="AL37" i="50" s="1"/>
  <c r="AH53" i="50"/>
  <c r="AI53" i="50" s="1"/>
  <c r="AK53" i="50"/>
  <c r="AL53" i="50" s="1"/>
  <c r="AH57" i="50"/>
  <c r="AI57" i="50" s="1"/>
  <c r="AK57" i="50"/>
  <c r="AL57" i="50" s="1"/>
  <c r="AH46" i="50"/>
  <c r="AI46" i="50" s="1"/>
  <c r="AK46" i="50"/>
  <c r="AL46" i="50" s="1"/>
  <c r="AH49" i="50"/>
  <c r="AI49" i="50" s="1"/>
  <c r="AK49" i="50"/>
  <c r="AL49" i="50" s="1"/>
  <c r="AH50" i="50"/>
  <c r="AI50" i="50" s="1"/>
  <c r="AK50" i="50"/>
  <c r="AH54" i="50"/>
  <c r="AI54" i="50" s="1"/>
  <c r="AK54" i="50"/>
  <c r="AL41" i="50"/>
  <c r="AK47" i="50"/>
  <c r="AL47" i="50" s="1"/>
  <c r="AH47" i="50"/>
  <c r="AI47" i="50" s="1"/>
  <c r="AH51" i="50"/>
  <c r="AI51" i="50" s="1"/>
  <c r="AK51" i="50"/>
  <c r="AL51" i="50" s="1"/>
  <c r="AH55" i="50"/>
  <c r="AI55" i="50" s="1"/>
  <c r="AK55" i="50"/>
  <c r="AK40" i="50"/>
  <c r="AL40" i="50" s="1"/>
  <c r="P36" i="50"/>
  <c r="S38" i="50"/>
  <c r="T38" i="50" s="1"/>
  <c r="AH38" i="50"/>
  <c r="AI38" i="50" s="1"/>
  <c r="S39" i="50"/>
  <c r="T39" i="50" s="1"/>
  <c r="AH39" i="50"/>
  <c r="AI39" i="50" s="1"/>
  <c r="S40" i="50"/>
  <c r="T40" i="50" s="1"/>
  <c r="S41" i="50"/>
  <c r="T41" i="50" s="1"/>
  <c r="AH41" i="50"/>
  <c r="AI41" i="50" s="1"/>
  <c r="S42" i="50"/>
  <c r="T42" i="50" s="1"/>
  <c r="AH42" i="50"/>
  <c r="AI42" i="50" s="1"/>
  <c r="AH43" i="50"/>
  <c r="AI43" i="50" s="1"/>
  <c r="AH44" i="50"/>
  <c r="AI44" i="50" s="1"/>
  <c r="P46" i="50"/>
  <c r="P49" i="50"/>
  <c r="AH58" i="50"/>
  <c r="AI58" i="50" s="1"/>
  <c r="P45" i="50"/>
  <c r="P48" i="50"/>
  <c r="AH53" i="48"/>
  <c r="AI53" i="48" s="1"/>
  <c r="AK53" i="48"/>
  <c r="AL53" i="48" s="1"/>
  <c r="S57" i="48"/>
  <c r="T57" i="48" s="1"/>
  <c r="AJ57" i="48"/>
  <c r="AH59" i="48"/>
  <c r="AI59" i="48" s="1"/>
  <c r="AK59" i="48"/>
  <c r="S63" i="48"/>
  <c r="T63" i="48" s="1"/>
  <c r="AJ63" i="48"/>
  <c r="AH65" i="48"/>
  <c r="AI65" i="48" s="1"/>
  <c r="AK65" i="48"/>
  <c r="AL65" i="48" s="1"/>
  <c r="AK54" i="48"/>
  <c r="AL54" i="48" s="1"/>
  <c r="AH54" i="48"/>
  <c r="AI54" i="48" s="1"/>
  <c r="S56" i="48"/>
  <c r="T56" i="48" s="1"/>
  <c r="AJ56" i="48"/>
  <c r="AH58" i="48"/>
  <c r="AI58" i="48" s="1"/>
  <c r="AK58" i="48"/>
  <c r="S62" i="48"/>
  <c r="T62" i="48" s="1"/>
  <c r="AJ62" i="48"/>
  <c r="AH64" i="48"/>
  <c r="AI64" i="48" s="1"/>
  <c r="AK64" i="48"/>
  <c r="AH41" i="48"/>
  <c r="AI41" i="48" s="1"/>
  <c r="AK41" i="48"/>
  <c r="AL41" i="48" s="1"/>
  <c r="AH57" i="48"/>
  <c r="AI57" i="48" s="1"/>
  <c r="AK57" i="48"/>
  <c r="S59" i="48"/>
  <c r="T59" i="48" s="1"/>
  <c r="AJ59" i="48"/>
  <c r="AH63" i="48"/>
  <c r="AI63" i="48" s="1"/>
  <c r="AK63" i="48"/>
  <c r="AK51" i="48"/>
  <c r="AL51" i="48" s="1"/>
  <c r="AH51" i="48"/>
  <c r="AI51" i="48" s="1"/>
  <c r="AH56" i="48"/>
  <c r="AI56" i="48" s="1"/>
  <c r="AK56" i="48"/>
  <c r="S58" i="48"/>
  <c r="T58" i="48" s="1"/>
  <c r="AJ58" i="48"/>
  <c r="AL58" i="48" s="1"/>
  <c r="AH62" i="48"/>
  <c r="AI62" i="48" s="1"/>
  <c r="AK62" i="48"/>
  <c r="S64" i="48"/>
  <c r="T64" i="48" s="1"/>
  <c r="AJ64" i="48"/>
  <c r="AL64" i="48" s="1"/>
  <c r="AK42" i="48"/>
  <c r="AL42" i="48" s="1"/>
  <c r="AK43" i="48"/>
  <c r="AK44" i="48"/>
  <c r="AL44" i="48" s="1"/>
  <c r="AK45" i="48"/>
  <c r="AL45" i="48" s="1"/>
  <c r="AK48" i="48"/>
  <c r="AL48" i="48" s="1"/>
  <c r="AK49" i="48"/>
  <c r="P40" i="48"/>
  <c r="AK40" i="48"/>
  <c r="AL40" i="48" s="1"/>
  <c r="S42" i="48"/>
  <c r="T42" i="48" s="1"/>
  <c r="S44" i="48"/>
  <c r="T44" i="48" s="1"/>
  <c r="S45" i="48"/>
  <c r="T45" i="48" s="1"/>
  <c r="S48" i="48"/>
  <c r="T48" i="48" s="1"/>
  <c r="AH50" i="48"/>
  <c r="AI50" i="48" s="1"/>
  <c r="P52" i="48"/>
  <c r="AK52" i="48"/>
  <c r="AL52" i="48" s="1"/>
  <c r="P55" i="48"/>
  <c r="AK55" i="48"/>
  <c r="AL55" i="48" s="1"/>
  <c r="AH66" i="48"/>
  <c r="AI66" i="48" s="1"/>
  <c r="AH53" i="49"/>
  <c r="AI53" i="49" s="1"/>
  <c r="AK53" i="49"/>
  <c r="AL53" i="49" s="1"/>
  <c r="AH62" i="49"/>
  <c r="AI62" i="49" s="1"/>
  <c r="AK62" i="49"/>
  <c r="AK51" i="49"/>
  <c r="AL51" i="49" s="1"/>
  <c r="AH51" i="49"/>
  <c r="AI51" i="49" s="1"/>
  <c r="AH57" i="49"/>
  <c r="AI57" i="49" s="1"/>
  <c r="AK57" i="49"/>
  <c r="AH63" i="49"/>
  <c r="AI63" i="49" s="1"/>
  <c r="AK63" i="49"/>
  <c r="AH55" i="49"/>
  <c r="AI55" i="49" s="1"/>
  <c r="AK55" i="49"/>
  <c r="AL55" i="49" s="1"/>
  <c r="AK54" i="49"/>
  <c r="AL54" i="49" s="1"/>
  <c r="AH54" i="49"/>
  <c r="AI54" i="49" s="1"/>
  <c r="AH58" i="49"/>
  <c r="AI58" i="49" s="1"/>
  <c r="AK58" i="49"/>
  <c r="AH56" i="49"/>
  <c r="AI56" i="49" s="1"/>
  <c r="AK56" i="49"/>
  <c r="AH40" i="49"/>
  <c r="AI40" i="49" s="1"/>
  <c r="AK40" i="49"/>
  <c r="AL40" i="49" s="1"/>
  <c r="AH41" i="49"/>
  <c r="AI41" i="49" s="1"/>
  <c r="AK41" i="49"/>
  <c r="AL41" i="49" s="1"/>
  <c r="AH52" i="49"/>
  <c r="AI52" i="49" s="1"/>
  <c r="AK52" i="49"/>
  <c r="AL52" i="49" s="1"/>
  <c r="AH61" i="49"/>
  <c r="AI61" i="49" s="1"/>
  <c r="AK61" i="49"/>
  <c r="AK42" i="49"/>
  <c r="AK43" i="49"/>
  <c r="AK44" i="49"/>
  <c r="AL44" i="49" s="1"/>
  <c r="AK45" i="49"/>
  <c r="AK48" i="49"/>
  <c r="AK49" i="49"/>
  <c r="AK65" i="49"/>
  <c r="AL65" i="49" s="1"/>
  <c r="P40" i="49"/>
  <c r="S42" i="49"/>
  <c r="T42" i="49" s="1"/>
  <c r="S48" i="49"/>
  <c r="T48" i="49" s="1"/>
  <c r="S49" i="49"/>
  <c r="T49" i="49" s="1"/>
  <c r="AH50" i="49"/>
  <c r="AI50" i="49" s="1"/>
  <c r="P52" i="49"/>
  <c r="P55" i="49"/>
  <c r="AK64" i="49"/>
  <c r="P51" i="49"/>
  <c r="P54" i="49"/>
  <c r="AH42" i="47"/>
  <c r="AI42" i="47" s="1"/>
  <c r="AK42" i="47"/>
  <c r="AH44" i="47"/>
  <c r="AI44" i="47" s="1"/>
  <c r="AK44" i="47"/>
  <c r="AH46" i="47"/>
  <c r="AI46" i="47" s="1"/>
  <c r="AK46" i="47"/>
  <c r="AK48" i="47"/>
  <c r="AL48" i="47" s="1"/>
  <c r="AH48" i="47"/>
  <c r="AI48" i="47" s="1"/>
  <c r="AK49" i="47"/>
  <c r="AL49" i="47" s="1"/>
  <c r="AH49" i="47"/>
  <c r="AI49" i="47" s="1"/>
  <c r="AH52" i="47"/>
  <c r="AI52" i="47" s="1"/>
  <c r="AK52" i="47"/>
  <c r="AL52" i="47" s="1"/>
  <c r="AH56" i="47"/>
  <c r="AI56" i="47" s="1"/>
  <c r="AK56" i="47"/>
  <c r="AK65" i="47"/>
  <c r="AL65" i="47" s="1"/>
  <c r="AH65" i="47"/>
  <c r="AI65" i="47" s="1"/>
  <c r="S51" i="47"/>
  <c r="T51" i="47" s="1"/>
  <c r="AJ51" i="47"/>
  <c r="S58" i="47"/>
  <c r="T58" i="47" s="1"/>
  <c r="AJ58" i="47"/>
  <c r="AH43" i="47"/>
  <c r="AI43" i="47" s="1"/>
  <c r="AK43" i="47"/>
  <c r="AH45" i="47"/>
  <c r="AI45" i="47" s="1"/>
  <c r="AK45" i="47"/>
  <c r="AH47" i="47"/>
  <c r="AI47" i="47" s="1"/>
  <c r="AK47" i="47"/>
  <c r="AH51" i="47"/>
  <c r="AI51" i="47" s="1"/>
  <c r="AK51" i="47"/>
  <c r="AK53" i="47"/>
  <c r="AL53" i="47" s="1"/>
  <c r="AH53" i="47"/>
  <c r="AI53" i="47" s="1"/>
  <c r="AK54" i="47"/>
  <c r="AL54" i="47" s="1"/>
  <c r="AH54" i="47"/>
  <c r="AI54" i="47" s="1"/>
  <c r="AH58" i="47"/>
  <c r="AI58" i="47" s="1"/>
  <c r="AK58" i="47"/>
  <c r="S56" i="47"/>
  <c r="T56" i="47" s="1"/>
  <c r="AJ56" i="47"/>
  <c r="S59" i="47"/>
  <c r="T59" i="47" s="1"/>
  <c r="AJ59" i="47"/>
  <c r="AL59" i="47" s="1"/>
  <c r="S60" i="47"/>
  <c r="T60" i="47" s="1"/>
  <c r="AJ60" i="47"/>
  <c r="AL60" i="47" s="1"/>
  <c r="AK66" i="47"/>
  <c r="AL66" i="47" s="1"/>
  <c r="AH66" i="47"/>
  <c r="AI66" i="47" s="1"/>
  <c r="P41" i="47"/>
  <c r="R42" i="47"/>
  <c r="R43" i="47"/>
  <c r="R44" i="47"/>
  <c r="R45" i="47"/>
  <c r="R46" i="47"/>
  <c r="R47" i="47"/>
  <c r="R48" i="47"/>
  <c r="S48" i="47" s="1"/>
  <c r="T48" i="47" s="1"/>
  <c r="P51" i="47"/>
  <c r="P52" i="47"/>
  <c r="R53" i="47"/>
  <c r="S53" i="47" s="1"/>
  <c r="T53" i="47" s="1"/>
  <c r="P56" i="47"/>
  <c r="P58" i="47"/>
  <c r="P59" i="47"/>
  <c r="P60" i="47"/>
  <c r="R65" i="47"/>
  <c r="S65" i="47" s="1"/>
  <c r="T65" i="47" s="1"/>
  <c r="AK40" i="47"/>
  <c r="AL40" i="47" s="1"/>
  <c r="AK50" i="47"/>
  <c r="AL50" i="47" s="1"/>
  <c r="AK55" i="47"/>
  <c r="AL55" i="47" s="1"/>
  <c r="AH42" i="46"/>
  <c r="AI42" i="46" s="1"/>
  <c r="AK42" i="46"/>
  <c r="AH44" i="46"/>
  <c r="AI44" i="46" s="1"/>
  <c r="AK44" i="46"/>
  <c r="AH46" i="46"/>
  <c r="AI46" i="46" s="1"/>
  <c r="AK46" i="46"/>
  <c r="AK48" i="46"/>
  <c r="AL48" i="46" s="1"/>
  <c r="AH48" i="46"/>
  <c r="AI48" i="46" s="1"/>
  <c r="AK65" i="46"/>
  <c r="AL65" i="46" s="1"/>
  <c r="AH65" i="46"/>
  <c r="AI65" i="46" s="1"/>
  <c r="AK54" i="46"/>
  <c r="AL54" i="46" s="1"/>
  <c r="AH54" i="46"/>
  <c r="AI54" i="46" s="1"/>
  <c r="AH43" i="46"/>
  <c r="AI43" i="46" s="1"/>
  <c r="AK43" i="46"/>
  <c r="AH45" i="46"/>
  <c r="AI45" i="46" s="1"/>
  <c r="AK45" i="46"/>
  <c r="AH47" i="46"/>
  <c r="AI47" i="46" s="1"/>
  <c r="AK47" i="46"/>
  <c r="AK53" i="46"/>
  <c r="AL53" i="46" s="1"/>
  <c r="AH53" i="46"/>
  <c r="AI53" i="46" s="1"/>
  <c r="AK49" i="46"/>
  <c r="AL49" i="46" s="1"/>
  <c r="AH49" i="46"/>
  <c r="AI49" i="46" s="1"/>
  <c r="AK66" i="46"/>
  <c r="AL66" i="46" s="1"/>
  <c r="AH66" i="46"/>
  <c r="AI66" i="46" s="1"/>
  <c r="R42" i="46"/>
  <c r="R43" i="46"/>
  <c r="R44" i="46"/>
  <c r="R45" i="46"/>
  <c r="R46" i="46"/>
  <c r="R47" i="46"/>
  <c r="R48" i="46"/>
  <c r="S48" i="46" s="1"/>
  <c r="T48" i="46" s="1"/>
  <c r="R53" i="46"/>
  <c r="S53" i="46" s="1"/>
  <c r="T53" i="46" s="1"/>
  <c r="R65" i="46"/>
  <c r="S65" i="46" s="1"/>
  <c r="T65" i="46" s="1"/>
  <c r="AK40" i="46"/>
  <c r="AL40" i="46" s="1"/>
  <c r="AK50" i="46"/>
  <c r="AL50" i="46" s="1"/>
  <c r="AK55" i="46"/>
  <c r="AL55" i="46" s="1"/>
  <c r="AH45" i="45"/>
  <c r="AI45" i="45" s="1"/>
  <c r="AK45" i="45"/>
  <c r="AL45" i="45" s="1"/>
  <c r="P56" i="45"/>
  <c r="R56" i="45"/>
  <c r="S56" i="45" s="1"/>
  <c r="T56" i="45" s="1"/>
  <c r="AK65" i="45"/>
  <c r="AH65" i="45"/>
  <c r="AI65" i="45" s="1"/>
  <c r="AH71" i="45"/>
  <c r="AI71" i="45" s="1"/>
  <c r="AK71" i="45"/>
  <c r="AH46" i="45"/>
  <c r="AI46" i="45" s="1"/>
  <c r="AH47" i="45"/>
  <c r="AI47" i="45" s="1"/>
  <c r="AH48" i="45"/>
  <c r="AI48" i="45" s="1"/>
  <c r="AK58" i="45"/>
  <c r="AL58" i="45" s="1"/>
  <c r="AK59" i="45"/>
  <c r="AL59" i="45" s="1"/>
  <c r="AH59" i="45"/>
  <c r="AI59" i="45" s="1"/>
  <c r="AH61" i="45"/>
  <c r="AI61" i="45" s="1"/>
  <c r="AK61" i="45"/>
  <c r="AL61" i="45" s="1"/>
  <c r="AH66" i="45"/>
  <c r="AI66" i="45" s="1"/>
  <c r="AK66" i="45"/>
  <c r="S46" i="45"/>
  <c r="T46" i="45" s="1"/>
  <c r="S47" i="45"/>
  <c r="T47" i="45" s="1"/>
  <c r="AK53" i="45"/>
  <c r="AK54" i="45"/>
  <c r="AL54" i="45" s="1"/>
  <c r="AH54" i="45"/>
  <c r="AI54" i="45" s="1"/>
  <c r="AH56" i="45"/>
  <c r="AI56" i="45" s="1"/>
  <c r="AK56" i="45"/>
  <c r="AL56" i="45" s="1"/>
  <c r="AH60" i="45"/>
  <c r="AI60" i="45" s="1"/>
  <c r="AH62" i="45"/>
  <c r="AI62" i="45" s="1"/>
  <c r="AK62" i="45"/>
  <c r="AH69" i="45"/>
  <c r="AI69" i="45" s="1"/>
  <c r="AK69" i="45"/>
  <c r="AK72" i="45"/>
  <c r="AL72" i="45" s="1"/>
  <c r="AK73" i="45"/>
  <c r="AL73" i="45" s="1"/>
  <c r="AH73" i="45"/>
  <c r="AI73" i="45" s="1"/>
  <c r="S49" i="45"/>
  <c r="T49" i="45" s="1"/>
  <c r="AK52" i="45"/>
  <c r="AH57" i="45"/>
  <c r="AI57" i="45" s="1"/>
  <c r="AK57" i="45"/>
  <c r="P61" i="45"/>
  <c r="R61" i="45"/>
  <c r="S61" i="45" s="1"/>
  <c r="T61" i="45" s="1"/>
  <c r="AL62" i="45"/>
  <c r="AH64" i="45"/>
  <c r="AI64" i="45" s="1"/>
  <c r="AK64" i="45"/>
  <c r="AK70" i="45"/>
  <c r="AH70" i="45"/>
  <c r="AI70" i="45" s="1"/>
  <c r="P55" i="45"/>
  <c r="P60" i="45"/>
  <c r="P74" i="45"/>
  <c r="AK60" i="44"/>
  <c r="AL60" i="44" s="1"/>
  <c r="AH60" i="44"/>
  <c r="AI60" i="44" s="1"/>
  <c r="AH65" i="44"/>
  <c r="AI65" i="44" s="1"/>
  <c r="AK65" i="44"/>
  <c r="AH71" i="44"/>
  <c r="AI71" i="44" s="1"/>
  <c r="AK71" i="44"/>
  <c r="AH56" i="44"/>
  <c r="AI56" i="44" s="1"/>
  <c r="AK56" i="44"/>
  <c r="AL56" i="44" s="1"/>
  <c r="AH57" i="44"/>
  <c r="AI57" i="44" s="1"/>
  <c r="AK57" i="44"/>
  <c r="AH66" i="44"/>
  <c r="AI66" i="44" s="1"/>
  <c r="AK66" i="44"/>
  <c r="AL66" i="44" s="1"/>
  <c r="AH72" i="44"/>
  <c r="AI72" i="44" s="1"/>
  <c r="AK72" i="44"/>
  <c r="AL72" i="44" s="1"/>
  <c r="AH58" i="44"/>
  <c r="AI58" i="44" s="1"/>
  <c r="AK58" i="44"/>
  <c r="AL58" i="44" s="1"/>
  <c r="AH61" i="44"/>
  <c r="AI61" i="44" s="1"/>
  <c r="AK61" i="44"/>
  <c r="AL61" i="44" s="1"/>
  <c r="AH62" i="44"/>
  <c r="AI62" i="44" s="1"/>
  <c r="AK62" i="44"/>
  <c r="AH69" i="44"/>
  <c r="AI69" i="44" s="1"/>
  <c r="AK69" i="44"/>
  <c r="AH44" i="44"/>
  <c r="AI44" i="44" s="1"/>
  <c r="AK44" i="44"/>
  <c r="AL44" i="44" s="1"/>
  <c r="AK45" i="44"/>
  <c r="AL45" i="44" s="1"/>
  <c r="AH45" i="44"/>
  <c r="AI45" i="44" s="1"/>
  <c r="AK55" i="44"/>
  <c r="AL55" i="44" s="1"/>
  <c r="AH55" i="44"/>
  <c r="AI55" i="44" s="1"/>
  <c r="AH64" i="44"/>
  <c r="AI64" i="44" s="1"/>
  <c r="AK64" i="44"/>
  <c r="AH70" i="44"/>
  <c r="AI70" i="44" s="1"/>
  <c r="AK70" i="44"/>
  <c r="AK74" i="44"/>
  <c r="AL74" i="44" s="1"/>
  <c r="AH74" i="44"/>
  <c r="AI74" i="44" s="1"/>
  <c r="AK46" i="44"/>
  <c r="AL46" i="44" s="1"/>
  <c r="AK47" i="44"/>
  <c r="AL47" i="44" s="1"/>
  <c r="AK48" i="44"/>
  <c r="AL48" i="44" s="1"/>
  <c r="AK51" i="44"/>
  <c r="AL51" i="44" s="1"/>
  <c r="P44" i="44"/>
  <c r="S46" i="44"/>
  <c r="T46" i="44" s="1"/>
  <c r="S47" i="44"/>
  <c r="T47" i="44" s="1"/>
  <c r="S48" i="44"/>
  <c r="T48" i="44" s="1"/>
  <c r="S51" i="44"/>
  <c r="T51" i="44" s="1"/>
  <c r="S52" i="44"/>
  <c r="T52" i="44" s="1"/>
  <c r="AH52" i="44"/>
  <c r="AI52" i="44" s="1"/>
  <c r="S53" i="44"/>
  <c r="T53" i="44" s="1"/>
  <c r="AH53" i="44"/>
  <c r="AI53" i="44" s="1"/>
  <c r="AH54" i="44"/>
  <c r="AI54" i="44" s="1"/>
  <c r="P56" i="44"/>
  <c r="AH59" i="44"/>
  <c r="AI59" i="44" s="1"/>
  <c r="P61" i="44"/>
  <c r="AH73" i="44"/>
  <c r="AI73" i="44" s="1"/>
  <c r="P55" i="44"/>
  <c r="P60" i="44"/>
  <c r="P74" i="44"/>
  <c r="AK51" i="43"/>
  <c r="AL51" i="43" s="1"/>
  <c r="AH51" i="43"/>
  <c r="AI51" i="43" s="1"/>
  <c r="AH59" i="43"/>
  <c r="AI59" i="43" s="1"/>
  <c r="AK59" i="43"/>
  <c r="AL59" i="43" s="1"/>
  <c r="AH48" i="43"/>
  <c r="AI48" i="43" s="1"/>
  <c r="AK48" i="43"/>
  <c r="AL48" i="43" s="1"/>
  <c r="AH49" i="43"/>
  <c r="AI49" i="43" s="1"/>
  <c r="AK49" i="43"/>
  <c r="AL49" i="43" s="1"/>
  <c r="AH52" i="43"/>
  <c r="AI52" i="43" s="1"/>
  <c r="AK52" i="43"/>
  <c r="AL52" i="43" s="1"/>
  <c r="AH53" i="43"/>
  <c r="AI53" i="43" s="1"/>
  <c r="AK53" i="43"/>
  <c r="AH57" i="43"/>
  <c r="AI57" i="43" s="1"/>
  <c r="AK57" i="43"/>
  <c r="AH55" i="43"/>
  <c r="AI55" i="43" s="1"/>
  <c r="AK55" i="43"/>
  <c r="AH38" i="43"/>
  <c r="AI38" i="43" s="1"/>
  <c r="AK38" i="43"/>
  <c r="AL38" i="43" s="1"/>
  <c r="AK39" i="43"/>
  <c r="AL39" i="43" s="1"/>
  <c r="AH39" i="43"/>
  <c r="AI39" i="43" s="1"/>
  <c r="AL55" i="43"/>
  <c r="AH56" i="43"/>
  <c r="AI56" i="43" s="1"/>
  <c r="AK56" i="43"/>
  <c r="AL56" i="43" s="1"/>
  <c r="AH60" i="43"/>
  <c r="AI60" i="43" s="1"/>
  <c r="AK60" i="43"/>
  <c r="AL60" i="43" s="1"/>
  <c r="AL43" i="43"/>
  <c r="AL44" i="43"/>
  <c r="AK47" i="43"/>
  <c r="AL47" i="43" s="1"/>
  <c r="AH47" i="43"/>
  <c r="AI47" i="43" s="1"/>
  <c r="AL53" i="43"/>
  <c r="AH54" i="43"/>
  <c r="AI54" i="43" s="1"/>
  <c r="AK54" i="43"/>
  <c r="AL54" i="43" s="1"/>
  <c r="AL57" i="43"/>
  <c r="AH58" i="43"/>
  <c r="AI58" i="43" s="1"/>
  <c r="AK58" i="43"/>
  <c r="AL58" i="43" s="1"/>
  <c r="AK62" i="43"/>
  <c r="AL62" i="43" s="1"/>
  <c r="AH62" i="43"/>
  <c r="AI62" i="43" s="1"/>
  <c r="AK40" i="43"/>
  <c r="AL40" i="43" s="1"/>
  <c r="AK42" i="43"/>
  <c r="AL42" i="43" s="1"/>
  <c r="AK45" i="43"/>
  <c r="AL45" i="43" s="1"/>
  <c r="P38" i="43"/>
  <c r="S40" i="43"/>
  <c r="T40" i="43" s="1"/>
  <c r="S41" i="43"/>
  <c r="T41" i="43" s="1"/>
  <c r="AH41" i="43"/>
  <c r="AI41" i="43" s="1"/>
  <c r="S42" i="43"/>
  <c r="T42" i="43" s="1"/>
  <c r="S43" i="43"/>
  <c r="T43" i="43" s="1"/>
  <c r="AH43" i="43"/>
  <c r="AI43" i="43" s="1"/>
  <c r="S44" i="43"/>
  <c r="T44" i="43" s="1"/>
  <c r="AH44" i="43"/>
  <c r="AI44" i="43" s="1"/>
  <c r="S45" i="43"/>
  <c r="T45" i="43" s="1"/>
  <c r="AH46" i="43"/>
  <c r="AI46" i="43" s="1"/>
  <c r="P48" i="43"/>
  <c r="AH50" i="43"/>
  <c r="AI50" i="43" s="1"/>
  <c r="P52" i="43"/>
  <c r="AH61" i="43"/>
  <c r="AI61" i="43" s="1"/>
  <c r="P47" i="43"/>
  <c r="P51" i="43"/>
  <c r="P62" i="43"/>
  <c r="AK79" i="51"/>
  <c r="AL79" i="51" s="1"/>
  <c r="AH79" i="51"/>
  <c r="AI79" i="51" s="1"/>
  <c r="P64" i="51"/>
  <c r="P68" i="51"/>
  <c r="P72" i="51"/>
  <c r="P76" i="51"/>
  <c r="P63" i="51"/>
  <c r="P67" i="51"/>
  <c r="P71" i="51"/>
  <c r="P75" i="51"/>
  <c r="P61" i="50"/>
  <c r="P65" i="50"/>
  <c r="P69" i="50"/>
  <c r="R73" i="50"/>
  <c r="S73" i="50" s="1"/>
  <c r="T73" i="50" s="1"/>
  <c r="R25" i="50"/>
  <c r="AJ25" i="50" s="1"/>
  <c r="P62" i="50"/>
  <c r="P66" i="50"/>
  <c r="P70" i="50"/>
  <c r="AK82" i="48"/>
  <c r="AL82" i="48" s="1"/>
  <c r="AH82" i="48"/>
  <c r="AI82" i="48" s="1"/>
  <c r="AH32" i="48"/>
  <c r="AI32" i="48" s="1"/>
  <c r="AK32" i="48"/>
  <c r="AL32" i="48" s="1"/>
  <c r="P29" i="48"/>
  <c r="R35" i="48"/>
  <c r="R39" i="48"/>
  <c r="S39" i="48" s="1"/>
  <c r="T39" i="48" s="1"/>
  <c r="P69" i="48"/>
  <c r="P73" i="48"/>
  <c r="P77" i="48"/>
  <c r="R81" i="48"/>
  <c r="S81" i="48" s="1"/>
  <c r="T81" i="48" s="1"/>
  <c r="R82" i="48"/>
  <c r="S82" i="48" s="1"/>
  <c r="T82" i="48" s="1"/>
  <c r="P26" i="48"/>
  <c r="P30" i="48"/>
  <c r="R33" i="48"/>
  <c r="AJ33" i="48" s="1"/>
  <c r="R34" i="48"/>
  <c r="S34" i="48" s="1"/>
  <c r="T34" i="48" s="1"/>
  <c r="P70" i="48"/>
  <c r="P74" i="48"/>
  <c r="P78" i="48"/>
  <c r="AH31" i="49"/>
  <c r="AI31" i="49" s="1"/>
  <c r="AK31" i="49"/>
  <c r="AL31" i="49" s="1"/>
  <c r="P26" i="49"/>
  <c r="P30" i="49"/>
  <c r="R32" i="49"/>
  <c r="AJ32" i="49" s="1"/>
  <c r="AL32" i="49" s="1"/>
  <c r="R33" i="49"/>
  <c r="AJ33" i="49" s="1"/>
  <c r="AL33" i="49" s="1"/>
  <c r="R34" i="49"/>
  <c r="S34" i="49" s="1"/>
  <c r="T34" i="49" s="1"/>
  <c r="P35" i="49"/>
  <c r="R39" i="49"/>
  <c r="S39" i="49" s="1"/>
  <c r="T39" i="49" s="1"/>
  <c r="P82" i="49"/>
  <c r="P38" i="49"/>
  <c r="AK83" i="47"/>
  <c r="AL83" i="47" s="1"/>
  <c r="AH83" i="47"/>
  <c r="AI83" i="47" s="1"/>
  <c r="P67" i="47"/>
  <c r="P71" i="47"/>
  <c r="P75" i="47"/>
  <c r="P79" i="47"/>
  <c r="R80" i="47"/>
  <c r="S80" i="47" s="1"/>
  <c r="T80" i="47" s="1"/>
  <c r="P81" i="47"/>
  <c r="P85" i="47"/>
  <c r="P68" i="47"/>
  <c r="P72" i="47"/>
  <c r="P76" i="47"/>
  <c r="R81" i="46"/>
  <c r="S81" i="46" s="1"/>
  <c r="T81" i="46" s="1"/>
  <c r="P69" i="46"/>
  <c r="P73" i="46"/>
  <c r="P77" i="46"/>
  <c r="R83" i="46"/>
  <c r="S83" i="46" s="1"/>
  <c r="T83" i="46" s="1"/>
  <c r="AH83" i="46"/>
  <c r="AI83" i="46" s="1"/>
  <c r="P85" i="46"/>
  <c r="P35" i="46"/>
  <c r="P67" i="46"/>
  <c r="P71" i="46"/>
  <c r="P75" i="46"/>
  <c r="P79" i="46"/>
  <c r="R39" i="45"/>
  <c r="S39" i="45" s="1"/>
  <c r="T39" i="45" s="1"/>
  <c r="P29" i="45"/>
  <c r="R33" i="45"/>
  <c r="AJ33" i="45" s="1"/>
  <c r="AL33" i="45" s="1"/>
  <c r="R34" i="45"/>
  <c r="AJ34" i="45" s="1"/>
  <c r="AL34" i="45" s="1"/>
  <c r="R35" i="45"/>
  <c r="AJ35" i="45" s="1"/>
  <c r="AL35" i="45" s="1"/>
  <c r="R36" i="45"/>
  <c r="S36" i="45" s="1"/>
  <c r="T36" i="45" s="1"/>
  <c r="AJ37" i="45"/>
  <c r="AL76" i="45"/>
  <c r="AL81" i="45"/>
  <c r="AL84" i="45"/>
  <c r="R92" i="45"/>
  <c r="S92" i="45" s="1"/>
  <c r="T92" i="45" s="1"/>
  <c r="P31" i="45"/>
  <c r="P41" i="45"/>
  <c r="AL80" i="45"/>
  <c r="AH75" i="44"/>
  <c r="AI75" i="44" s="1"/>
  <c r="AK75" i="44"/>
  <c r="AH41" i="44"/>
  <c r="AI41" i="44" s="1"/>
  <c r="R29" i="44"/>
  <c r="AJ29" i="44" s="1"/>
  <c r="R41" i="44"/>
  <c r="S41" i="44" s="1"/>
  <c r="T41" i="44" s="1"/>
  <c r="R91" i="44"/>
  <c r="S91" i="44" s="1"/>
  <c r="T91" i="44" s="1"/>
  <c r="R76" i="44"/>
  <c r="AJ76" i="44" s="1"/>
  <c r="AL76" i="44" s="1"/>
  <c r="R92" i="44"/>
  <c r="S92" i="44" s="1"/>
  <c r="T92" i="44" s="1"/>
  <c r="R40" i="44"/>
  <c r="S40" i="44" s="1"/>
  <c r="T40" i="44" s="1"/>
  <c r="AK79" i="43"/>
  <c r="AL79" i="43" s="1"/>
  <c r="AH79" i="43"/>
  <c r="AI79" i="43" s="1"/>
  <c r="P77" i="43"/>
  <c r="R78" i="43"/>
  <c r="S78" i="43" s="1"/>
  <c r="T78" i="43" s="1"/>
  <c r="R79" i="43"/>
  <c r="S79" i="43" s="1"/>
  <c r="T79" i="43" s="1"/>
  <c r="AK41" i="42"/>
  <c r="AL41" i="42" s="1"/>
  <c r="AH41" i="42"/>
  <c r="AI41" i="42" s="1"/>
  <c r="AH58" i="42"/>
  <c r="AI58" i="42" s="1"/>
  <c r="AK58" i="42"/>
  <c r="S60" i="42"/>
  <c r="T60" i="42" s="1"/>
  <c r="AJ60" i="42"/>
  <c r="AH49" i="42"/>
  <c r="AI49" i="42" s="1"/>
  <c r="AK49" i="42"/>
  <c r="AL49" i="42" s="1"/>
  <c r="AJ51" i="42"/>
  <c r="S51" i="42"/>
  <c r="T51" i="42" s="1"/>
  <c r="AH56" i="42"/>
  <c r="AI56" i="42" s="1"/>
  <c r="AK56" i="42"/>
  <c r="S59" i="42"/>
  <c r="T59" i="42" s="1"/>
  <c r="AJ59" i="42"/>
  <c r="AL59" i="42" s="1"/>
  <c r="AH61" i="42"/>
  <c r="AI61" i="42" s="1"/>
  <c r="AK61" i="42"/>
  <c r="S63" i="42"/>
  <c r="T63" i="42" s="1"/>
  <c r="AJ63" i="42"/>
  <c r="AL63" i="42" s="1"/>
  <c r="AL42" i="42"/>
  <c r="AL43" i="42"/>
  <c r="AL44" i="42"/>
  <c r="AL45" i="42"/>
  <c r="AL46" i="42"/>
  <c r="AL47" i="42"/>
  <c r="AK52" i="42"/>
  <c r="AL52" i="42" s="1"/>
  <c r="AH52" i="42"/>
  <c r="AI52" i="42" s="1"/>
  <c r="S58" i="42"/>
  <c r="T58" i="42" s="1"/>
  <c r="AJ58" i="42"/>
  <c r="AL58" i="42" s="1"/>
  <c r="AH60" i="42"/>
  <c r="AI60" i="42" s="1"/>
  <c r="AK60" i="42"/>
  <c r="S62" i="42"/>
  <c r="T62" i="42" s="1"/>
  <c r="AJ62" i="42"/>
  <c r="AH64" i="42"/>
  <c r="AI64" i="42" s="1"/>
  <c r="AK64" i="42"/>
  <c r="AL64" i="42" s="1"/>
  <c r="AH62" i="42"/>
  <c r="AI62" i="42" s="1"/>
  <c r="AK62" i="42"/>
  <c r="AH51" i="42"/>
  <c r="AI51" i="42" s="1"/>
  <c r="AK51" i="42"/>
  <c r="AH54" i="42"/>
  <c r="AI54" i="42" s="1"/>
  <c r="AK54" i="42"/>
  <c r="AL54" i="42" s="1"/>
  <c r="AJ56" i="42"/>
  <c r="AL56" i="42" s="1"/>
  <c r="S56" i="42"/>
  <c r="T56" i="42" s="1"/>
  <c r="AH59" i="42"/>
  <c r="AI59" i="42" s="1"/>
  <c r="AK59" i="42"/>
  <c r="S61" i="42"/>
  <c r="T61" i="42" s="1"/>
  <c r="AJ61" i="42"/>
  <c r="AL61" i="42" s="1"/>
  <c r="AH63" i="42"/>
  <c r="AI63" i="42" s="1"/>
  <c r="AK63" i="42"/>
  <c r="AK66" i="42"/>
  <c r="AL66" i="42" s="1"/>
  <c r="AH66" i="42"/>
  <c r="AI66" i="42" s="1"/>
  <c r="P40" i="42"/>
  <c r="AK40" i="42"/>
  <c r="AL40" i="42" s="1"/>
  <c r="S42" i="42"/>
  <c r="T42" i="42" s="1"/>
  <c r="AH42" i="42"/>
  <c r="AI42" i="42" s="1"/>
  <c r="S43" i="42"/>
  <c r="T43" i="42" s="1"/>
  <c r="AH43" i="42"/>
  <c r="AI43" i="42" s="1"/>
  <c r="S44" i="42"/>
  <c r="T44" i="42" s="1"/>
  <c r="AH44" i="42"/>
  <c r="AI44" i="42" s="1"/>
  <c r="S45" i="42"/>
  <c r="T45" i="42" s="1"/>
  <c r="AH45" i="42"/>
  <c r="AI45" i="42" s="1"/>
  <c r="S46" i="42"/>
  <c r="T46" i="42" s="1"/>
  <c r="AH46" i="42"/>
  <c r="AI46" i="42" s="1"/>
  <c r="S47" i="42"/>
  <c r="T47" i="42" s="1"/>
  <c r="AH47" i="42"/>
  <c r="AI47" i="42" s="1"/>
  <c r="AH48" i="42"/>
  <c r="AI48" i="42" s="1"/>
  <c r="P50" i="42"/>
  <c r="AK50" i="42"/>
  <c r="AL50" i="42" s="1"/>
  <c r="AH53" i="42"/>
  <c r="AI53" i="42" s="1"/>
  <c r="P55" i="42"/>
  <c r="AK55" i="42"/>
  <c r="AL55" i="42" s="1"/>
  <c r="AH65" i="42"/>
  <c r="AI65" i="42" s="1"/>
  <c r="AH71" i="42"/>
  <c r="AI71" i="42" s="1"/>
  <c r="AH79" i="42"/>
  <c r="AI79" i="42" s="1"/>
  <c r="R84" i="42"/>
  <c r="S84" i="42" s="1"/>
  <c r="T84" i="42" s="1"/>
  <c r="AH70" i="55"/>
  <c r="AI70" i="55" s="1"/>
  <c r="AK70" i="55"/>
  <c r="AH65" i="55"/>
  <c r="AI65" i="55" s="1"/>
  <c r="AK65" i="55"/>
  <c r="S81" i="55"/>
  <c r="T81" i="55" s="1"/>
  <c r="AJ81" i="55"/>
  <c r="AL81" i="55" s="1"/>
  <c r="S83" i="55"/>
  <c r="T83" i="55" s="1"/>
  <c r="AJ83" i="55"/>
  <c r="AL83" i="55" s="1"/>
  <c r="S84" i="55"/>
  <c r="T84" i="55" s="1"/>
  <c r="AJ84" i="55"/>
  <c r="AL84" i="55" s="1"/>
  <c r="S87" i="55"/>
  <c r="T87" i="55" s="1"/>
  <c r="AJ87" i="55"/>
  <c r="AL87" i="55" s="1"/>
  <c r="S88" i="55"/>
  <c r="T88" i="55" s="1"/>
  <c r="AJ88" i="55"/>
  <c r="AL88" i="55" s="1"/>
  <c r="S89" i="55"/>
  <c r="T89" i="55" s="1"/>
  <c r="AJ89" i="55"/>
  <c r="S90" i="55"/>
  <c r="T90" i="55" s="1"/>
  <c r="AJ90" i="55"/>
  <c r="AL90" i="55" s="1"/>
  <c r="AH66" i="55"/>
  <c r="AI66" i="55" s="1"/>
  <c r="AK66" i="55"/>
  <c r="AH72" i="55"/>
  <c r="AI72" i="55" s="1"/>
  <c r="AK72" i="55"/>
  <c r="AH76" i="55"/>
  <c r="AI76" i="55" s="1"/>
  <c r="AK76" i="55"/>
  <c r="AK79" i="55"/>
  <c r="AL79" i="55" s="1"/>
  <c r="AH79" i="55"/>
  <c r="AI79" i="55" s="1"/>
  <c r="AH64" i="55"/>
  <c r="AI64" i="55" s="1"/>
  <c r="AK64" i="55"/>
  <c r="AL64" i="55" s="1"/>
  <c r="AJ66" i="55"/>
  <c r="S66" i="55"/>
  <c r="T66" i="55" s="1"/>
  <c r="AH69" i="55"/>
  <c r="AI69" i="55" s="1"/>
  <c r="AK69" i="55"/>
  <c r="AH71" i="55"/>
  <c r="AI71" i="55" s="1"/>
  <c r="AK71" i="55"/>
  <c r="AK73" i="55"/>
  <c r="AL73" i="55" s="1"/>
  <c r="AH73" i="55"/>
  <c r="AI73" i="55" s="1"/>
  <c r="AK74" i="55"/>
  <c r="AL74" i="55" s="1"/>
  <c r="AH74" i="55"/>
  <c r="AI74" i="55" s="1"/>
  <c r="AH77" i="55"/>
  <c r="AI77" i="55" s="1"/>
  <c r="AK77" i="55"/>
  <c r="AL77" i="55" s="1"/>
  <c r="AK92" i="55"/>
  <c r="AL92" i="55" s="1"/>
  <c r="AH92" i="55"/>
  <c r="AI92" i="55" s="1"/>
  <c r="AK78" i="55"/>
  <c r="AL78" i="55" s="1"/>
  <c r="AH78" i="55"/>
  <c r="AI78" i="55" s="1"/>
  <c r="AJ65" i="55"/>
  <c r="S65" i="55"/>
  <c r="T65" i="55" s="1"/>
  <c r="S76" i="55"/>
  <c r="T76" i="55" s="1"/>
  <c r="AJ76" i="55"/>
  <c r="AL76" i="55" s="1"/>
  <c r="P64" i="55"/>
  <c r="R69" i="55"/>
  <c r="R70" i="55"/>
  <c r="R71" i="55"/>
  <c r="R72" i="55"/>
  <c r="R73" i="55"/>
  <c r="S73" i="55" s="1"/>
  <c r="T73" i="55" s="1"/>
  <c r="P76" i="55"/>
  <c r="P77" i="55"/>
  <c r="R78" i="55"/>
  <c r="S78" i="55" s="1"/>
  <c r="T78" i="55" s="1"/>
  <c r="P81" i="55"/>
  <c r="P83" i="55"/>
  <c r="P84" i="55"/>
  <c r="P87" i="55"/>
  <c r="P88" i="55"/>
  <c r="P89" i="55"/>
  <c r="P90" i="55"/>
  <c r="P91" i="55"/>
  <c r="R92" i="55"/>
  <c r="S92" i="55" s="1"/>
  <c r="T92" i="55" s="1"/>
  <c r="AH93" i="55"/>
  <c r="AI93" i="55" s="1"/>
  <c r="AK75" i="55"/>
  <c r="AL75" i="55" s="1"/>
  <c r="AK80" i="55"/>
  <c r="AL80" i="55" s="1"/>
  <c r="AK66" i="41"/>
  <c r="AL66" i="41" s="1"/>
  <c r="AH66" i="41"/>
  <c r="AI66" i="41" s="1"/>
  <c r="AH65" i="41"/>
  <c r="AI65" i="41" s="1"/>
  <c r="P56" i="41"/>
  <c r="P58" i="41"/>
  <c r="P55" i="41"/>
  <c r="AJ60" i="41"/>
  <c r="P54" i="41"/>
  <c r="S63" i="41"/>
  <c r="T63" i="41" s="1"/>
  <c r="AJ63" i="41"/>
  <c r="AH63" i="41"/>
  <c r="AI63" i="41" s="1"/>
  <c r="AK63" i="41"/>
  <c r="P63" i="41"/>
  <c r="AK64" i="41"/>
  <c r="AL64" i="41" s="1"/>
  <c r="AH64" i="41"/>
  <c r="AI64" i="41" s="1"/>
  <c r="P64" i="41"/>
  <c r="AH60" i="41"/>
  <c r="AI60" i="41" s="1"/>
  <c r="AK60" i="41"/>
  <c r="AJ61" i="41"/>
  <c r="AL61" i="41" s="1"/>
  <c r="AK61" i="41"/>
  <c r="S59" i="41"/>
  <c r="T59" i="41" s="1"/>
  <c r="AJ59" i="41"/>
  <c r="S58" i="41"/>
  <c r="T58" i="41" s="1"/>
  <c r="AJ58" i="41"/>
  <c r="AH58" i="41"/>
  <c r="AI58" i="41" s="1"/>
  <c r="AK58" i="41"/>
  <c r="AH59" i="41"/>
  <c r="AI59" i="41" s="1"/>
  <c r="AK59" i="41"/>
  <c r="AH56" i="41"/>
  <c r="AI56" i="41" s="1"/>
  <c r="AK56" i="41"/>
  <c r="AJ56" i="41"/>
  <c r="AK55" i="41"/>
  <c r="AL55" i="41" s="1"/>
  <c r="AH55" i="41"/>
  <c r="AI55" i="41" s="1"/>
  <c r="AK54" i="41"/>
  <c r="AL54" i="41" s="1"/>
  <c r="AH54" i="41"/>
  <c r="AI54" i="41" s="1"/>
  <c r="S45" i="41"/>
  <c r="T45" i="41" s="1"/>
  <c r="AJ45" i="41"/>
  <c r="AH45" i="41"/>
  <c r="AI45" i="41" s="1"/>
  <c r="AK45" i="41"/>
  <c r="P49" i="41"/>
  <c r="P48" i="41"/>
  <c r="P51" i="41"/>
  <c r="S51" i="41"/>
  <c r="T51" i="41" s="1"/>
  <c r="AJ51" i="41"/>
  <c r="AH51" i="41"/>
  <c r="AI51" i="41" s="1"/>
  <c r="AK51" i="41"/>
  <c r="AK52" i="41"/>
  <c r="AL52" i="41" s="1"/>
  <c r="AH52" i="41"/>
  <c r="AI52" i="41" s="1"/>
  <c r="AK53" i="41"/>
  <c r="AL53" i="41" s="1"/>
  <c r="AH53" i="41"/>
  <c r="AI53" i="41" s="1"/>
  <c r="R52" i="41"/>
  <c r="S52" i="41" s="1"/>
  <c r="T52" i="41" s="1"/>
  <c r="P53" i="41"/>
  <c r="P50" i="41"/>
  <c r="AK50" i="41"/>
  <c r="AL50" i="41" s="1"/>
  <c r="AH50" i="41"/>
  <c r="AI50" i="41" s="1"/>
  <c r="AH49" i="41"/>
  <c r="AI49" i="41" s="1"/>
  <c r="AK49" i="41"/>
  <c r="AL49" i="41" s="1"/>
  <c r="AK48" i="41"/>
  <c r="AL48" i="41" s="1"/>
  <c r="AH48" i="41"/>
  <c r="AI48" i="41" s="1"/>
  <c r="R46" i="41"/>
  <c r="P47" i="41"/>
  <c r="AH46" i="41"/>
  <c r="AI46" i="41" s="1"/>
  <c r="AK46" i="41"/>
  <c r="AJ47" i="41"/>
  <c r="AK47" i="41"/>
  <c r="R75" i="41"/>
  <c r="S75" i="41" s="1"/>
  <c r="T75" i="41" s="1"/>
  <c r="R79" i="41"/>
  <c r="S79" i="41" s="1"/>
  <c r="T79" i="41" s="1"/>
  <c r="P44" i="41"/>
  <c r="AH44" i="41"/>
  <c r="AI44" i="41" s="1"/>
  <c r="AK44" i="41"/>
  <c r="S44" i="41"/>
  <c r="T44" i="41" s="1"/>
  <c r="AJ44" i="41"/>
  <c r="R67" i="41"/>
  <c r="S67" i="41" s="1"/>
  <c r="T67" i="41" s="1"/>
  <c r="R71" i="41"/>
  <c r="S71" i="41" s="1"/>
  <c r="T71" i="41" s="1"/>
  <c r="P40" i="41"/>
  <c r="P43" i="41"/>
  <c r="AH43" i="41"/>
  <c r="AI43" i="41" s="1"/>
  <c r="AK43" i="41"/>
  <c r="AJ43" i="41"/>
  <c r="S42" i="41"/>
  <c r="T42" i="41" s="1"/>
  <c r="AJ42" i="41"/>
  <c r="AH42" i="41"/>
  <c r="AI42" i="41" s="1"/>
  <c r="AK42" i="41"/>
  <c r="P42" i="41"/>
  <c r="AK18" i="41"/>
  <c r="AL18" i="41" s="1"/>
  <c r="AH18" i="41"/>
  <c r="AI18" i="41" s="1"/>
  <c r="R69" i="41"/>
  <c r="S69" i="41" s="1"/>
  <c r="T69" i="41" s="1"/>
  <c r="R77" i="41"/>
  <c r="S77" i="41" s="1"/>
  <c r="T77" i="41" s="1"/>
  <c r="R80" i="41"/>
  <c r="S80" i="41" s="1"/>
  <c r="T80" i="41" s="1"/>
  <c r="R81" i="41"/>
  <c r="S81" i="41" s="1"/>
  <c r="T81" i="41" s="1"/>
  <c r="R82" i="41"/>
  <c r="S82" i="41" s="1"/>
  <c r="T82" i="41" s="1"/>
  <c r="P83" i="41"/>
  <c r="P41" i="41"/>
  <c r="R73" i="41"/>
  <c r="S73" i="41" s="1"/>
  <c r="T73" i="41" s="1"/>
  <c r="AK41" i="41"/>
  <c r="AL41" i="41" s="1"/>
  <c r="AH41" i="41"/>
  <c r="AI41" i="41" s="1"/>
  <c r="AK40" i="41"/>
  <c r="AL40" i="41" s="1"/>
  <c r="AH40" i="41"/>
  <c r="AI40" i="41" s="1"/>
  <c r="AJ76" i="41"/>
  <c r="S76" i="41"/>
  <c r="T76" i="41" s="1"/>
  <c r="AH29" i="41"/>
  <c r="AI29" i="41" s="1"/>
  <c r="AK29" i="41"/>
  <c r="AH26" i="41"/>
  <c r="AI26" i="41" s="1"/>
  <c r="AK26" i="41"/>
  <c r="AJ68" i="41"/>
  <c r="S68" i="41"/>
  <c r="T68" i="41" s="1"/>
  <c r="AJ70" i="41"/>
  <c r="S70" i="41"/>
  <c r="T70" i="41" s="1"/>
  <c r="AJ78" i="41"/>
  <c r="S78" i="41"/>
  <c r="T78" i="41" s="1"/>
  <c r="AJ74" i="41"/>
  <c r="S74" i="41"/>
  <c r="T74" i="41" s="1"/>
  <c r="AJ72" i="41"/>
  <c r="S72" i="41"/>
  <c r="T72" i="41" s="1"/>
  <c r="AH15" i="41"/>
  <c r="AI15" i="41" s="1"/>
  <c r="AK15" i="41"/>
  <c r="AL15" i="41" s="1"/>
  <c r="AH11" i="41"/>
  <c r="AI11" i="41" s="1"/>
  <c r="AK11" i="41"/>
  <c r="R85" i="41"/>
  <c r="S85" i="41" s="1"/>
  <c r="T85" i="41" s="1"/>
  <c r="AJ11" i="41"/>
  <c r="P68" i="41"/>
  <c r="P70" i="41"/>
  <c r="P72" i="41"/>
  <c r="P74" i="41"/>
  <c r="P76" i="41"/>
  <c r="P78" i="41"/>
  <c r="AJ16" i="41"/>
  <c r="AK22" i="41"/>
  <c r="AL22" i="41" s="1"/>
  <c r="AH22" i="41"/>
  <c r="AI22" i="41" s="1"/>
  <c r="AK25" i="41"/>
  <c r="AH25" i="41"/>
  <c r="AI25" i="41" s="1"/>
  <c r="AK21" i="41"/>
  <c r="AL21" i="41" s="1"/>
  <c r="AH21" i="41"/>
  <c r="AI21" i="41" s="1"/>
  <c r="AH14" i="41"/>
  <c r="AI14" i="41" s="1"/>
  <c r="AK14" i="41"/>
  <c r="AL14" i="41" s="1"/>
  <c r="AH27" i="41"/>
  <c r="AI27" i="41" s="1"/>
  <c r="AK27" i="41"/>
  <c r="AL27" i="41" s="1"/>
  <c r="AK23" i="41"/>
  <c r="AL23" i="41" s="1"/>
  <c r="AH23" i="41"/>
  <c r="AI23" i="41" s="1"/>
  <c r="AH19" i="41"/>
  <c r="AI19" i="41" s="1"/>
  <c r="AK19" i="41"/>
  <c r="AL19" i="41" s="1"/>
  <c r="AK16" i="41"/>
  <c r="AH16" i="41"/>
  <c r="AI16" i="41" s="1"/>
  <c r="AH24" i="41"/>
  <c r="AI24" i="41" s="1"/>
  <c r="AK24" i="41"/>
  <c r="AL24" i="41" s="1"/>
  <c r="AH20" i="41"/>
  <c r="AI20" i="41" s="1"/>
  <c r="AK20" i="41"/>
  <c r="AL20" i="41" s="1"/>
  <c r="AK12" i="41"/>
  <c r="AL12" i="41" s="1"/>
  <c r="AH12" i="41"/>
  <c r="AI12" i="41" s="1"/>
  <c r="AK13" i="41"/>
  <c r="AL13" i="41" s="1"/>
  <c r="AH28" i="41"/>
  <c r="AI28" i="41" s="1"/>
  <c r="AK17" i="41"/>
  <c r="AK44" i="55"/>
  <c r="AH44" i="55"/>
  <c r="AI44" i="55" s="1"/>
  <c r="AK46" i="55"/>
  <c r="AH46" i="55"/>
  <c r="AI46" i="55" s="1"/>
  <c r="AK48" i="55"/>
  <c r="AH48" i="55"/>
  <c r="AI48" i="55" s="1"/>
  <c r="AK50" i="55"/>
  <c r="AH50" i="55"/>
  <c r="AI50" i="55" s="1"/>
  <c r="AK52" i="55"/>
  <c r="AH52" i="55"/>
  <c r="AI52" i="55" s="1"/>
  <c r="AK54" i="55"/>
  <c r="AH54" i="55"/>
  <c r="AI54" i="55" s="1"/>
  <c r="AK56" i="55"/>
  <c r="AL56" i="55" s="1"/>
  <c r="AH56" i="55"/>
  <c r="AI56" i="55" s="1"/>
  <c r="AH57" i="55"/>
  <c r="AI57" i="55" s="1"/>
  <c r="AK57" i="55"/>
  <c r="AK61" i="55"/>
  <c r="AL61" i="55" s="1"/>
  <c r="AH61" i="55"/>
  <c r="AI61" i="55" s="1"/>
  <c r="AJ44" i="55"/>
  <c r="S44" i="55"/>
  <c r="T44" i="55" s="1"/>
  <c r="AJ46" i="55"/>
  <c r="S46" i="55"/>
  <c r="T46" i="55" s="1"/>
  <c r="AJ48" i="55"/>
  <c r="S48" i="55"/>
  <c r="T48" i="55" s="1"/>
  <c r="AJ50" i="55"/>
  <c r="S50" i="55"/>
  <c r="T50" i="55" s="1"/>
  <c r="AJ52" i="55"/>
  <c r="S52" i="55"/>
  <c r="T52" i="55" s="1"/>
  <c r="AJ54" i="55"/>
  <c r="S54" i="55"/>
  <c r="T54" i="55" s="1"/>
  <c r="AJ45" i="55"/>
  <c r="S45" i="55"/>
  <c r="T45" i="55" s="1"/>
  <c r="AJ47" i="55"/>
  <c r="S47" i="55"/>
  <c r="T47" i="55" s="1"/>
  <c r="AJ49" i="55"/>
  <c r="S49" i="55"/>
  <c r="T49" i="55" s="1"/>
  <c r="AJ51" i="55"/>
  <c r="S51" i="55"/>
  <c r="T51" i="55" s="1"/>
  <c r="AJ53" i="55"/>
  <c r="S53" i="55"/>
  <c r="T53" i="55" s="1"/>
  <c r="AJ55" i="55"/>
  <c r="S55" i="55"/>
  <c r="T55" i="55" s="1"/>
  <c r="AH58" i="55"/>
  <c r="AI58" i="55" s="1"/>
  <c r="AK58" i="55"/>
  <c r="AK45" i="55"/>
  <c r="AH45" i="55"/>
  <c r="AI45" i="55" s="1"/>
  <c r="AK47" i="55"/>
  <c r="AH47" i="55"/>
  <c r="AI47" i="55" s="1"/>
  <c r="AK49" i="55"/>
  <c r="AH49" i="55"/>
  <c r="AI49" i="55" s="1"/>
  <c r="AK51" i="55"/>
  <c r="AH51" i="55"/>
  <c r="AI51" i="55" s="1"/>
  <c r="AK53" i="55"/>
  <c r="AH53" i="55"/>
  <c r="AI53" i="55" s="1"/>
  <c r="AK55" i="55"/>
  <c r="AH55" i="55"/>
  <c r="AI55" i="55" s="1"/>
  <c r="AH59" i="55"/>
  <c r="AI59" i="55" s="1"/>
  <c r="AK59" i="55"/>
  <c r="AL59" i="55" s="1"/>
  <c r="AK62" i="55"/>
  <c r="AL62" i="55" s="1"/>
  <c r="AH62" i="55"/>
  <c r="AI62" i="55" s="1"/>
  <c r="AK60" i="55"/>
  <c r="AL60" i="55" s="1"/>
  <c r="R61" i="55"/>
  <c r="S61" i="55" s="1"/>
  <c r="T61" i="55" s="1"/>
  <c r="P44" i="55"/>
  <c r="P45" i="55"/>
  <c r="P46" i="55"/>
  <c r="P47" i="55"/>
  <c r="P48" i="55"/>
  <c r="P49" i="55"/>
  <c r="P50" i="55"/>
  <c r="P51" i="55"/>
  <c r="P52" i="55"/>
  <c r="P53" i="55"/>
  <c r="P54" i="55"/>
  <c r="P55" i="55"/>
  <c r="P56" i="55"/>
  <c r="P62" i="55"/>
  <c r="AJ63" i="51"/>
  <c r="S63" i="51"/>
  <c r="T63" i="51" s="1"/>
  <c r="AK65" i="51"/>
  <c r="AH65" i="51"/>
  <c r="AI65" i="51" s="1"/>
  <c r="S67" i="51"/>
  <c r="T67" i="51" s="1"/>
  <c r="AJ67" i="51"/>
  <c r="AK69" i="51"/>
  <c r="AH69" i="51"/>
  <c r="AI69" i="51" s="1"/>
  <c r="AJ71" i="51"/>
  <c r="S71" i="51"/>
  <c r="T71" i="51" s="1"/>
  <c r="AK73" i="51"/>
  <c r="AH73" i="51"/>
  <c r="AI73" i="51" s="1"/>
  <c r="AK64" i="51"/>
  <c r="AH64" i="51"/>
  <c r="AI64" i="51" s="1"/>
  <c r="S66" i="51"/>
  <c r="T66" i="51" s="1"/>
  <c r="AJ66" i="51"/>
  <c r="AK68" i="51"/>
  <c r="AH68" i="51"/>
  <c r="AI68" i="51" s="1"/>
  <c r="AJ70" i="51"/>
  <c r="S70" i="51"/>
  <c r="T70" i="51" s="1"/>
  <c r="AK72" i="51"/>
  <c r="AH72" i="51"/>
  <c r="AI72" i="51" s="1"/>
  <c r="S74" i="51"/>
  <c r="T74" i="51" s="1"/>
  <c r="AJ74" i="51"/>
  <c r="AJ64" i="51"/>
  <c r="AL64" i="51" s="1"/>
  <c r="S64" i="51"/>
  <c r="T64" i="51" s="1"/>
  <c r="AK66" i="51"/>
  <c r="AH66" i="51"/>
  <c r="AI66" i="51" s="1"/>
  <c r="S68" i="51"/>
  <c r="T68" i="51" s="1"/>
  <c r="AJ68" i="51"/>
  <c r="AK70" i="51"/>
  <c r="AH70" i="51"/>
  <c r="AI70" i="51" s="1"/>
  <c r="AJ72" i="51"/>
  <c r="AL72" i="51" s="1"/>
  <c r="S72" i="51"/>
  <c r="T72" i="51" s="1"/>
  <c r="AK74" i="51"/>
  <c r="AH74" i="51"/>
  <c r="AI74" i="51" s="1"/>
  <c r="AK80" i="51"/>
  <c r="AL80" i="51" s="1"/>
  <c r="AH80" i="51"/>
  <c r="AI80" i="51" s="1"/>
  <c r="AK63" i="51"/>
  <c r="AH63" i="51"/>
  <c r="AI63" i="51" s="1"/>
  <c r="AJ65" i="51"/>
  <c r="S65" i="51"/>
  <c r="T65" i="51" s="1"/>
  <c r="AK67" i="51"/>
  <c r="AH67" i="51"/>
  <c r="AI67" i="51" s="1"/>
  <c r="S69" i="51"/>
  <c r="T69" i="51" s="1"/>
  <c r="AJ69" i="51"/>
  <c r="AK71" i="51"/>
  <c r="AH71" i="51"/>
  <c r="AI71" i="51" s="1"/>
  <c r="AJ73" i="51"/>
  <c r="S73" i="51"/>
  <c r="T73" i="51" s="1"/>
  <c r="AK75" i="51"/>
  <c r="AL75" i="51" s="1"/>
  <c r="AH75" i="51"/>
  <c r="AI75" i="51" s="1"/>
  <c r="AK76" i="51"/>
  <c r="P79" i="51"/>
  <c r="R80" i="51"/>
  <c r="S80" i="51" s="1"/>
  <c r="T80" i="51" s="1"/>
  <c r="AK77" i="51"/>
  <c r="AJ76" i="51"/>
  <c r="AL76" i="51" s="1"/>
  <c r="AK78" i="51"/>
  <c r="AL78" i="51" s="1"/>
  <c r="AJ59" i="50"/>
  <c r="S59" i="50"/>
  <c r="T59" i="50" s="1"/>
  <c r="AK61" i="50"/>
  <c r="AH61" i="50"/>
  <c r="AI61" i="50" s="1"/>
  <c r="AJ63" i="50"/>
  <c r="S63" i="50"/>
  <c r="T63" i="50" s="1"/>
  <c r="AK65" i="50"/>
  <c r="AH65" i="50"/>
  <c r="AI65" i="50" s="1"/>
  <c r="AJ67" i="50"/>
  <c r="S67" i="50"/>
  <c r="T67" i="50" s="1"/>
  <c r="AK69" i="50"/>
  <c r="AH69" i="50"/>
  <c r="AI69" i="50" s="1"/>
  <c r="AJ60" i="50"/>
  <c r="S60" i="50"/>
  <c r="T60" i="50" s="1"/>
  <c r="AK62" i="50"/>
  <c r="AH62" i="50"/>
  <c r="AI62" i="50" s="1"/>
  <c r="AJ64" i="50"/>
  <c r="S64" i="50"/>
  <c r="T64" i="50" s="1"/>
  <c r="AK66" i="50"/>
  <c r="AH66" i="50"/>
  <c r="AI66" i="50" s="1"/>
  <c r="AJ68" i="50"/>
  <c r="S68" i="50"/>
  <c r="T68" i="50" s="1"/>
  <c r="AK70" i="50"/>
  <c r="AH70" i="50"/>
  <c r="AI70" i="50" s="1"/>
  <c r="AK75" i="50"/>
  <c r="AL75" i="50" s="1"/>
  <c r="AH75" i="50"/>
  <c r="AI75" i="50" s="1"/>
  <c r="AK60" i="50"/>
  <c r="AH60" i="50"/>
  <c r="AI60" i="50" s="1"/>
  <c r="AJ62" i="50"/>
  <c r="S62" i="50"/>
  <c r="T62" i="50" s="1"/>
  <c r="AK64" i="50"/>
  <c r="AH64" i="50"/>
  <c r="AI64" i="50" s="1"/>
  <c r="AJ66" i="50"/>
  <c r="S66" i="50"/>
  <c r="T66" i="50" s="1"/>
  <c r="AK68" i="50"/>
  <c r="AH68" i="50"/>
  <c r="AI68" i="50" s="1"/>
  <c r="AJ70" i="50"/>
  <c r="S70" i="50"/>
  <c r="T70" i="50" s="1"/>
  <c r="AK59" i="50"/>
  <c r="AH59" i="50"/>
  <c r="AI59" i="50" s="1"/>
  <c r="AJ61" i="50"/>
  <c r="S61" i="50"/>
  <c r="T61" i="50" s="1"/>
  <c r="AK63" i="50"/>
  <c r="AH63" i="50"/>
  <c r="AI63" i="50" s="1"/>
  <c r="AJ65" i="50"/>
  <c r="S65" i="50"/>
  <c r="T65" i="50" s="1"/>
  <c r="AK67" i="50"/>
  <c r="AH67" i="50"/>
  <c r="AI67" i="50" s="1"/>
  <c r="AJ69" i="50"/>
  <c r="S69" i="50"/>
  <c r="T69" i="50" s="1"/>
  <c r="AK71" i="50"/>
  <c r="AL71" i="50" s="1"/>
  <c r="AH71" i="50"/>
  <c r="AI71" i="50" s="1"/>
  <c r="P74" i="50"/>
  <c r="R75" i="50"/>
  <c r="S75" i="50" s="1"/>
  <c r="T75" i="50" s="1"/>
  <c r="AJ72" i="50"/>
  <c r="AK73" i="50"/>
  <c r="AL73" i="50" s="1"/>
  <c r="AK72" i="50"/>
  <c r="AJ68" i="49"/>
  <c r="S68" i="49"/>
  <c r="T68" i="49" s="1"/>
  <c r="AJ70" i="49"/>
  <c r="S70" i="49"/>
  <c r="T70" i="49" s="1"/>
  <c r="AJ72" i="49"/>
  <c r="S72" i="49"/>
  <c r="T72" i="49" s="1"/>
  <c r="AJ74" i="49"/>
  <c r="S74" i="49"/>
  <c r="T74" i="49" s="1"/>
  <c r="AJ76" i="49"/>
  <c r="S76" i="49"/>
  <c r="T76" i="49" s="1"/>
  <c r="AJ78" i="49"/>
  <c r="S78" i="49"/>
  <c r="T78" i="49" s="1"/>
  <c r="AK68" i="49"/>
  <c r="AH68" i="49"/>
  <c r="AI68" i="49" s="1"/>
  <c r="AK70" i="49"/>
  <c r="AH70" i="49"/>
  <c r="AI70" i="49" s="1"/>
  <c r="AK72" i="49"/>
  <c r="AH72" i="49"/>
  <c r="AI72" i="49" s="1"/>
  <c r="AK74" i="49"/>
  <c r="AH74" i="49"/>
  <c r="AI74" i="49" s="1"/>
  <c r="AK76" i="49"/>
  <c r="AH76" i="49"/>
  <c r="AI76" i="49" s="1"/>
  <c r="AK78" i="49"/>
  <c r="AH78" i="49"/>
  <c r="AI78" i="49" s="1"/>
  <c r="AH81" i="49"/>
  <c r="AI81" i="49" s="1"/>
  <c r="AK81" i="49"/>
  <c r="AL81" i="49" s="1"/>
  <c r="AH82" i="49"/>
  <c r="AI82" i="49" s="1"/>
  <c r="AK82" i="49"/>
  <c r="AL82" i="49" s="1"/>
  <c r="AJ67" i="49"/>
  <c r="S67" i="49"/>
  <c r="T67" i="49" s="1"/>
  <c r="AJ69" i="49"/>
  <c r="S69" i="49"/>
  <c r="T69" i="49" s="1"/>
  <c r="AJ71" i="49"/>
  <c r="S71" i="49"/>
  <c r="T71" i="49" s="1"/>
  <c r="AJ73" i="49"/>
  <c r="S73" i="49"/>
  <c r="T73" i="49" s="1"/>
  <c r="AJ75" i="49"/>
  <c r="S75" i="49"/>
  <c r="T75" i="49" s="1"/>
  <c r="AJ77" i="49"/>
  <c r="S77" i="49"/>
  <c r="T77" i="49" s="1"/>
  <c r="S80" i="49"/>
  <c r="T80" i="49" s="1"/>
  <c r="AJ80" i="49"/>
  <c r="AK67" i="49"/>
  <c r="AH67" i="49"/>
  <c r="AI67" i="49" s="1"/>
  <c r="AK69" i="49"/>
  <c r="AH69" i="49"/>
  <c r="AI69" i="49" s="1"/>
  <c r="AK71" i="49"/>
  <c r="AH71" i="49"/>
  <c r="AI71" i="49" s="1"/>
  <c r="AK73" i="49"/>
  <c r="AH73" i="49"/>
  <c r="AI73" i="49" s="1"/>
  <c r="AK75" i="49"/>
  <c r="AH75" i="49"/>
  <c r="AI75" i="49" s="1"/>
  <c r="AK77" i="49"/>
  <c r="AH77" i="49"/>
  <c r="AI77" i="49" s="1"/>
  <c r="AK79" i="49"/>
  <c r="AL79" i="49" s="1"/>
  <c r="AH79" i="49"/>
  <c r="AI79" i="49" s="1"/>
  <c r="AH80" i="49"/>
  <c r="AI80" i="49" s="1"/>
  <c r="AK80" i="49"/>
  <c r="P80" i="49"/>
  <c r="P81" i="49"/>
  <c r="AH83" i="49"/>
  <c r="AI83" i="49" s="1"/>
  <c r="P67" i="49"/>
  <c r="P68" i="49"/>
  <c r="P69" i="49"/>
  <c r="P70" i="49"/>
  <c r="P71" i="49"/>
  <c r="P72" i="49"/>
  <c r="P73" i="49"/>
  <c r="P74" i="49"/>
  <c r="P75" i="49"/>
  <c r="P76" i="49"/>
  <c r="P77" i="49"/>
  <c r="P78" i="49"/>
  <c r="P79" i="49"/>
  <c r="AK67" i="48"/>
  <c r="AH67" i="48"/>
  <c r="AI67" i="48" s="1"/>
  <c r="AJ69" i="48"/>
  <c r="S69" i="48"/>
  <c r="T69" i="48" s="1"/>
  <c r="AK71" i="48"/>
  <c r="AH71" i="48"/>
  <c r="AI71" i="48" s="1"/>
  <c r="S73" i="48"/>
  <c r="T73" i="48" s="1"/>
  <c r="AJ73" i="48"/>
  <c r="AK75" i="48"/>
  <c r="AH75" i="48"/>
  <c r="AI75" i="48" s="1"/>
  <c r="AJ77" i="48"/>
  <c r="S77" i="48"/>
  <c r="T77" i="48" s="1"/>
  <c r="AK79" i="48"/>
  <c r="AL79" i="48" s="1"/>
  <c r="AH79" i="48"/>
  <c r="AI79" i="48" s="1"/>
  <c r="AK68" i="48"/>
  <c r="AH68" i="48"/>
  <c r="AI68" i="48" s="1"/>
  <c r="AJ70" i="48"/>
  <c r="S70" i="48"/>
  <c r="T70" i="48" s="1"/>
  <c r="AK72" i="48"/>
  <c r="AH72" i="48"/>
  <c r="AI72" i="48" s="1"/>
  <c r="AJ74" i="48"/>
  <c r="S74" i="48"/>
  <c r="T74" i="48" s="1"/>
  <c r="AK76" i="48"/>
  <c r="AH76" i="48"/>
  <c r="AI76" i="48" s="1"/>
  <c r="AJ78" i="48"/>
  <c r="S78" i="48"/>
  <c r="T78" i="48" s="1"/>
  <c r="AK83" i="48"/>
  <c r="AL83" i="48" s="1"/>
  <c r="AH83" i="48"/>
  <c r="AI83" i="48" s="1"/>
  <c r="S68" i="48"/>
  <c r="T68" i="48" s="1"/>
  <c r="AJ68" i="48"/>
  <c r="AK70" i="48"/>
  <c r="AH70" i="48"/>
  <c r="AI70" i="48" s="1"/>
  <c r="S72" i="48"/>
  <c r="T72" i="48" s="1"/>
  <c r="AJ72" i="48"/>
  <c r="AK74" i="48"/>
  <c r="AH74" i="48"/>
  <c r="AI74" i="48" s="1"/>
  <c r="AJ76" i="48"/>
  <c r="S76" i="48"/>
  <c r="T76" i="48" s="1"/>
  <c r="AK78" i="48"/>
  <c r="AH78" i="48"/>
  <c r="AI78" i="48" s="1"/>
  <c r="AJ67" i="48"/>
  <c r="AL67" i="48" s="1"/>
  <c r="S67" i="48"/>
  <c r="T67" i="48" s="1"/>
  <c r="AK69" i="48"/>
  <c r="AH69" i="48"/>
  <c r="AI69" i="48" s="1"/>
  <c r="AJ71" i="48"/>
  <c r="AL71" i="48" s="1"/>
  <c r="S71" i="48"/>
  <c r="T71" i="48" s="1"/>
  <c r="AK73" i="48"/>
  <c r="AH73" i="48"/>
  <c r="AI73" i="48" s="1"/>
  <c r="AJ75" i="48"/>
  <c r="AL75" i="48" s="1"/>
  <c r="S75" i="48"/>
  <c r="T75" i="48" s="1"/>
  <c r="AK77" i="48"/>
  <c r="AH77" i="48"/>
  <c r="AI77" i="48" s="1"/>
  <c r="R83" i="48"/>
  <c r="S83" i="48" s="1"/>
  <c r="T83" i="48" s="1"/>
  <c r="AJ80" i="48"/>
  <c r="AK81" i="48"/>
  <c r="AL81" i="48" s="1"/>
  <c r="AK80" i="48"/>
  <c r="AJ68" i="47"/>
  <c r="S68" i="47"/>
  <c r="T68" i="47" s="1"/>
  <c r="AK70" i="47"/>
  <c r="AH70" i="47"/>
  <c r="AI70" i="47" s="1"/>
  <c r="AJ72" i="47"/>
  <c r="S72" i="47"/>
  <c r="T72" i="47" s="1"/>
  <c r="AK74" i="47"/>
  <c r="AH74" i="47"/>
  <c r="AI74" i="47" s="1"/>
  <c r="AJ76" i="47"/>
  <c r="S76" i="47"/>
  <c r="T76" i="47" s="1"/>
  <c r="AK78" i="47"/>
  <c r="AH78" i="47"/>
  <c r="AI78" i="47" s="1"/>
  <c r="AK84" i="47"/>
  <c r="AL84" i="47" s="1"/>
  <c r="AH84" i="47"/>
  <c r="AI84" i="47" s="1"/>
  <c r="AJ67" i="47"/>
  <c r="S67" i="47"/>
  <c r="T67" i="47" s="1"/>
  <c r="AK69" i="47"/>
  <c r="AH69" i="47"/>
  <c r="AI69" i="47" s="1"/>
  <c r="AJ71" i="47"/>
  <c r="S71" i="47"/>
  <c r="T71" i="47" s="1"/>
  <c r="AK73" i="47"/>
  <c r="AH73" i="47"/>
  <c r="AI73" i="47" s="1"/>
  <c r="AJ75" i="47"/>
  <c r="S75" i="47"/>
  <c r="T75" i="47" s="1"/>
  <c r="AK77" i="47"/>
  <c r="AH77" i="47"/>
  <c r="AI77" i="47" s="1"/>
  <c r="AK68" i="47"/>
  <c r="AH68" i="47"/>
  <c r="AI68" i="47" s="1"/>
  <c r="AJ70" i="47"/>
  <c r="S70" i="47"/>
  <c r="T70" i="47" s="1"/>
  <c r="AK72" i="47"/>
  <c r="AH72" i="47"/>
  <c r="AI72" i="47" s="1"/>
  <c r="AJ74" i="47"/>
  <c r="S74" i="47"/>
  <c r="T74" i="47" s="1"/>
  <c r="AK76" i="47"/>
  <c r="AH76" i="47"/>
  <c r="AI76" i="47" s="1"/>
  <c r="AJ78" i="47"/>
  <c r="S78" i="47"/>
  <c r="T78" i="47" s="1"/>
  <c r="AK67" i="47"/>
  <c r="AH67" i="47"/>
  <c r="AI67" i="47" s="1"/>
  <c r="AJ69" i="47"/>
  <c r="AL69" i="47" s="1"/>
  <c r="S69" i="47"/>
  <c r="T69" i="47" s="1"/>
  <c r="AK71" i="47"/>
  <c r="AH71" i="47"/>
  <c r="AI71" i="47" s="1"/>
  <c r="AJ73" i="47"/>
  <c r="AL73" i="47" s="1"/>
  <c r="S73" i="47"/>
  <c r="T73" i="47" s="1"/>
  <c r="AK75" i="47"/>
  <c r="AH75" i="47"/>
  <c r="AI75" i="47" s="1"/>
  <c r="AJ77" i="47"/>
  <c r="AL77" i="47" s="1"/>
  <c r="S77" i="47"/>
  <c r="T77" i="47" s="1"/>
  <c r="AK79" i="47"/>
  <c r="AL79" i="47" s="1"/>
  <c r="AH79" i="47"/>
  <c r="AI79" i="47" s="1"/>
  <c r="AK85" i="47"/>
  <c r="AL85" i="47" s="1"/>
  <c r="AH85" i="47"/>
  <c r="AI85" i="47" s="1"/>
  <c r="P83" i="47"/>
  <c r="R84" i="47"/>
  <c r="S84" i="47" s="1"/>
  <c r="T84" i="47" s="1"/>
  <c r="AJ80" i="47"/>
  <c r="AJ81" i="47"/>
  <c r="AK82" i="47"/>
  <c r="AL82" i="47" s="1"/>
  <c r="AK80" i="47"/>
  <c r="AK81" i="47"/>
  <c r="AK68" i="46"/>
  <c r="AH68" i="46"/>
  <c r="AI68" i="46" s="1"/>
  <c r="AJ70" i="46"/>
  <c r="S70" i="46"/>
  <c r="T70" i="46" s="1"/>
  <c r="AK72" i="46"/>
  <c r="AH72" i="46"/>
  <c r="AI72" i="46" s="1"/>
  <c r="AJ74" i="46"/>
  <c r="S74" i="46"/>
  <c r="T74" i="46" s="1"/>
  <c r="AK76" i="46"/>
  <c r="AH76" i="46"/>
  <c r="AI76" i="46" s="1"/>
  <c r="AJ78" i="46"/>
  <c r="S78" i="46"/>
  <c r="T78" i="46" s="1"/>
  <c r="AK84" i="46"/>
  <c r="AL84" i="46" s="1"/>
  <c r="AH84" i="46"/>
  <c r="AI84" i="46" s="1"/>
  <c r="AK67" i="46"/>
  <c r="AH67" i="46"/>
  <c r="AI67" i="46" s="1"/>
  <c r="AJ69" i="46"/>
  <c r="S69" i="46"/>
  <c r="T69" i="46" s="1"/>
  <c r="AK71" i="46"/>
  <c r="AH71" i="46"/>
  <c r="AI71" i="46" s="1"/>
  <c r="AJ73" i="46"/>
  <c r="S73" i="46"/>
  <c r="T73" i="46" s="1"/>
  <c r="AK75" i="46"/>
  <c r="AH75" i="46"/>
  <c r="AI75" i="46" s="1"/>
  <c r="AJ77" i="46"/>
  <c r="S77" i="46"/>
  <c r="T77" i="46" s="1"/>
  <c r="AK79" i="46"/>
  <c r="AL79" i="46" s="1"/>
  <c r="AH79" i="46"/>
  <c r="AI79" i="46" s="1"/>
  <c r="AJ68" i="46"/>
  <c r="AL68" i="46" s="1"/>
  <c r="S68" i="46"/>
  <c r="T68" i="46" s="1"/>
  <c r="AK70" i="46"/>
  <c r="AH70" i="46"/>
  <c r="AI70" i="46" s="1"/>
  <c r="AJ72" i="46"/>
  <c r="AL72" i="46" s="1"/>
  <c r="S72" i="46"/>
  <c r="T72" i="46" s="1"/>
  <c r="AK74" i="46"/>
  <c r="AH74" i="46"/>
  <c r="AI74" i="46" s="1"/>
  <c r="AJ76" i="46"/>
  <c r="AL76" i="46" s="1"/>
  <c r="S76" i="46"/>
  <c r="T76" i="46" s="1"/>
  <c r="AK78" i="46"/>
  <c r="AH78" i="46"/>
  <c r="AI78" i="46" s="1"/>
  <c r="AJ67" i="46"/>
  <c r="S67" i="46"/>
  <c r="T67" i="46" s="1"/>
  <c r="AK69" i="46"/>
  <c r="AH69" i="46"/>
  <c r="AI69" i="46" s="1"/>
  <c r="AJ71" i="46"/>
  <c r="S71" i="46"/>
  <c r="T71" i="46" s="1"/>
  <c r="AK73" i="46"/>
  <c r="AH73" i="46"/>
  <c r="AI73" i="46" s="1"/>
  <c r="AJ75" i="46"/>
  <c r="S75" i="46"/>
  <c r="T75" i="46" s="1"/>
  <c r="AK77" i="46"/>
  <c r="AH77" i="46"/>
  <c r="AI77" i="46" s="1"/>
  <c r="AK85" i="46"/>
  <c r="AL85" i="46" s="1"/>
  <c r="AH85" i="46"/>
  <c r="AI85" i="46" s="1"/>
  <c r="R84" i="46"/>
  <c r="S84" i="46" s="1"/>
  <c r="T84" i="46" s="1"/>
  <c r="AJ80" i="46"/>
  <c r="AL80" i="46" s="1"/>
  <c r="AK82" i="46"/>
  <c r="AL82" i="46" s="1"/>
  <c r="AK80" i="46"/>
  <c r="AK81" i="46"/>
  <c r="S86" i="45"/>
  <c r="T86" i="45" s="1"/>
  <c r="AJ86" i="45"/>
  <c r="S78" i="45"/>
  <c r="T78" i="45" s="1"/>
  <c r="AH80" i="45"/>
  <c r="AI80" i="45" s="1"/>
  <c r="AK86" i="45"/>
  <c r="AH86" i="45"/>
  <c r="AI86" i="45" s="1"/>
  <c r="AH88" i="45"/>
  <c r="AI88" i="45" s="1"/>
  <c r="AK88" i="45"/>
  <c r="AH90" i="45"/>
  <c r="AI90" i="45" s="1"/>
  <c r="AK90" i="45"/>
  <c r="AL90" i="45" s="1"/>
  <c r="AH91" i="45"/>
  <c r="AI91" i="45" s="1"/>
  <c r="AK91" i="45"/>
  <c r="AL91" i="45" s="1"/>
  <c r="S75" i="45"/>
  <c r="T75" i="45" s="1"/>
  <c r="AH77" i="45"/>
  <c r="AI77" i="45" s="1"/>
  <c r="S79" i="45"/>
  <c r="T79" i="45" s="1"/>
  <c r="AH81" i="45"/>
  <c r="AI81" i="45" s="1"/>
  <c r="S83" i="45"/>
  <c r="T83" i="45" s="1"/>
  <c r="AH85" i="45"/>
  <c r="AI85" i="45" s="1"/>
  <c r="S89" i="45"/>
  <c r="T89" i="45" s="1"/>
  <c r="AJ89" i="45"/>
  <c r="AH76" i="45"/>
  <c r="AI76" i="45" s="1"/>
  <c r="S82" i="45"/>
  <c r="T82" i="45" s="1"/>
  <c r="AH84" i="45"/>
  <c r="AI84" i="45" s="1"/>
  <c r="S76" i="45"/>
  <c r="T76" i="45" s="1"/>
  <c r="AH78" i="45"/>
  <c r="AI78" i="45" s="1"/>
  <c r="S80" i="45"/>
  <c r="T80" i="45" s="1"/>
  <c r="AH82" i="45"/>
  <c r="AI82" i="45" s="1"/>
  <c r="S84" i="45"/>
  <c r="T84" i="45" s="1"/>
  <c r="AH87" i="45"/>
  <c r="AI87" i="45" s="1"/>
  <c r="AK87" i="45"/>
  <c r="AL87" i="45" s="1"/>
  <c r="AH89" i="45"/>
  <c r="AI89" i="45" s="1"/>
  <c r="AK89" i="45"/>
  <c r="AH93" i="45"/>
  <c r="AI93" i="45" s="1"/>
  <c r="AK93" i="45"/>
  <c r="AL93" i="45" s="1"/>
  <c r="P89" i="45"/>
  <c r="P90" i="45"/>
  <c r="AH92" i="45"/>
  <c r="AI92" i="45" s="1"/>
  <c r="P75" i="45"/>
  <c r="P76" i="45"/>
  <c r="P77" i="45"/>
  <c r="P78" i="45"/>
  <c r="P79" i="45"/>
  <c r="P80" i="45"/>
  <c r="P81" i="45"/>
  <c r="P82" i="45"/>
  <c r="P83" i="45"/>
  <c r="P84" i="45"/>
  <c r="P85" i="45"/>
  <c r="P86" i="45"/>
  <c r="P87" i="45"/>
  <c r="R88" i="45"/>
  <c r="P93" i="45"/>
  <c r="AJ78" i="44"/>
  <c r="S78" i="44"/>
  <c r="T78" i="44" s="1"/>
  <c r="AJ80" i="44"/>
  <c r="S80" i="44"/>
  <c r="T80" i="44" s="1"/>
  <c r="AJ82" i="44"/>
  <c r="S82" i="44"/>
  <c r="T82" i="44" s="1"/>
  <c r="AJ84" i="44"/>
  <c r="S84" i="44"/>
  <c r="T84" i="44" s="1"/>
  <c r="AJ86" i="44"/>
  <c r="S86" i="44"/>
  <c r="T86" i="44" s="1"/>
  <c r="AK78" i="44"/>
  <c r="AH78" i="44"/>
  <c r="AI78" i="44" s="1"/>
  <c r="AK80" i="44"/>
  <c r="AH80" i="44"/>
  <c r="AI80" i="44" s="1"/>
  <c r="AK82" i="44"/>
  <c r="AH82" i="44"/>
  <c r="AI82" i="44" s="1"/>
  <c r="AK84" i="44"/>
  <c r="AH84" i="44"/>
  <c r="AI84" i="44" s="1"/>
  <c r="AK86" i="44"/>
  <c r="AH86" i="44"/>
  <c r="AI86" i="44" s="1"/>
  <c r="AH88" i="44"/>
  <c r="AI88" i="44" s="1"/>
  <c r="AK88" i="44"/>
  <c r="AH90" i="44"/>
  <c r="AI90" i="44" s="1"/>
  <c r="AK90" i="44"/>
  <c r="AL90" i="44" s="1"/>
  <c r="AH91" i="44"/>
  <c r="AI91" i="44" s="1"/>
  <c r="AK91" i="44"/>
  <c r="AL91" i="44" s="1"/>
  <c r="AK77" i="44"/>
  <c r="AH77" i="44"/>
  <c r="AI77" i="44" s="1"/>
  <c r="AK79" i="44"/>
  <c r="AH79" i="44"/>
  <c r="AI79" i="44" s="1"/>
  <c r="AK81" i="44"/>
  <c r="AH81" i="44"/>
  <c r="AI81" i="44" s="1"/>
  <c r="AK83" i="44"/>
  <c r="AH83" i="44"/>
  <c r="AI83" i="44" s="1"/>
  <c r="AK85" i="44"/>
  <c r="AH85" i="44"/>
  <c r="AI85" i="44" s="1"/>
  <c r="AK87" i="44"/>
  <c r="AL87" i="44" s="1"/>
  <c r="AH87" i="44"/>
  <c r="AI87" i="44" s="1"/>
  <c r="AH89" i="44"/>
  <c r="AI89" i="44" s="1"/>
  <c r="AK89" i="44"/>
  <c r="AK93" i="44"/>
  <c r="AL93" i="44" s="1"/>
  <c r="AH93" i="44"/>
  <c r="AI93" i="44" s="1"/>
  <c r="S88" i="44"/>
  <c r="T88" i="44" s="1"/>
  <c r="AJ88" i="44"/>
  <c r="AJ77" i="44"/>
  <c r="S77" i="44"/>
  <c r="T77" i="44" s="1"/>
  <c r="AJ79" i="44"/>
  <c r="S79" i="44"/>
  <c r="T79" i="44" s="1"/>
  <c r="AJ81" i="44"/>
  <c r="S81" i="44"/>
  <c r="T81" i="44" s="1"/>
  <c r="AJ83" i="44"/>
  <c r="S83" i="44"/>
  <c r="T83" i="44" s="1"/>
  <c r="AJ85" i="44"/>
  <c r="S85" i="44"/>
  <c r="T85" i="44" s="1"/>
  <c r="S89" i="44"/>
  <c r="T89" i="44" s="1"/>
  <c r="AJ89" i="44"/>
  <c r="AL89" i="44" s="1"/>
  <c r="S76" i="44"/>
  <c r="T76" i="44" s="1"/>
  <c r="AH76" i="44"/>
  <c r="AI76" i="44" s="1"/>
  <c r="P88" i="44"/>
  <c r="P89" i="44"/>
  <c r="P90" i="44"/>
  <c r="AH92" i="44"/>
  <c r="AI92" i="44" s="1"/>
  <c r="P77" i="44"/>
  <c r="P78" i="44"/>
  <c r="P79" i="44"/>
  <c r="P80" i="44"/>
  <c r="P81" i="44"/>
  <c r="P82" i="44"/>
  <c r="P83" i="44"/>
  <c r="P84" i="44"/>
  <c r="P85" i="44"/>
  <c r="P86" i="44"/>
  <c r="P87" i="44"/>
  <c r="P93" i="44"/>
  <c r="AJ63" i="43"/>
  <c r="S63" i="43"/>
  <c r="T63" i="43" s="1"/>
  <c r="AJ65" i="43"/>
  <c r="S65" i="43"/>
  <c r="T65" i="43" s="1"/>
  <c r="AJ67" i="43"/>
  <c r="S67" i="43"/>
  <c r="T67" i="43" s="1"/>
  <c r="AJ69" i="43"/>
  <c r="S69" i="43"/>
  <c r="T69" i="43" s="1"/>
  <c r="AJ71" i="43"/>
  <c r="S71" i="43"/>
  <c r="T71" i="43" s="1"/>
  <c r="AJ73" i="43"/>
  <c r="S73" i="43"/>
  <c r="T73" i="43" s="1"/>
  <c r="AK63" i="43"/>
  <c r="AH63" i="43"/>
  <c r="AI63" i="43" s="1"/>
  <c r="AK65" i="43"/>
  <c r="AH65" i="43"/>
  <c r="AI65" i="43" s="1"/>
  <c r="AK67" i="43"/>
  <c r="AH67" i="43"/>
  <c r="AI67" i="43" s="1"/>
  <c r="AK69" i="43"/>
  <c r="AH69" i="43"/>
  <c r="AI69" i="43" s="1"/>
  <c r="AK71" i="43"/>
  <c r="AH71" i="43"/>
  <c r="AI71" i="43" s="1"/>
  <c r="AK73" i="43"/>
  <c r="AH73" i="43"/>
  <c r="AI73" i="43" s="1"/>
  <c r="AK75" i="43"/>
  <c r="AL75" i="43" s="1"/>
  <c r="AH75" i="43"/>
  <c r="AI75" i="43" s="1"/>
  <c r="S76" i="43"/>
  <c r="T76" i="43" s="1"/>
  <c r="AJ76" i="43"/>
  <c r="AJ64" i="43"/>
  <c r="S64" i="43"/>
  <c r="T64" i="43" s="1"/>
  <c r="AJ66" i="43"/>
  <c r="S66" i="43"/>
  <c r="T66" i="43" s="1"/>
  <c r="AJ68" i="43"/>
  <c r="S68" i="43"/>
  <c r="T68" i="43" s="1"/>
  <c r="AJ70" i="43"/>
  <c r="S70" i="43"/>
  <c r="T70" i="43" s="1"/>
  <c r="AJ72" i="43"/>
  <c r="S72" i="43"/>
  <c r="T72" i="43" s="1"/>
  <c r="AJ74" i="43"/>
  <c r="S74" i="43"/>
  <c r="T74" i="43" s="1"/>
  <c r="AH77" i="43"/>
  <c r="AI77" i="43" s="1"/>
  <c r="AK77" i="43"/>
  <c r="AL77" i="43" s="1"/>
  <c r="AK64" i="43"/>
  <c r="AH64" i="43"/>
  <c r="AI64" i="43" s="1"/>
  <c r="AK66" i="43"/>
  <c r="AH66" i="43"/>
  <c r="AI66" i="43" s="1"/>
  <c r="AK68" i="43"/>
  <c r="AH68" i="43"/>
  <c r="AI68" i="43" s="1"/>
  <c r="AK70" i="43"/>
  <c r="AH70" i="43"/>
  <c r="AI70" i="43" s="1"/>
  <c r="AK72" i="43"/>
  <c r="AH72" i="43"/>
  <c r="AI72" i="43" s="1"/>
  <c r="AK74" i="43"/>
  <c r="AH74" i="43"/>
  <c r="AI74" i="43" s="1"/>
  <c r="AH76" i="43"/>
  <c r="AI76" i="43" s="1"/>
  <c r="AK76" i="43"/>
  <c r="AK80" i="43"/>
  <c r="AL80" i="43" s="1"/>
  <c r="AH80" i="43"/>
  <c r="AI80" i="43" s="1"/>
  <c r="AK78" i="43"/>
  <c r="AL78" i="43" s="1"/>
  <c r="P63" i="43"/>
  <c r="P64" i="43"/>
  <c r="P65" i="43"/>
  <c r="P66" i="43"/>
  <c r="P67" i="43"/>
  <c r="P68" i="43"/>
  <c r="P69" i="43"/>
  <c r="P70" i="43"/>
  <c r="P71" i="43"/>
  <c r="P72" i="43"/>
  <c r="P73" i="43"/>
  <c r="P74" i="43"/>
  <c r="P75" i="43"/>
  <c r="P80" i="43"/>
  <c r="R67" i="42"/>
  <c r="P67" i="42"/>
  <c r="R71" i="42"/>
  <c r="P71" i="42"/>
  <c r="R75" i="42"/>
  <c r="P75" i="42"/>
  <c r="R79" i="42"/>
  <c r="S79" i="42" s="1"/>
  <c r="T79" i="42" s="1"/>
  <c r="P79" i="42"/>
  <c r="AH80" i="42"/>
  <c r="AI80" i="42" s="1"/>
  <c r="AK80" i="42"/>
  <c r="AH81" i="42"/>
  <c r="AI81" i="42" s="1"/>
  <c r="AK81" i="42"/>
  <c r="AH82" i="42"/>
  <c r="AI82" i="42" s="1"/>
  <c r="AK82" i="42"/>
  <c r="AL82" i="42" s="1"/>
  <c r="R70" i="42"/>
  <c r="P70" i="42"/>
  <c r="AH70" i="42"/>
  <c r="AI70" i="42" s="1"/>
  <c r="R74" i="42"/>
  <c r="P74" i="42"/>
  <c r="AH74" i="42"/>
  <c r="AI74" i="42" s="1"/>
  <c r="R78" i="42"/>
  <c r="P78" i="42"/>
  <c r="AH78" i="42"/>
  <c r="AI78" i="42" s="1"/>
  <c r="R69" i="42"/>
  <c r="P69" i="42"/>
  <c r="AH69" i="42"/>
  <c r="AI69" i="42" s="1"/>
  <c r="R73" i="42"/>
  <c r="P73" i="42"/>
  <c r="AH73" i="42"/>
  <c r="AI73" i="42" s="1"/>
  <c r="R77" i="42"/>
  <c r="P77" i="42"/>
  <c r="AH77" i="42"/>
  <c r="AI77" i="42" s="1"/>
  <c r="P80" i="42"/>
  <c r="R80" i="42"/>
  <c r="P81" i="42"/>
  <c r="R81" i="42"/>
  <c r="P82" i="42"/>
  <c r="R82" i="42"/>
  <c r="S82" i="42" s="1"/>
  <c r="T82" i="42" s="1"/>
  <c r="AK83" i="42"/>
  <c r="AL83" i="42" s="1"/>
  <c r="AK84" i="42"/>
  <c r="AL84" i="42" s="1"/>
  <c r="AH84" i="42"/>
  <c r="AI84" i="42" s="1"/>
  <c r="R68" i="42"/>
  <c r="P68" i="42"/>
  <c r="AH68" i="42"/>
  <c r="AI68" i="42" s="1"/>
  <c r="R72" i="42"/>
  <c r="P72" i="42"/>
  <c r="AH72" i="42"/>
  <c r="AI72" i="42" s="1"/>
  <c r="R76" i="42"/>
  <c r="P76" i="42"/>
  <c r="AH76" i="42"/>
  <c r="AI76" i="42" s="1"/>
  <c r="AH85" i="42"/>
  <c r="AI85" i="42" s="1"/>
  <c r="P85" i="42"/>
  <c r="AK67" i="41"/>
  <c r="AH67" i="41"/>
  <c r="AI67" i="41" s="1"/>
  <c r="AK69" i="41"/>
  <c r="AH69" i="41"/>
  <c r="AI69" i="41" s="1"/>
  <c r="AK71" i="41"/>
  <c r="AH71" i="41"/>
  <c r="AI71" i="41" s="1"/>
  <c r="AK73" i="41"/>
  <c r="AH73" i="41"/>
  <c r="AI73" i="41" s="1"/>
  <c r="AK75" i="41"/>
  <c r="AH75" i="41"/>
  <c r="AI75" i="41" s="1"/>
  <c r="AK77" i="41"/>
  <c r="AH77" i="41"/>
  <c r="AI77" i="41" s="1"/>
  <c r="AK79" i="41"/>
  <c r="AL79" i="41" s="1"/>
  <c r="AH79" i="41"/>
  <c r="AI79" i="41" s="1"/>
  <c r="AK68" i="41"/>
  <c r="AH68" i="41"/>
  <c r="AI68" i="41" s="1"/>
  <c r="AK70" i="41"/>
  <c r="AH70" i="41"/>
  <c r="AI70" i="41" s="1"/>
  <c r="AK72" i="41"/>
  <c r="AH72" i="41"/>
  <c r="AI72" i="41" s="1"/>
  <c r="AK74" i="41"/>
  <c r="AH74" i="41"/>
  <c r="AI74" i="41" s="1"/>
  <c r="AK76" i="41"/>
  <c r="AH76" i="41"/>
  <c r="AI76" i="41" s="1"/>
  <c r="AK78" i="41"/>
  <c r="AH78" i="41"/>
  <c r="AI78" i="41" s="1"/>
  <c r="AH83" i="41"/>
  <c r="AI83" i="41" s="1"/>
  <c r="AK83" i="41"/>
  <c r="AL83" i="41" s="1"/>
  <c r="AK85" i="41"/>
  <c r="AL85" i="41" s="1"/>
  <c r="AH85" i="41"/>
  <c r="AI85" i="41" s="1"/>
  <c r="R84" i="41"/>
  <c r="S84" i="41" s="1"/>
  <c r="T84" i="41" s="1"/>
  <c r="AK82" i="41"/>
  <c r="AL82" i="41" s="1"/>
  <c r="AH84" i="41"/>
  <c r="AI84" i="41" s="1"/>
  <c r="AK80" i="41"/>
  <c r="AK81" i="41"/>
  <c r="P34" i="41"/>
  <c r="R26" i="51"/>
  <c r="AJ26" i="51" s="1"/>
  <c r="R24" i="51"/>
  <c r="AJ24" i="51" s="1"/>
  <c r="P35" i="51"/>
  <c r="AK24" i="51"/>
  <c r="AH24" i="51"/>
  <c r="AI24" i="51" s="1"/>
  <c r="AK26" i="51"/>
  <c r="AH26" i="51"/>
  <c r="AI26" i="51" s="1"/>
  <c r="AK25" i="51"/>
  <c r="AH25" i="51"/>
  <c r="AI25" i="51" s="1"/>
  <c r="S24" i="51"/>
  <c r="T24" i="51" s="1"/>
  <c r="P34" i="51"/>
  <c r="R27" i="51"/>
  <c r="S27" i="51" s="1"/>
  <c r="T27" i="51" s="1"/>
  <c r="AH36" i="51"/>
  <c r="AI36" i="51" s="1"/>
  <c r="R26" i="50"/>
  <c r="S26" i="50" s="1"/>
  <c r="T26" i="50" s="1"/>
  <c r="P33" i="50"/>
  <c r="R24" i="50"/>
  <c r="AJ24" i="50" s="1"/>
  <c r="AK23" i="50"/>
  <c r="AL23" i="50" s="1"/>
  <c r="AH23" i="50"/>
  <c r="AI23" i="50" s="1"/>
  <c r="AK24" i="50"/>
  <c r="AH24" i="50"/>
  <c r="AI24" i="50" s="1"/>
  <c r="AK25" i="50"/>
  <c r="AL25" i="50" s="1"/>
  <c r="AH25" i="50"/>
  <c r="AI25" i="50" s="1"/>
  <c r="AH34" i="50"/>
  <c r="AI34" i="50" s="1"/>
  <c r="S23" i="50"/>
  <c r="T23" i="50" s="1"/>
  <c r="P32" i="50"/>
  <c r="S34" i="47"/>
  <c r="T34" i="47" s="1"/>
  <c r="AJ34" i="47"/>
  <c r="P27" i="47"/>
  <c r="P26" i="47"/>
  <c r="R29" i="47"/>
  <c r="AJ29" i="47" s="1"/>
  <c r="AL29" i="47" s="1"/>
  <c r="R30" i="47"/>
  <c r="AJ30" i="47" s="1"/>
  <c r="R31" i="47"/>
  <c r="AJ31" i="47" s="1"/>
  <c r="AL31" i="47" s="1"/>
  <c r="R33" i="47"/>
  <c r="S33" i="47" s="1"/>
  <c r="T33" i="47" s="1"/>
  <c r="P34" i="47"/>
  <c r="P37" i="47"/>
  <c r="R17" i="47"/>
  <c r="S17" i="47" s="1"/>
  <c r="T17" i="47" s="1"/>
  <c r="P25" i="47"/>
  <c r="P28" i="47"/>
  <c r="R38" i="47"/>
  <c r="S38" i="47" s="1"/>
  <c r="T38" i="47" s="1"/>
  <c r="P39" i="47"/>
  <c r="P28" i="46"/>
  <c r="P27" i="46"/>
  <c r="P26" i="46"/>
  <c r="R29" i="46"/>
  <c r="AJ29" i="46" s="1"/>
  <c r="AL29" i="46" s="1"/>
  <c r="R30" i="46"/>
  <c r="AJ30" i="46" s="1"/>
  <c r="R31" i="46"/>
  <c r="AJ31" i="46" s="1"/>
  <c r="R32" i="46"/>
  <c r="S32" i="46" s="1"/>
  <c r="T32" i="46" s="1"/>
  <c r="P33" i="46"/>
  <c r="R38" i="46"/>
  <c r="S38" i="46" s="1"/>
  <c r="T38" i="46" s="1"/>
  <c r="P39" i="46"/>
  <c r="P33" i="43"/>
  <c r="P25" i="43"/>
  <c r="R28" i="43"/>
  <c r="AJ28" i="43" s="1"/>
  <c r="R29" i="43"/>
  <c r="AJ29" i="43" s="1"/>
  <c r="R30" i="43"/>
  <c r="AJ30" i="43" s="1"/>
  <c r="R31" i="43"/>
  <c r="S31" i="43" s="1"/>
  <c r="T31" i="43" s="1"/>
  <c r="P32" i="43"/>
  <c r="R36" i="43"/>
  <c r="S36" i="43" s="1"/>
  <c r="T36" i="43" s="1"/>
  <c r="P37" i="43"/>
  <c r="P24" i="43"/>
  <c r="P27" i="43"/>
  <c r="AK37" i="42"/>
  <c r="AL37" i="42" s="1"/>
  <c r="AH37" i="42"/>
  <c r="AI37" i="42" s="1"/>
  <c r="P39" i="42"/>
  <c r="R25" i="42"/>
  <c r="R28" i="42"/>
  <c r="S28" i="42" s="1"/>
  <c r="T28" i="42" s="1"/>
  <c r="AK25" i="42"/>
  <c r="AH25" i="42"/>
  <c r="AI25" i="42" s="1"/>
  <c r="R26" i="42"/>
  <c r="AH26" i="42"/>
  <c r="AI26" i="42" s="1"/>
  <c r="R27" i="42"/>
  <c r="AH27" i="42"/>
  <c r="AI27" i="42" s="1"/>
  <c r="P36" i="42"/>
  <c r="P35" i="42"/>
  <c r="P33" i="42"/>
  <c r="AH32" i="55"/>
  <c r="AI32" i="55" s="1"/>
  <c r="AH27" i="51"/>
  <c r="AI27" i="51" s="1"/>
  <c r="AK26" i="50"/>
  <c r="AL26" i="50" s="1"/>
  <c r="AH26" i="50"/>
  <c r="AI26" i="50" s="1"/>
  <c r="AK28" i="42"/>
  <c r="AL28" i="42" s="1"/>
  <c r="AH28" i="42"/>
  <c r="AI28" i="42" s="1"/>
  <c r="AK31" i="44"/>
  <c r="AL31" i="44" s="1"/>
  <c r="AH31" i="44"/>
  <c r="AI31" i="44" s="1"/>
  <c r="AK29" i="44"/>
  <c r="AH29" i="44"/>
  <c r="AI29" i="44" s="1"/>
  <c r="AK28" i="44"/>
  <c r="AL28" i="44" s="1"/>
  <c r="AH28" i="44"/>
  <c r="AI28" i="44" s="1"/>
  <c r="S28" i="44"/>
  <c r="T28" i="44" s="1"/>
  <c r="P37" i="44"/>
  <c r="P12" i="44"/>
  <c r="S29" i="44"/>
  <c r="T29" i="44" s="1"/>
  <c r="P43" i="44"/>
  <c r="AH32" i="44"/>
  <c r="AI32" i="44" s="1"/>
  <c r="AH35" i="55"/>
  <c r="AI35" i="55" s="1"/>
  <c r="AK35" i="55"/>
  <c r="AK38" i="55"/>
  <c r="AH38" i="55"/>
  <c r="AI38" i="55" s="1"/>
  <c r="AH34" i="55"/>
  <c r="AI34" i="55" s="1"/>
  <c r="AK34" i="55"/>
  <c r="AK36" i="55"/>
  <c r="AL36" i="55" s="1"/>
  <c r="AH36" i="55"/>
  <c r="AI36" i="55" s="1"/>
  <c r="AH33" i="55"/>
  <c r="AI33" i="55" s="1"/>
  <c r="AK33" i="55"/>
  <c r="AK39" i="55"/>
  <c r="AL39" i="55" s="1"/>
  <c r="AH39" i="55"/>
  <c r="AI39" i="55" s="1"/>
  <c r="AJ38" i="55"/>
  <c r="S38" i="55"/>
  <c r="T38" i="55" s="1"/>
  <c r="AK42" i="55"/>
  <c r="AL42" i="55" s="1"/>
  <c r="AH42" i="55"/>
  <c r="AI42" i="55" s="1"/>
  <c r="AK43" i="55"/>
  <c r="AL43" i="55" s="1"/>
  <c r="AH43" i="55"/>
  <c r="AI43" i="55" s="1"/>
  <c r="R33" i="55"/>
  <c r="R34" i="55"/>
  <c r="R35" i="55"/>
  <c r="R36" i="55"/>
  <c r="S36" i="55" s="1"/>
  <c r="T36" i="55" s="1"/>
  <c r="P41" i="55"/>
  <c r="R42" i="55"/>
  <c r="S42" i="55" s="1"/>
  <c r="T42" i="55" s="1"/>
  <c r="AK40" i="55"/>
  <c r="AL40" i="55" s="1"/>
  <c r="S32" i="51"/>
  <c r="T32" i="51" s="1"/>
  <c r="AJ32" i="51"/>
  <c r="AK37" i="51"/>
  <c r="AL37" i="51" s="1"/>
  <c r="AH37" i="51"/>
  <c r="AI37" i="51" s="1"/>
  <c r="AH28" i="51"/>
  <c r="AI28" i="51" s="1"/>
  <c r="AK28" i="51"/>
  <c r="AH30" i="51"/>
  <c r="AI30" i="51" s="1"/>
  <c r="AK30" i="51"/>
  <c r="AK34" i="51"/>
  <c r="AL34" i="51" s="1"/>
  <c r="AH34" i="51"/>
  <c r="AI34" i="51" s="1"/>
  <c r="AK32" i="51"/>
  <c r="AH32" i="51"/>
  <c r="AI32" i="51" s="1"/>
  <c r="AH29" i="51"/>
  <c r="AI29" i="51" s="1"/>
  <c r="AK29" i="51"/>
  <c r="AK31" i="51"/>
  <c r="AL31" i="51" s="1"/>
  <c r="AH31" i="51"/>
  <c r="AI31" i="51" s="1"/>
  <c r="R28" i="51"/>
  <c r="R29" i="51"/>
  <c r="R30" i="51"/>
  <c r="R31" i="51"/>
  <c r="S31" i="51" s="1"/>
  <c r="T31" i="51" s="1"/>
  <c r="P36" i="51"/>
  <c r="R37" i="51"/>
  <c r="S37" i="51" s="1"/>
  <c r="T37" i="51" s="1"/>
  <c r="AK35" i="51"/>
  <c r="AL35" i="51" s="1"/>
  <c r="AJ31" i="50"/>
  <c r="S31" i="50"/>
  <c r="T31" i="50" s="1"/>
  <c r="AK35" i="50"/>
  <c r="AL35" i="50" s="1"/>
  <c r="AH35" i="50"/>
  <c r="AI35" i="50" s="1"/>
  <c r="AH27" i="50"/>
  <c r="AI27" i="50" s="1"/>
  <c r="AK27" i="50"/>
  <c r="AH29" i="50"/>
  <c r="AI29" i="50" s="1"/>
  <c r="AK29" i="50"/>
  <c r="AK32" i="50"/>
  <c r="AL32" i="50" s="1"/>
  <c r="AH32" i="50"/>
  <c r="AI32" i="50" s="1"/>
  <c r="AK31" i="50"/>
  <c r="AH31" i="50"/>
  <c r="AI31" i="50" s="1"/>
  <c r="AH28" i="50"/>
  <c r="AI28" i="50" s="1"/>
  <c r="AK28" i="50"/>
  <c r="AK30" i="50"/>
  <c r="AL30" i="50" s="1"/>
  <c r="AH30" i="50"/>
  <c r="AI30" i="50" s="1"/>
  <c r="R27" i="50"/>
  <c r="R28" i="50"/>
  <c r="R29" i="50"/>
  <c r="R30" i="50"/>
  <c r="S30" i="50" s="1"/>
  <c r="T30" i="50" s="1"/>
  <c r="P34" i="50"/>
  <c r="R35" i="50"/>
  <c r="S35" i="50" s="1"/>
  <c r="T35" i="50" s="1"/>
  <c r="AK33" i="50"/>
  <c r="AL33" i="50" s="1"/>
  <c r="AJ26" i="49"/>
  <c r="S26" i="49"/>
  <c r="T26" i="49" s="1"/>
  <c r="AJ35" i="49"/>
  <c r="S35" i="49"/>
  <c r="T35" i="49" s="1"/>
  <c r="S27" i="49"/>
  <c r="T27" i="49" s="1"/>
  <c r="AJ27" i="49"/>
  <c r="AH29" i="49"/>
  <c r="AI29" i="49" s="1"/>
  <c r="AK29" i="49"/>
  <c r="AH38" i="49"/>
  <c r="AI38" i="49" s="1"/>
  <c r="AK38" i="49"/>
  <c r="AL38" i="49" s="1"/>
  <c r="S29" i="49"/>
  <c r="T29" i="49" s="1"/>
  <c r="AJ29" i="49"/>
  <c r="AK36" i="49"/>
  <c r="AL36" i="49" s="1"/>
  <c r="AH36" i="49"/>
  <c r="AI36" i="49" s="1"/>
  <c r="AH27" i="49"/>
  <c r="AI27" i="49" s="1"/>
  <c r="AK27" i="49"/>
  <c r="AH26" i="49"/>
  <c r="AI26" i="49" s="1"/>
  <c r="AK26" i="49"/>
  <c r="AH30" i="49"/>
  <c r="AI30" i="49" s="1"/>
  <c r="AK30" i="49"/>
  <c r="AL30" i="49" s="1"/>
  <c r="AK35" i="49"/>
  <c r="AH35" i="49"/>
  <c r="AI35" i="49" s="1"/>
  <c r="S31" i="49"/>
  <c r="T31" i="49" s="1"/>
  <c r="AH32" i="49"/>
  <c r="AI32" i="49" s="1"/>
  <c r="S33" i="49"/>
  <c r="T33" i="49" s="1"/>
  <c r="AH33" i="49"/>
  <c r="AI33" i="49" s="1"/>
  <c r="AH34" i="49"/>
  <c r="AI34" i="49" s="1"/>
  <c r="P37" i="49"/>
  <c r="AK37" i="49"/>
  <c r="AL37" i="49" s="1"/>
  <c r="AH39" i="49"/>
  <c r="AI39" i="49" s="1"/>
  <c r="S26" i="48"/>
  <c r="T26" i="48" s="1"/>
  <c r="AJ26" i="48"/>
  <c r="AK35" i="48"/>
  <c r="AH35" i="48"/>
  <c r="AI35" i="48" s="1"/>
  <c r="AH38" i="48"/>
  <c r="AI38" i="48" s="1"/>
  <c r="AK38" i="48"/>
  <c r="AL38" i="48" s="1"/>
  <c r="AH27" i="48"/>
  <c r="AI27" i="48" s="1"/>
  <c r="AK27" i="48"/>
  <c r="S29" i="48"/>
  <c r="T29" i="48" s="1"/>
  <c r="AJ29" i="48"/>
  <c r="AH26" i="48"/>
  <c r="AI26" i="48" s="1"/>
  <c r="AK26" i="48"/>
  <c r="AH30" i="48"/>
  <c r="AI30" i="48" s="1"/>
  <c r="AK30" i="48"/>
  <c r="AL30" i="48" s="1"/>
  <c r="AK36" i="48"/>
  <c r="AL36" i="48" s="1"/>
  <c r="AH36" i="48"/>
  <c r="AI36" i="48" s="1"/>
  <c r="S27" i="48"/>
  <c r="T27" i="48" s="1"/>
  <c r="AJ27" i="48"/>
  <c r="AH29" i="48"/>
  <c r="AI29" i="48" s="1"/>
  <c r="AK29" i="48"/>
  <c r="AK31" i="48"/>
  <c r="AL31" i="48" s="1"/>
  <c r="AK33" i="48"/>
  <c r="AL33" i="48" s="1"/>
  <c r="S31" i="48"/>
  <c r="T31" i="48" s="1"/>
  <c r="S32" i="48"/>
  <c r="T32" i="48" s="1"/>
  <c r="S33" i="48"/>
  <c r="T33" i="48" s="1"/>
  <c r="AH34" i="48"/>
  <c r="AI34" i="48" s="1"/>
  <c r="P37" i="48"/>
  <c r="AK37" i="48"/>
  <c r="AL37" i="48" s="1"/>
  <c r="AH39" i="48"/>
  <c r="AI39" i="48" s="1"/>
  <c r="AJ26" i="47"/>
  <c r="S26" i="47"/>
  <c r="T26" i="47" s="1"/>
  <c r="AH27" i="47"/>
  <c r="AI27" i="47" s="1"/>
  <c r="AK27" i="47"/>
  <c r="AK34" i="47"/>
  <c r="AH34" i="47"/>
  <c r="AI34" i="47" s="1"/>
  <c r="AH37" i="47"/>
  <c r="AI37" i="47" s="1"/>
  <c r="AK37" i="47"/>
  <c r="AL37" i="47" s="1"/>
  <c r="S25" i="47"/>
  <c r="T25" i="47" s="1"/>
  <c r="AJ25" i="47"/>
  <c r="AH26" i="47"/>
  <c r="AI26" i="47" s="1"/>
  <c r="AK26" i="47"/>
  <c r="S27" i="47"/>
  <c r="T27" i="47" s="1"/>
  <c r="AJ27" i="47"/>
  <c r="AK35" i="47"/>
  <c r="AL35" i="47" s="1"/>
  <c r="AH35" i="47"/>
  <c r="AI35" i="47" s="1"/>
  <c r="AH25" i="47"/>
  <c r="AI25" i="47" s="1"/>
  <c r="AK25" i="47"/>
  <c r="AK28" i="47"/>
  <c r="AL28" i="47" s="1"/>
  <c r="AH28" i="47"/>
  <c r="AI28" i="47" s="1"/>
  <c r="AK39" i="47"/>
  <c r="AL39" i="47" s="1"/>
  <c r="AH39" i="47"/>
  <c r="AI39" i="47" s="1"/>
  <c r="AK30" i="47"/>
  <c r="AH29" i="47"/>
  <c r="AI29" i="47" s="1"/>
  <c r="S31" i="47"/>
  <c r="T31" i="47" s="1"/>
  <c r="AH31" i="47"/>
  <c r="AI31" i="47" s="1"/>
  <c r="AH33" i="47"/>
  <c r="AI33" i="47" s="1"/>
  <c r="P36" i="47"/>
  <c r="AK36" i="47"/>
  <c r="AL36" i="47" s="1"/>
  <c r="AH38" i="47"/>
  <c r="AI38" i="47" s="1"/>
  <c r="AH25" i="46"/>
  <c r="AI25" i="46" s="1"/>
  <c r="AK25" i="46"/>
  <c r="AH28" i="46"/>
  <c r="AI28" i="46" s="1"/>
  <c r="AK28" i="46"/>
  <c r="AL28" i="46" s="1"/>
  <c r="AH37" i="46"/>
  <c r="AI37" i="46" s="1"/>
  <c r="AK37" i="46"/>
  <c r="AL37" i="46" s="1"/>
  <c r="S26" i="46"/>
  <c r="T26" i="46" s="1"/>
  <c r="AJ26" i="46"/>
  <c r="AH27" i="46"/>
  <c r="AI27" i="46" s="1"/>
  <c r="AK27" i="46"/>
  <c r="AJ33" i="46"/>
  <c r="S33" i="46"/>
  <c r="T33" i="46" s="1"/>
  <c r="S25" i="46"/>
  <c r="T25" i="46" s="1"/>
  <c r="AJ25" i="46"/>
  <c r="AK35" i="46"/>
  <c r="AL35" i="46" s="1"/>
  <c r="AH35" i="46"/>
  <c r="AI35" i="46" s="1"/>
  <c r="AH26" i="46"/>
  <c r="AI26" i="46" s="1"/>
  <c r="AK26" i="46"/>
  <c r="S27" i="46"/>
  <c r="T27" i="46" s="1"/>
  <c r="AJ27" i="46"/>
  <c r="AK33" i="46"/>
  <c r="AH33" i="46"/>
  <c r="AI33" i="46" s="1"/>
  <c r="AK39" i="46"/>
  <c r="AL39" i="46" s="1"/>
  <c r="AH39" i="46"/>
  <c r="AI39" i="46" s="1"/>
  <c r="AK29" i="46"/>
  <c r="AK30" i="46"/>
  <c r="AK31" i="46"/>
  <c r="S29" i="46"/>
  <c r="T29" i="46" s="1"/>
  <c r="AH32" i="46"/>
  <c r="AI32" i="46" s="1"/>
  <c r="P36" i="46"/>
  <c r="AK36" i="46"/>
  <c r="AL36" i="46" s="1"/>
  <c r="AH38" i="46"/>
  <c r="AI38" i="46" s="1"/>
  <c r="S29" i="45"/>
  <c r="T29" i="45" s="1"/>
  <c r="AJ29" i="45"/>
  <c r="AH31" i="45"/>
  <c r="AI31" i="45" s="1"/>
  <c r="AK31" i="45"/>
  <c r="AK37" i="45"/>
  <c r="AL37" i="45" s="1"/>
  <c r="AH37" i="45"/>
  <c r="AI37" i="45" s="1"/>
  <c r="AH41" i="45"/>
  <c r="AI41" i="45" s="1"/>
  <c r="AK41" i="45"/>
  <c r="AL41" i="45" s="1"/>
  <c r="S28" i="45"/>
  <c r="T28" i="45" s="1"/>
  <c r="AJ28" i="45"/>
  <c r="AH29" i="45"/>
  <c r="AI29" i="45" s="1"/>
  <c r="AK29" i="45"/>
  <c r="S31" i="45"/>
  <c r="T31" i="45" s="1"/>
  <c r="AJ31" i="45"/>
  <c r="AK39" i="45"/>
  <c r="AL39" i="45" s="1"/>
  <c r="AH39" i="45"/>
  <c r="AI39" i="45" s="1"/>
  <c r="AH28" i="45"/>
  <c r="AI28" i="45" s="1"/>
  <c r="AK28" i="45"/>
  <c r="AH32" i="45"/>
  <c r="AI32" i="45" s="1"/>
  <c r="AK32" i="45"/>
  <c r="AL32" i="45" s="1"/>
  <c r="AK43" i="45"/>
  <c r="AL43" i="45" s="1"/>
  <c r="AH43" i="45"/>
  <c r="AI43" i="45" s="1"/>
  <c r="S33" i="45"/>
  <c r="T33" i="45" s="1"/>
  <c r="AH33" i="45"/>
  <c r="AI33" i="45" s="1"/>
  <c r="AH34" i="45"/>
  <c r="AI34" i="45" s="1"/>
  <c r="AH35" i="45"/>
  <c r="AI35" i="45" s="1"/>
  <c r="AH36" i="45"/>
  <c r="AI36" i="45" s="1"/>
  <c r="P40" i="45"/>
  <c r="AK40" i="45"/>
  <c r="AL40" i="45" s="1"/>
  <c r="AH42" i="45"/>
  <c r="AI42" i="45" s="1"/>
  <c r="AK37" i="44"/>
  <c r="AH37" i="44"/>
  <c r="AI37" i="44" s="1"/>
  <c r="AK42" i="44"/>
  <c r="AL42" i="44" s="1"/>
  <c r="AH42" i="44"/>
  <c r="AI42" i="44" s="1"/>
  <c r="AH34" i="44"/>
  <c r="AI34" i="44" s="1"/>
  <c r="AK34" i="44"/>
  <c r="AK36" i="44"/>
  <c r="AL36" i="44" s="1"/>
  <c r="AH36" i="44"/>
  <c r="AI36" i="44" s="1"/>
  <c r="AJ37" i="44"/>
  <c r="S37" i="44"/>
  <c r="T37" i="44" s="1"/>
  <c r="AH33" i="44"/>
  <c r="AI33" i="44" s="1"/>
  <c r="AK33" i="44"/>
  <c r="AH35" i="44"/>
  <c r="AI35" i="44" s="1"/>
  <c r="AK35" i="44"/>
  <c r="AK39" i="44"/>
  <c r="AL39" i="44" s="1"/>
  <c r="AH39" i="44"/>
  <c r="AI39" i="44" s="1"/>
  <c r="AK43" i="44"/>
  <c r="AL43" i="44" s="1"/>
  <c r="AH43" i="44"/>
  <c r="AI43" i="44" s="1"/>
  <c r="R33" i="44"/>
  <c r="R34" i="44"/>
  <c r="R35" i="44"/>
  <c r="R36" i="44"/>
  <c r="S36" i="44" s="1"/>
  <c r="T36" i="44" s="1"/>
  <c r="R42" i="44"/>
  <c r="S42" i="44" s="1"/>
  <c r="T42" i="44" s="1"/>
  <c r="AK40" i="44"/>
  <c r="AL40" i="44" s="1"/>
  <c r="AH24" i="43"/>
  <c r="AI24" i="43" s="1"/>
  <c r="AK24" i="43"/>
  <c r="AH27" i="43"/>
  <c r="AI27" i="43" s="1"/>
  <c r="AK27" i="43"/>
  <c r="AL27" i="43" s="1"/>
  <c r="AH35" i="43"/>
  <c r="AI35" i="43" s="1"/>
  <c r="AK35" i="43"/>
  <c r="AL35" i="43" s="1"/>
  <c r="S25" i="43"/>
  <c r="T25" i="43" s="1"/>
  <c r="AJ25" i="43"/>
  <c r="AH26" i="43"/>
  <c r="AI26" i="43" s="1"/>
  <c r="AK26" i="43"/>
  <c r="AJ32" i="43"/>
  <c r="S32" i="43"/>
  <c r="T32" i="43" s="1"/>
  <c r="S24" i="43"/>
  <c r="T24" i="43" s="1"/>
  <c r="AJ24" i="43"/>
  <c r="AL24" i="43" s="1"/>
  <c r="AK33" i="43"/>
  <c r="AL33" i="43" s="1"/>
  <c r="AH33" i="43"/>
  <c r="AI33" i="43" s="1"/>
  <c r="AH25" i="43"/>
  <c r="AI25" i="43" s="1"/>
  <c r="AK25" i="43"/>
  <c r="S26" i="43"/>
  <c r="T26" i="43" s="1"/>
  <c r="AJ26" i="43"/>
  <c r="AL26" i="43" s="1"/>
  <c r="AK32" i="43"/>
  <c r="AH32" i="43"/>
  <c r="AI32" i="43" s="1"/>
  <c r="AK37" i="43"/>
  <c r="AL37" i="43" s="1"/>
  <c r="AH37" i="43"/>
  <c r="AI37" i="43" s="1"/>
  <c r="AK28" i="43"/>
  <c r="AL28" i="43" s="1"/>
  <c r="AK29" i="43"/>
  <c r="AK30" i="43"/>
  <c r="AL30" i="43" s="1"/>
  <c r="S28" i="43"/>
  <c r="T28" i="43" s="1"/>
  <c r="S29" i="43"/>
  <c r="T29" i="43" s="1"/>
  <c r="S30" i="43"/>
  <c r="T30" i="43" s="1"/>
  <c r="AH31" i="43"/>
  <c r="AI31" i="43" s="1"/>
  <c r="P34" i="43"/>
  <c r="AK34" i="43"/>
  <c r="AL34" i="43" s="1"/>
  <c r="AH36" i="43"/>
  <c r="AI36" i="43" s="1"/>
  <c r="S33" i="42"/>
  <c r="T33" i="42" s="1"/>
  <c r="AJ33" i="42"/>
  <c r="AK38" i="42"/>
  <c r="AL38" i="42" s="1"/>
  <c r="AH38" i="42"/>
  <c r="AI38" i="42" s="1"/>
  <c r="AH29" i="42"/>
  <c r="AI29" i="42" s="1"/>
  <c r="AK29" i="42"/>
  <c r="AH31" i="42"/>
  <c r="AI31" i="42" s="1"/>
  <c r="AK31" i="42"/>
  <c r="AK35" i="42"/>
  <c r="AL35" i="42" s="1"/>
  <c r="AH35" i="42"/>
  <c r="AI35" i="42" s="1"/>
  <c r="AK33" i="42"/>
  <c r="AH33" i="42"/>
  <c r="AI33" i="42" s="1"/>
  <c r="AH30" i="42"/>
  <c r="AI30" i="42" s="1"/>
  <c r="AK30" i="42"/>
  <c r="AK32" i="42"/>
  <c r="AL32" i="42" s="1"/>
  <c r="AH32" i="42"/>
  <c r="AI32" i="42" s="1"/>
  <c r="AH39" i="42"/>
  <c r="AI39" i="42" s="1"/>
  <c r="AK39" i="42"/>
  <c r="AL39" i="42" s="1"/>
  <c r="R29" i="42"/>
  <c r="R30" i="42"/>
  <c r="R31" i="42"/>
  <c r="R32" i="42"/>
  <c r="S32" i="42" s="1"/>
  <c r="T32" i="42" s="1"/>
  <c r="P37" i="42"/>
  <c r="R38" i="42"/>
  <c r="S38" i="42" s="1"/>
  <c r="T38" i="42" s="1"/>
  <c r="AK36" i="42"/>
  <c r="AL36" i="42" s="1"/>
  <c r="P19" i="49"/>
  <c r="P17" i="46"/>
  <c r="R22" i="45"/>
  <c r="S22" i="45" s="1"/>
  <c r="T22" i="45" s="1"/>
  <c r="P24" i="45"/>
  <c r="R25" i="45"/>
  <c r="S25" i="45" s="1"/>
  <c r="T25" i="45" s="1"/>
  <c r="P20" i="44"/>
  <c r="R24" i="44"/>
  <c r="S24" i="44" s="1"/>
  <c r="T24" i="44" s="1"/>
  <c r="R14" i="44"/>
  <c r="AJ14" i="44" s="1"/>
  <c r="R18" i="44"/>
  <c r="AJ18" i="44" s="1"/>
  <c r="R19" i="44"/>
  <c r="S19" i="44" s="1"/>
  <c r="T19" i="44" s="1"/>
  <c r="AK37" i="41"/>
  <c r="AL37" i="41" s="1"/>
  <c r="AH37" i="41"/>
  <c r="AI37" i="41" s="1"/>
  <c r="P37" i="41"/>
  <c r="R26" i="41"/>
  <c r="AK35" i="41"/>
  <c r="AL35" i="41" s="1"/>
  <c r="AH35" i="41"/>
  <c r="AI35" i="41" s="1"/>
  <c r="P35" i="41"/>
  <c r="AK34" i="41"/>
  <c r="AL34" i="41" s="1"/>
  <c r="AH34" i="41"/>
  <c r="AI34" i="41" s="1"/>
  <c r="S31" i="41"/>
  <c r="T31" i="41" s="1"/>
  <c r="AJ31" i="41"/>
  <c r="AH31" i="41"/>
  <c r="AI31" i="41" s="1"/>
  <c r="AK31" i="41"/>
  <c r="P31" i="41"/>
  <c r="S30" i="41"/>
  <c r="T30" i="41" s="1"/>
  <c r="AJ30" i="41"/>
  <c r="AH30" i="41"/>
  <c r="AI30" i="41" s="1"/>
  <c r="AK30" i="41"/>
  <c r="P30" i="41"/>
  <c r="P32" i="41"/>
  <c r="R38" i="41"/>
  <c r="S38" i="41" s="1"/>
  <c r="T38" i="41" s="1"/>
  <c r="AH39" i="41"/>
  <c r="AI39" i="41" s="1"/>
  <c r="AK39" i="41"/>
  <c r="AL39" i="41" s="1"/>
  <c r="AH38" i="41"/>
  <c r="AI38" i="41" s="1"/>
  <c r="P39" i="41"/>
  <c r="R25" i="41"/>
  <c r="R28" i="41"/>
  <c r="S28" i="41" s="1"/>
  <c r="T28" i="41" s="1"/>
  <c r="R29" i="41"/>
  <c r="S27" i="41"/>
  <c r="T27" i="41" s="1"/>
  <c r="P27" i="41"/>
  <c r="AK32" i="41"/>
  <c r="AL32" i="41" s="1"/>
  <c r="AH32" i="41"/>
  <c r="AI32" i="41" s="1"/>
  <c r="P17" i="50"/>
  <c r="S19" i="55"/>
  <c r="T19" i="55" s="1"/>
  <c r="AJ19" i="55"/>
  <c r="AH19" i="55"/>
  <c r="AI19" i="55" s="1"/>
  <c r="AK19" i="55"/>
  <c r="P19" i="55"/>
  <c r="S17" i="51"/>
  <c r="T17" i="51" s="1"/>
  <c r="AJ17" i="51"/>
  <c r="AH17" i="51"/>
  <c r="AI17" i="51" s="1"/>
  <c r="AK17" i="51"/>
  <c r="P17" i="51"/>
  <c r="AJ17" i="50"/>
  <c r="S17" i="50"/>
  <c r="T17" i="50" s="1"/>
  <c r="AK17" i="50"/>
  <c r="AH17" i="50"/>
  <c r="AI17" i="50" s="1"/>
  <c r="AJ19" i="49"/>
  <c r="S19" i="49"/>
  <c r="T19" i="49" s="1"/>
  <c r="AK19" i="49"/>
  <c r="AH19" i="49"/>
  <c r="AI19" i="49" s="1"/>
  <c r="S19" i="48"/>
  <c r="T19" i="48" s="1"/>
  <c r="AJ19" i="48"/>
  <c r="AH19" i="48"/>
  <c r="AI19" i="48" s="1"/>
  <c r="AK19" i="48"/>
  <c r="P19" i="48"/>
  <c r="AJ17" i="47"/>
  <c r="AK17" i="47"/>
  <c r="S17" i="46"/>
  <c r="T17" i="46" s="1"/>
  <c r="AJ17" i="46"/>
  <c r="AH17" i="46"/>
  <c r="AI17" i="46" s="1"/>
  <c r="AK17" i="46"/>
  <c r="S19" i="45"/>
  <c r="T19" i="45" s="1"/>
  <c r="AJ19" i="45"/>
  <c r="AH19" i="45"/>
  <c r="AI19" i="45" s="1"/>
  <c r="AK19" i="45"/>
  <c r="P19" i="45"/>
  <c r="AJ19" i="44"/>
  <c r="AK19" i="44"/>
  <c r="AH17" i="43"/>
  <c r="AI17" i="43" s="1"/>
  <c r="AK17" i="43"/>
  <c r="S17" i="43"/>
  <c r="T17" i="43" s="1"/>
  <c r="AJ17" i="43"/>
  <c r="P17" i="43"/>
  <c r="S17" i="42"/>
  <c r="T17" i="42" s="1"/>
  <c r="AJ17" i="42"/>
  <c r="AH17" i="42"/>
  <c r="AI17" i="42" s="1"/>
  <c r="AK17" i="42"/>
  <c r="P17" i="42"/>
  <c r="P21" i="55"/>
  <c r="P21" i="49"/>
  <c r="R22" i="49"/>
  <c r="S22" i="49" s="1"/>
  <c r="T22" i="49" s="1"/>
  <c r="AK23" i="48"/>
  <c r="AL23" i="48" s="1"/>
  <c r="AH23" i="48"/>
  <c r="AI23" i="48" s="1"/>
  <c r="AK18" i="46"/>
  <c r="AL18" i="46" s="1"/>
  <c r="AH18" i="46"/>
  <c r="AI18" i="46" s="1"/>
  <c r="R18" i="46"/>
  <c r="S18" i="46" s="1"/>
  <c r="T18" i="46" s="1"/>
  <c r="R11" i="45"/>
  <c r="AJ11" i="45" s="1"/>
  <c r="R12" i="45"/>
  <c r="AJ12" i="45" s="1"/>
  <c r="R14" i="45"/>
  <c r="AJ14" i="45" s="1"/>
  <c r="R15" i="45"/>
  <c r="AJ15" i="45" s="1"/>
  <c r="AL15" i="45" s="1"/>
  <c r="R16" i="45"/>
  <c r="AJ16" i="45" s="1"/>
  <c r="R17" i="45"/>
  <c r="AJ17" i="45" s="1"/>
  <c r="R18" i="45"/>
  <c r="AJ18" i="45" s="1"/>
  <c r="AL18" i="45" s="1"/>
  <c r="R20" i="45"/>
  <c r="S20" i="45" s="1"/>
  <c r="T20" i="45" s="1"/>
  <c r="P21" i="45"/>
  <c r="AH11" i="44"/>
  <c r="AI11" i="44" s="1"/>
  <c r="AK11" i="44"/>
  <c r="AK21" i="44"/>
  <c r="AL21" i="44" s="1"/>
  <c r="AH21" i="44"/>
  <c r="AI21" i="44" s="1"/>
  <c r="P16" i="44"/>
  <c r="P11" i="44"/>
  <c r="P17" i="44"/>
  <c r="R25" i="44"/>
  <c r="S25" i="44" s="1"/>
  <c r="T25" i="44" s="1"/>
  <c r="R17" i="41"/>
  <c r="AJ17" i="41" s="1"/>
  <c r="P23" i="55"/>
  <c r="AH22" i="51"/>
  <c r="AI22" i="51" s="1"/>
  <c r="P20" i="51"/>
  <c r="P21" i="51"/>
  <c r="P19" i="51"/>
  <c r="R20" i="50"/>
  <c r="S20" i="50" s="1"/>
  <c r="T20" i="50" s="1"/>
  <c r="AK21" i="50"/>
  <c r="AL21" i="50" s="1"/>
  <c r="AH21" i="50"/>
  <c r="AI21" i="50" s="1"/>
  <c r="P19" i="50"/>
  <c r="P21" i="47"/>
  <c r="P19" i="47"/>
  <c r="AH22" i="47"/>
  <c r="AI22" i="47" s="1"/>
  <c r="P24" i="47"/>
  <c r="R20" i="47"/>
  <c r="S20" i="47" s="1"/>
  <c r="T20" i="47" s="1"/>
  <c r="P21" i="46"/>
  <c r="R22" i="46"/>
  <c r="S22" i="46" s="1"/>
  <c r="T22" i="46" s="1"/>
  <c r="P20" i="43"/>
  <c r="AH21" i="43"/>
  <c r="AI21" i="43" s="1"/>
  <c r="P23" i="43"/>
  <c r="P19" i="43"/>
  <c r="AK20" i="51"/>
  <c r="AL20" i="51" s="1"/>
  <c r="AH20" i="51"/>
  <c r="AI20" i="51" s="1"/>
  <c r="AH20" i="47"/>
  <c r="AI20" i="47" s="1"/>
  <c r="AK20" i="46"/>
  <c r="AL20" i="46" s="1"/>
  <c r="AH20" i="46"/>
  <c r="AI20" i="46" s="1"/>
  <c r="P20" i="46"/>
  <c r="AK22" i="45"/>
  <c r="AL22" i="45" s="1"/>
  <c r="AH22" i="45"/>
  <c r="AI22" i="45" s="1"/>
  <c r="AK22" i="44"/>
  <c r="AL22" i="44" s="1"/>
  <c r="AH22" i="44"/>
  <c r="AI22" i="44" s="1"/>
  <c r="P22" i="44"/>
  <c r="AK20" i="42"/>
  <c r="AL20" i="42" s="1"/>
  <c r="AH20" i="42"/>
  <c r="AI20" i="42" s="1"/>
  <c r="P20" i="42"/>
  <c r="P20" i="41"/>
  <c r="R11" i="42"/>
  <c r="AJ11" i="42" s="1"/>
  <c r="AL11" i="42" s="1"/>
  <c r="R12" i="42"/>
  <c r="AJ12" i="42" s="1"/>
  <c r="AL12" i="42" s="1"/>
  <c r="R13" i="42"/>
  <c r="AJ13" i="42" s="1"/>
  <c r="R14" i="42"/>
  <c r="AJ14" i="42" s="1"/>
  <c r="R15" i="42"/>
  <c r="AJ15" i="42" s="1"/>
  <c r="AL15" i="42" s="1"/>
  <c r="R16" i="42"/>
  <c r="AJ16" i="42" s="1"/>
  <c r="AL16" i="42" s="1"/>
  <c r="R18" i="42"/>
  <c r="S18" i="42" s="1"/>
  <c r="T18" i="42" s="1"/>
  <c r="P19" i="42"/>
  <c r="R23" i="42"/>
  <c r="S23" i="42" s="1"/>
  <c r="T23" i="42" s="1"/>
  <c r="P24" i="42"/>
  <c r="P22" i="42"/>
  <c r="AK24" i="55"/>
  <c r="AL24" i="55" s="1"/>
  <c r="AH24" i="55"/>
  <c r="AI24" i="55" s="1"/>
  <c r="P26" i="55"/>
  <c r="AH21" i="55"/>
  <c r="AI21" i="55" s="1"/>
  <c r="AK21" i="55"/>
  <c r="AL21" i="55" s="1"/>
  <c r="AK25" i="55"/>
  <c r="AL25" i="55" s="1"/>
  <c r="AH25" i="55"/>
  <c r="AI25" i="55" s="1"/>
  <c r="AH11" i="55"/>
  <c r="AI11" i="55" s="1"/>
  <c r="AK11" i="55"/>
  <c r="AH15" i="55"/>
  <c r="AI15" i="55" s="1"/>
  <c r="AK15" i="55"/>
  <c r="AH17" i="55"/>
  <c r="AI17" i="55" s="1"/>
  <c r="AK17" i="55"/>
  <c r="AK20" i="55"/>
  <c r="AL20" i="55" s="1"/>
  <c r="AH20" i="55"/>
  <c r="AI20" i="55" s="1"/>
  <c r="AH12" i="55"/>
  <c r="AI12" i="55" s="1"/>
  <c r="AK12" i="55"/>
  <c r="AH14" i="55"/>
  <c r="AI14" i="55" s="1"/>
  <c r="AK14" i="55"/>
  <c r="AH16" i="55"/>
  <c r="AI16" i="55" s="1"/>
  <c r="AK16" i="55"/>
  <c r="AH18" i="55"/>
  <c r="AI18" i="55" s="1"/>
  <c r="AK18" i="55"/>
  <c r="AH26" i="55"/>
  <c r="AI26" i="55" s="1"/>
  <c r="AK26" i="55"/>
  <c r="AL26" i="55" s="1"/>
  <c r="R11" i="55"/>
  <c r="R12" i="55"/>
  <c r="R14" i="55"/>
  <c r="R15" i="55"/>
  <c r="R16" i="55"/>
  <c r="R17" i="55"/>
  <c r="R18" i="55"/>
  <c r="R20" i="55"/>
  <c r="S20" i="55" s="1"/>
  <c r="T20" i="55" s="1"/>
  <c r="P24" i="55"/>
  <c r="R25" i="55"/>
  <c r="S25" i="55" s="1"/>
  <c r="T25" i="55" s="1"/>
  <c r="AK23" i="55"/>
  <c r="AL23" i="55" s="1"/>
  <c r="AK19" i="51"/>
  <c r="AL19" i="51" s="1"/>
  <c r="AH19" i="51"/>
  <c r="AI19" i="51" s="1"/>
  <c r="AK23" i="51"/>
  <c r="AL23" i="51" s="1"/>
  <c r="AH23" i="51"/>
  <c r="AI23" i="51" s="1"/>
  <c r="AH11" i="51"/>
  <c r="AI11" i="51" s="1"/>
  <c r="AK11" i="51"/>
  <c r="AH15" i="51"/>
  <c r="AI15" i="51" s="1"/>
  <c r="AK15" i="51"/>
  <c r="AK18" i="51"/>
  <c r="AL18" i="51" s="1"/>
  <c r="AH18" i="51"/>
  <c r="AI18" i="51" s="1"/>
  <c r="AH12" i="51"/>
  <c r="AI12" i="51" s="1"/>
  <c r="AK12" i="51"/>
  <c r="AH13" i="51"/>
  <c r="AI13" i="51" s="1"/>
  <c r="AK13" i="51"/>
  <c r="AH14" i="51"/>
  <c r="AI14" i="51" s="1"/>
  <c r="AK14" i="51"/>
  <c r="AH16" i="51"/>
  <c r="AI16" i="51" s="1"/>
  <c r="AK16" i="51"/>
  <c r="R11" i="51"/>
  <c r="R12" i="51"/>
  <c r="R13" i="51"/>
  <c r="R14" i="51"/>
  <c r="R15" i="51"/>
  <c r="R16" i="51"/>
  <c r="R18" i="51"/>
  <c r="S18" i="51" s="1"/>
  <c r="T18" i="51" s="1"/>
  <c r="P22" i="51"/>
  <c r="R23" i="51"/>
  <c r="S23" i="51" s="1"/>
  <c r="T23" i="51" s="1"/>
  <c r="AK21" i="51"/>
  <c r="AL21" i="51" s="1"/>
  <c r="AK19" i="50"/>
  <c r="AL19" i="50" s="1"/>
  <c r="AH19" i="50"/>
  <c r="AI19" i="50" s="1"/>
  <c r="AK22" i="50"/>
  <c r="AL22" i="50" s="1"/>
  <c r="AH22" i="50"/>
  <c r="AI22" i="50" s="1"/>
  <c r="AH11" i="50"/>
  <c r="AI11" i="50" s="1"/>
  <c r="AK11" i="50"/>
  <c r="AH15" i="50"/>
  <c r="AI15" i="50" s="1"/>
  <c r="AK15" i="50"/>
  <c r="AK18" i="50"/>
  <c r="AL18" i="50" s="1"/>
  <c r="AH18" i="50"/>
  <c r="AI18" i="50" s="1"/>
  <c r="AH12" i="50"/>
  <c r="AI12" i="50" s="1"/>
  <c r="AK12" i="50"/>
  <c r="AH13" i="50"/>
  <c r="AI13" i="50" s="1"/>
  <c r="AK13" i="50"/>
  <c r="AH14" i="50"/>
  <c r="AI14" i="50" s="1"/>
  <c r="AK14" i="50"/>
  <c r="AH16" i="50"/>
  <c r="AI16" i="50" s="1"/>
  <c r="AK16" i="50"/>
  <c r="R11" i="50"/>
  <c r="R12" i="50"/>
  <c r="R13" i="50"/>
  <c r="R14" i="50"/>
  <c r="R15" i="50"/>
  <c r="R16" i="50"/>
  <c r="R18" i="50"/>
  <c r="S18" i="50" s="1"/>
  <c r="T18" i="50" s="1"/>
  <c r="P21" i="50"/>
  <c r="R22" i="50"/>
  <c r="S22" i="50" s="1"/>
  <c r="T22" i="50" s="1"/>
  <c r="AK20" i="50"/>
  <c r="AL20" i="50" s="1"/>
  <c r="AH12" i="49"/>
  <c r="AI12" i="49" s="1"/>
  <c r="AK12" i="49"/>
  <c r="AH14" i="49"/>
  <c r="AI14" i="49" s="1"/>
  <c r="AK14" i="49"/>
  <c r="AH16" i="49"/>
  <c r="AI16" i="49" s="1"/>
  <c r="AK16" i="49"/>
  <c r="AH18" i="49"/>
  <c r="AI18" i="49" s="1"/>
  <c r="AK18" i="49"/>
  <c r="AH23" i="49"/>
  <c r="AI23" i="49" s="1"/>
  <c r="AK23" i="49"/>
  <c r="AL23" i="49" s="1"/>
  <c r="AH13" i="49"/>
  <c r="AI13" i="49" s="1"/>
  <c r="AK13" i="49"/>
  <c r="AK20" i="49"/>
  <c r="AL20" i="49" s="1"/>
  <c r="AH20" i="49"/>
  <c r="AI20" i="49" s="1"/>
  <c r="AK24" i="49"/>
  <c r="AL24" i="49" s="1"/>
  <c r="AH24" i="49"/>
  <c r="AI24" i="49" s="1"/>
  <c r="AH11" i="49"/>
  <c r="AI11" i="49" s="1"/>
  <c r="AK11" i="49"/>
  <c r="AH17" i="49"/>
  <c r="AI17" i="49" s="1"/>
  <c r="AK17" i="49"/>
  <c r="AK21" i="49"/>
  <c r="AL21" i="49" s="1"/>
  <c r="AH21" i="49"/>
  <c r="AI21" i="49" s="1"/>
  <c r="R11" i="49"/>
  <c r="R12" i="49"/>
  <c r="R13" i="49"/>
  <c r="R14" i="49"/>
  <c r="R15" i="49"/>
  <c r="AJ15" i="49" s="1"/>
  <c r="R16" i="49"/>
  <c r="R17" i="49"/>
  <c r="R18" i="49"/>
  <c r="R20" i="49"/>
  <c r="S20" i="49" s="1"/>
  <c r="T20" i="49" s="1"/>
  <c r="P23" i="49"/>
  <c r="R24" i="49"/>
  <c r="S24" i="49" s="1"/>
  <c r="T24" i="49" s="1"/>
  <c r="AK22" i="49"/>
  <c r="AL22" i="49" s="1"/>
  <c r="AH11" i="48"/>
  <c r="AI11" i="48" s="1"/>
  <c r="AK11" i="48"/>
  <c r="AH17" i="48"/>
  <c r="AI17" i="48" s="1"/>
  <c r="AK17" i="48"/>
  <c r="AK20" i="48"/>
  <c r="AL20" i="48" s="1"/>
  <c r="AH20" i="48"/>
  <c r="AI20" i="48" s="1"/>
  <c r="AK24" i="48"/>
  <c r="AL24" i="48" s="1"/>
  <c r="AH24" i="48"/>
  <c r="AI24" i="48" s="1"/>
  <c r="AH21" i="48"/>
  <c r="AI21" i="48" s="1"/>
  <c r="AK21" i="48"/>
  <c r="AL21" i="48" s="1"/>
  <c r="AH12" i="48"/>
  <c r="AI12" i="48" s="1"/>
  <c r="AK12" i="48"/>
  <c r="AH14" i="48"/>
  <c r="AI14" i="48" s="1"/>
  <c r="AK14" i="48"/>
  <c r="AH16" i="48"/>
  <c r="AI16" i="48" s="1"/>
  <c r="AK16" i="48"/>
  <c r="AH18" i="48"/>
  <c r="AI18" i="48" s="1"/>
  <c r="AK18" i="48"/>
  <c r="R11" i="48"/>
  <c r="S11" i="48" s="1"/>
  <c r="R12" i="48"/>
  <c r="R14" i="48"/>
  <c r="R16" i="48"/>
  <c r="R17" i="48"/>
  <c r="R18" i="48"/>
  <c r="R20" i="48"/>
  <c r="S20" i="48" s="1"/>
  <c r="T20" i="48" s="1"/>
  <c r="P23" i="48"/>
  <c r="R24" i="48"/>
  <c r="S24" i="48" s="1"/>
  <c r="T24" i="48" s="1"/>
  <c r="AK22" i="48"/>
  <c r="AL22" i="48" s="1"/>
  <c r="AH19" i="47"/>
  <c r="AI19" i="47" s="1"/>
  <c r="AK19" i="47"/>
  <c r="AL19" i="47" s="1"/>
  <c r="AK23" i="47"/>
  <c r="AL23" i="47" s="1"/>
  <c r="AH23" i="47"/>
  <c r="AI23" i="47" s="1"/>
  <c r="AH11" i="47"/>
  <c r="AI11" i="47" s="1"/>
  <c r="AK11" i="47"/>
  <c r="AH15" i="47"/>
  <c r="AI15" i="47" s="1"/>
  <c r="AK15" i="47"/>
  <c r="AK18" i="47"/>
  <c r="AL18" i="47" s="1"/>
  <c r="AH18" i="47"/>
  <c r="AI18" i="47" s="1"/>
  <c r="AH12" i="47"/>
  <c r="AI12" i="47" s="1"/>
  <c r="AK12" i="47"/>
  <c r="AH13" i="47"/>
  <c r="AI13" i="47" s="1"/>
  <c r="AK13" i="47"/>
  <c r="AH14" i="47"/>
  <c r="AI14" i="47" s="1"/>
  <c r="AK14" i="47"/>
  <c r="AH16" i="47"/>
  <c r="AI16" i="47" s="1"/>
  <c r="AK16" i="47"/>
  <c r="AH24" i="47"/>
  <c r="AI24" i="47" s="1"/>
  <c r="AK24" i="47"/>
  <c r="AL24" i="47" s="1"/>
  <c r="R11" i="47"/>
  <c r="R12" i="47"/>
  <c r="R13" i="47"/>
  <c r="R14" i="47"/>
  <c r="R15" i="47"/>
  <c r="R16" i="47"/>
  <c r="R18" i="47"/>
  <c r="S18" i="47" s="1"/>
  <c r="T18" i="47" s="1"/>
  <c r="P22" i="47"/>
  <c r="R23" i="47"/>
  <c r="S23" i="47" s="1"/>
  <c r="T23" i="47" s="1"/>
  <c r="AK21" i="47"/>
  <c r="AL21" i="47" s="1"/>
  <c r="AH15" i="46"/>
  <c r="AI15" i="46" s="1"/>
  <c r="AK15" i="46"/>
  <c r="AK23" i="46"/>
  <c r="AL23" i="46" s="1"/>
  <c r="AH23" i="46"/>
  <c r="AI23" i="46" s="1"/>
  <c r="AH12" i="46"/>
  <c r="AI12" i="46" s="1"/>
  <c r="AK12" i="46"/>
  <c r="AH13" i="46"/>
  <c r="AI13" i="46" s="1"/>
  <c r="AK13" i="46"/>
  <c r="AH14" i="46"/>
  <c r="AI14" i="46" s="1"/>
  <c r="AK14" i="46"/>
  <c r="AH16" i="46"/>
  <c r="AI16" i="46" s="1"/>
  <c r="AK16" i="46"/>
  <c r="AK19" i="46"/>
  <c r="AL19" i="46" s="1"/>
  <c r="AH19" i="46"/>
  <c r="AI19" i="46" s="1"/>
  <c r="AH11" i="46"/>
  <c r="AI11" i="46" s="1"/>
  <c r="AK11" i="46"/>
  <c r="AH21" i="46"/>
  <c r="AI21" i="46" s="1"/>
  <c r="AK21" i="46"/>
  <c r="AL21" i="46" s="1"/>
  <c r="AK24" i="46"/>
  <c r="AL24" i="46" s="1"/>
  <c r="AH24" i="46"/>
  <c r="AI24" i="46" s="1"/>
  <c r="R11" i="46"/>
  <c r="R12" i="46"/>
  <c r="R13" i="46"/>
  <c r="R14" i="46"/>
  <c r="R15" i="46"/>
  <c r="R16" i="46"/>
  <c r="AK22" i="46"/>
  <c r="AL22" i="46" s="1"/>
  <c r="R23" i="46"/>
  <c r="S23" i="46" s="1"/>
  <c r="T23" i="46" s="1"/>
  <c r="P19" i="46"/>
  <c r="P24" i="46"/>
  <c r="AH24" i="45"/>
  <c r="AI24" i="45" s="1"/>
  <c r="AK24" i="45"/>
  <c r="AL24" i="45" s="1"/>
  <c r="AH21" i="45"/>
  <c r="AI21" i="45" s="1"/>
  <c r="AK21" i="45"/>
  <c r="AL21" i="45" s="1"/>
  <c r="AH26" i="45"/>
  <c r="AI26" i="45" s="1"/>
  <c r="AK26" i="45"/>
  <c r="AL26" i="45" s="1"/>
  <c r="AK11" i="45"/>
  <c r="AK12" i="45"/>
  <c r="AK14" i="45"/>
  <c r="AK16" i="45"/>
  <c r="AK17" i="45"/>
  <c r="AH15" i="45"/>
  <c r="AI15" i="45" s="1"/>
  <c r="AH18" i="45"/>
  <c r="AI18" i="45" s="1"/>
  <c r="AH20" i="45"/>
  <c r="AI20" i="45" s="1"/>
  <c r="P23" i="45"/>
  <c r="AK23" i="45"/>
  <c r="AL23" i="45" s="1"/>
  <c r="AH25" i="45"/>
  <c r="AI25" i="45" s="1"/>
  <c r="AJ11" i="44"/>
  <c r="S11" i="44"/>
  <c r="T11" i="44" s="1"/>
  <c r="AH14" i="44"/>
  <c r="AI14" i="44" s="1"/>
  <c r="AK14" i="44"/>
  <c r="AK12" i="44"/>
  <c r="AH23" i="44"/>
  <c r="AI23" i="44" s="1"/>
  <c r="AK23" i="44"/>
  <c r="AL23" i="44" s="1"/>
  <c r="AH24" i="44"/>
  <c r="AI24" i="44" s="1"/>
  <c r="AK24" i="44"/>
  <c r="AL24" i="44" s="1"/>
  <c r="AJ12" i="44"/>
  <c r="S12" i="44"/>
  <c r="T12" i="44" s="1"/>
  <c r="AK26" i="44"/>
  <c r="AL26" i="44" s="1"/>
  <c r="AH26" i="44"/>
  <c r="AI26" i="44" s="1"/>
  <c r="AK16" i="44"/>
  <c r="AL16" i="44" s="1"/>
  <c r="AK17" i="44"/>
  <c r="AL17" i="44" s="1"/>
  <c r="AK18" i="44"/>
  <c r="S16" i="44"/>
  <c r="T16" i="44" s="1"/>
  <c r="S17" i="44"/>
  <c r="T17" i="44" s="1"/>
  <c r="AH20" i="44"/>
  <c r="AI20" i="44" s="1"/>
  <c r="P23" i="44"/>
  <c r="AH25" i="44"/>
  <c r="AI25" i="44" s="1"/>
  <c r="P21" i="44"/>
  <c r="P26" i="44"/>
  <c r="AH11" i="43"/>
  <c r="AI11" i="43" s="1"/>
  <c r="AK11" i="43"/>
  <c r="AH15" i="43"/>
  <c r="AI15" i="43" s="1"/>
  <c r="AK15" i="43"/>
  <c r="AK18" i="43"/>
  <c r="AL18" i="43" s="1"/>
  <c r="AH18" i="43"/>
  <c r="AI18" i="43" s="1"/>
  <c r="AK22" i="43"/>
  <c r="AL22" i="43" s="1"/>
  <c r="AH22" i="43"/>
  <c r="AI22" i="43" s="1"/>
  <c r="AH12" i="43"/>
  <c r="AI12" i="43" s="1"/>
  <c r="AK12" i="43"/>
  <c r="AH13" i="43"/>
  <c r="AI13" i="43" s="1"/>
  <c r="AK13" i="43"/>
  <c r="AH14" i="43"/>
  <c r="AI14" i="43" s="1"/>
  <c r="AK14" i="43"/>
  <c r="AH16" i="43"/>
  <c r="AI16" i="43" s="1"/>
  <c r="AK16" i="43"/>
  <c r="AK19" i="43"/>
  <c r="AL19" i="43" s="1"/>
  <c r="AH19" i="43"/>
  <c r="AI19" i="43" s="1"/>
  <c r="AK23" i="43"/>
  <c r="AL23" i="43" s="1"/>
  <c r="AH23" i="43"/>
  <c r="AI23" i="43" s="1"/>
  <c r="R11" i="43"/>
  <c r="R12" i="43"/>
  <c r="R13" i="43"/>
  <c r="R14" i="43"/>
  <c r="R15" i="43"/>
  <c r="R16" i="43"/>
  <c r="R18" i="43"/>
  <c r="S18" i="43" s="1"/>
  <c r="T18" i="43" s="1"/>
  <c r="P21" i="43"/>
  <c r="R22" i="43"/>
  <c r="S22" i="43" s="1"/>
  <c r="T22" i="43" s="1"/>
  <c r="AK20" i="43"/>
  <c r="AL20" i="43" s="1"/>
  <c r="AH22" i="42"/>
  <c r="AI22" i="42" s="1"/>
  <c r="AK22" i="42"/>
  <c r="AL22" i="42" s="1"/>
  <c r="AL13" i="42"/>
  <c r="AK19" i="42"/>
  <c r="AL19" i="42" s="1"/>
  <c r="AH19" i="42"/>
  <c r="AI19" i="42" s="1"/>
  <c r="AK24" i="42"/>
  <c r="AL24" i="42" s="1"/>
  <c r="AH24" i="42"/>
  <c r="AI24" i="42" s="1"/>
  <c r="AK14" i="42"/>
  <c r="AH11" i="42"/>
  <c r="AI11" i="42" s="1"/>
  <c r="AH12" i="42"/>
  <c r="AI12" i="42" s="1"/>
  <c r="AH13" i="42"/>
  <c r="AI13" i="42" s="1"/>
  <c r="S14" i="42"/>
  <c r="T14" i="42" s="1"/>
  <c r="AH15" i="42"/>
  <c r="AI15" i="42" s="1"/>
  <c r="AH16" i="42"/>
  <c r="AI16" i="42" s="1"/>
  <c r="AH18" i="42"/>
  <c r="AI18" i="42" s="1"/>
  <c r="P21" i="42"/>
  <c r="AK21" i="42"/>
  <c r="AL21" i="42" s="1"/>
  <c r="AH23" i="42"/>
  <c r="AI23" i="42" s="1"/>
  <c r="P21" i="41"/>
  <c r="P22" i="41"/>
  <c r="R23" i="41"/>
  <c r="S23" i="41" s="1"/>
  <c r="T23" i="41" s="1"/>
  <c r="P24" i="41"/>
  <c r="S13" i="41"/>
  <c r="T13" i="41" s="1"/>
  <c r="P13" i="41"/>
  <c r="P18" i="41"/>
  <c r="P19" i="41"/>
  <c r="P11" i="41"/>
  <c r="P16" i="41"/>
  <c r="S15" i="41"/>
  <c r="T15" i="41" s="1"/>
  <c r="S14" i="41"/>
  <c r="T14" i="41" s="1"/>
  <c r="P14" i="41"/>
  <c r="P15" i="41"/>
  <c r="S12" i="41"/>
  <c r="T12" i="41" s="1"/>
  <c r="P12" i="41"/>
  <c r="AH150" i="4"/>
  <c r="AI150" i="4" s="1"/>
  <c r="AK150" i="4"/>
  <c r="R155" i="4"/>
  <c r="S155" i="4" s="1"/>
  <c r="T155" i="4" s="1"/>
  <c r="R150" i="4"/>
  <c r="R158" i="4"/>
  <c r="S158" i="4" s="1"/>
  <c r="T158" i="4" s="1"/>
  <c r="P156" i="4"/>
  <c r="AK153" i="4"/>
  <c r="AL153" i="4" s="1"/>
  <c r="AH153" i="4"/>
  <c r="AI153" i="4" s="1"/>
  <c r="P153" i="4"/>
  <c r="S152" i="4"/>
  <c r="T152" i="4" s="1"/>
  <c r="AJ152" i="4"/>
  <c r="AH152" i="4"/>
  <c r="AI152" i="4" s="1"/>
  <c r="AK152" i="4"/>
  <c r="P152" i="4"/>
  <c r="AH151" i="4"/>
  <c r="AI151" i="4" s="1"/>
  <c r="AK151" i="4"/>
  <c r="R151" i="4"/>
  <c r="S149" i="4"/>
  <c r="T149" i="4" s="1"/>
  <c r="AJ149" i="4"/>
  <c r="AH149" i="4"/>
  <c r="AI149" i="4" s="1"/>
  <c r="AK149" i="4"/>
  <c r="P149" i="4"/>
  <c r="S148" i="4"/>
  <c r="T148" i="4" s="1"/>
  <c r="AJ148" i="4"/>
  <c r="AH148" i="4"/>
  <c r="AI148" i="4" s="1"/>
  <c r="AK148" i="4"/>
  <c r="P148" i="4"/>
  <c r="AH11" i="4"/>
  <c r="AI11" i="4" s="1"/>
  <c r="AK11" i="4"/>
  <c r="AH12" i="4"/>
  <c r="AI12" i="4" s="1"/>
  <c r="AK12" i="4"/>
  <c r="R11" i="4"/>
  <c r="R12" i="4"/>
  <c r="S147" i="4"/>
  <c r="T147" i="4" s="1"/>
  <c r="AJ147" i="4"/>
  <c r="AH147" i="4"/>
  <c r="AI147" i="4" s="1"/>
  <c r="AK147" i="4"/>
  <c r="P147" i="4"/>
  <c r="AH157" i="4"/>
  <c r="AI157" i="4" s="1"/>
  <c r="AK157" i="4"/>
  <c r="AL157" i="4" s="1"/>
  <c r="P157" i="4"/>
  <c r="AK155" i="4"/>
  <c r="AL155" i="4" s="1"/>
  <c r="AH155" i="4"/>
  <c r="AI155" i="4" s="1"/>
  <c r="AK156" i="4"/>
  <c r="AL156" i="4" s="1"/>
  <c r="AH156" i="4"/>
  <c r="AI156" i="4" s="1"/>
  <c r="AH159" i="4"/>
  <c r="AI159" i="4" s="1"/>
  <c r="AK159" i="4"/>
  <c r="AL159" i="4" s="1"/>
  <c r="AH158" i="4"/>
  <c r="AI158" i="4" s="1"/>
  <c r="P159" i="4"/>
  <c r="R138" i="4"/>
  <c r="S138" i="4" s="1"/>
  <c r="T138" i="4" s="1"/>
  <c r="R33" i="4"/>
  <c r="S33" i="4" s="1"/>
  <c r="T33" i="4" s="1"/>
  <c r="AK33" i="4"/>
  <c r="AH33" i="4"/>
  <c r="AI33" i="4" s="1"/>
  <c r="AK133" i="4"/>
  <c r="AH133" i="4"/>
  <c r="AI133" i="4" s="1"/>
  <c r="S133" i="4"/>
  <c r="T133" i="4" s="1"/>
  <c r="AJ133" i="4"/>
  <c r="P133" i="4"/>
  <c r="P137" i="4"/>
  <c r="AK138" i="4"/>
  <c r="AH138" i="4"/>
  <c r="AI138" i="4" s="1"/>
  <c r="P134" i="4"/>
  <c r="P135" i="4"/>
  <c r="AJ136" i="4"/>
  <c r="S136" i="4"/>
  <c r="T136" i="4" s="1"/>
  <c r="AK136" i="4"/>
  <c r="AH136" i="4"/>
  <c r="AI136" i="4" s="1"/>
  <c r="P136" i="4"/>
  <c r="AJ134" i="4"/>
  <c r="S134" i="4"/>
  <c r="T134" i="4" s="1"/>
  <c r="AK134" i="4"/>
  <c r="AH134" i="4"/>
  <c r="AI134" i="4" s="1"/>
  <c r="AH135" i="4"/>
  <c r="AI135" i="4" s="1"/>
  <c r="AK135" i="4"/>
  <c r="AJ135" i="4"/>
  <c r="S135" i="4"/>
  <c r="T135" i="4" s="1"/>
  <c r="AJ137" i="4"/>
  <c r="S137" i="4"/>
  <c r="T137" i="4" s="1"/>
  <c r="AH137" i="4"/>
  <c r="AI137" i="4" s="1"/>
  <c r="AK137" i="4"/>
  <c r="AK142" i="4"/>
  <c r="AL142" i="4" s="1"/>
  <c r="AH142" i="4"/>
  <c r="AI142" i="4" s="1"/>
  <c r="AK143" i="4"/>
  <c r="AL143" i="4" s="1"/>
  <c r="AH143" i="4"/>
  <c r="AI143" i="4" s="1"/>
  <c r="P143" i="4"/>
  <c r="P142" i="4"/>
  <c r="AK144" i="4"/>
  <c r="AL144" i="4" s="1"/>
  <c r="AH144" i="4"/>
  <c r="AI144" i="4" s="1"/>
  <c r="P144" i="4"/>
  <c r="AK145" i="4"/>
  <c r="AL145" i="4" s="1"/>
  <c r="AH145" i="4"/>
  <c r="AI145" i="4" s="1"/>
  <c r="P145" i="4"/>
  <c r="AK139" i="4"/>
  <c r="AL139" i="4" s="1"/>
  <c r="AH139" i="4"/>
  <c r="AI139" i="4" s="1"/>
  <c r="P139" i="4"/>
  <c r="R127" i="4"/>
  <c r="S127" i="4" s="1"/>
  <c r="T127" i="4" s="1"/>
  <c r="S130" i="4"/>
  <c r="T130" i="4" s="1"/>
  <c r="AJ130" i="4"/>
  <c r="AH130" i="4"/>
  <c r="AI130" i="4" s="1"/>
  <c r="AK130" i="4"/>
  <c r="P130" i="4"/>
  <c r="S129" i="4"/>
  <c r="T129" i="4" s="1"/>
  <c r="AJ129" i="4"/>
  <c r="AH129" i="4"/>
  <c r="AI129" i="4" s="1"/>
  <c r="AK129" i="4"/>
  <c r="P129" i="4"/>
  <c r="AK127" i="4"/>
  <c r="AH127" i="4"/>
  <c r="AI127" i="4" s="1"/>
  <c r="P105" i="4"/>
  <c r="R112" i="4"/>
  <c r="AJ112" i="4" s="1"/>
  <c r="AL112" i="4" s="1"/>
  <c r="AH117" i="4"/>
  <c r="AI117" i="4" s="1"/>
  <c r="R120" i="4"/>
  <c r="S120" i="4" s="1"/>
  <c r="T120" i="4" s="1"/>
  <c r="AK121" i="4"/>
  <c r="AL121" i="4" s="1"/>
  <c r="R128" i="4"/>
  <c r="AJ128" i="4" s="1"/>
  <c r="P121" i="4"/>
  <c r="P122" i="4"/>
  <c r="P125" i="4"/>
  <c r="AK120" i="4"/>
  <c r="AL120" i="4" s="1"/>
  <c r="AH120" i="4"/>
  <c r="AI120" i="4" s="1"/>
  <c r="AK126" i="4"/>
  <c r="AL126" i="4" s="1"/>
  <c r="AH126" i="4"/>
  <c r="AI126" i="4" s="1"/>
  <c r="R104" i="4"/>
  <c r="S104" i="4" s="1"/>
  <c r="T104" i="4" s="1"/>
  <c r="AH113" i="4"/>
  <c r="AI113" i="4" s="1"/>
  <c r="R114" i="4"/>
  <c r="AJ114" i="4" s="1"/>
  <c r="AL114" i="4" s="1"/>
  <c r="R115" i="4"/>
  <c r="AJ115" i="4" s="1"/>
  <c r="AL115" i="4" s="1"/>
  <c r="R116" i="4"/>
  <c r="AJ116" i="4" s="1"/>
  <c r="AL116" i="4" s="1"/>
  <c r="R123" i="4"/>
  <c r="S123" i="4" s="1"/>
  <c r="T123" i="4" s="1"/>
  <c r="AH123" i="4"/>
  <c r="AI123" i="4" s="1"/>
  <c r="AH116" i="4"/>
  <c r="AI116" i="4" s="1"/>
  <c r="R119" i="4"/>
  <c r="S119" i="4" s="1"/>
  <c r="T119" i="4" s="1"/>
  <c r="P119" i="4"/>
  <c r="AK122" i="4"/>
  <c r="AL122" i="4" s="1"/>
  <c r="AH122" i="4"/>
  <c r="AI122" i="4" s="1"/>
  <c r="R124" i="4"/>
  <c r="S124" i="4" s="1"/>
  <c r="T124" i="4" s="1"/>
  <c r="P124" i="4"/>
  <c r="AK125" i="4"/>
  <c r="AL125" i="4" s="1"/>
  <c r="AH125" i="4"/>
  <c r="AI125" i="4" s="1"/>
  <c r="AH112" i="4"/>
  <c r="AI112" i="4" s="1"/>
  <c r="AH114" i="4"/>
  <c r="AI114" i="4" s="1"/>
  <c r="AH115" i="4"/>
  <c r="AI115" i="4" s="1"/>
  <c r="AH119" i="4"/>
  <c r="AI119" i="4" s="1"/>
  <c r="R113" i="4"/>
  <c r="R118" i="4"/>
  <c r="P118" i="4"/>
  <c r="AH118" i="4"/>
  <c r="AI118" i="4" s="1"/>
  <c r="R117" i="4"/>
  <c r="P117" i="4"/>
  <c r="AH124" i="4"/>
  <c r="AI124" i="4" s="1"/>
  <c r="AK124" i="4"/>
  <c r="AL124" i="4" s="1"/>
  <c r="P126" i="4"/>
  <c r="P101" i="4"/>
  <c r="P132" i="4"/>
  <c r="R131" i="4"/>
  <c r="AJ132" i="4"/>
  <c r="S132" i="4"/>
  <c r="T132" i="4" s="1"/>
  <c r="P103" i="4"/>
  <c r="P99" i="4"/>
  <c r="AK128" i="4"/>
  <c r="AH128" i="4"/>
  <c r="AI128" i="4" s="1"/>
  <c r="AK131" i="4"/>
  <c r="AH131" i="4"/>
  <c r="AI131" i="4" s="1"/>
  <c r="AK132" i="4"/>
  <c r="AH132" i="4"/>
  <c r="AI132" i="4" s="1"/>
  <c r="AK106" i="4"/>
  <c r="AL106" i="4" s="1"/>
  <c r="AH106" i="4"/>
  <c r="AI106" i="4" s="1"/>
  <c r="P86" i="4"/>
  <c r="R88" i="4"/>
  <c r="S88" i="4" s="1"/>
  <c r="T88" i="4" s="1"/>
  <c r="P98" i="4"/>
  <c r="P102" i="4"/>
  <c r="P106" i="4"/>
  <c r="P107" i="4"/>
  <c r="R108" i="4"/>
  <c r="S108" i="4" s="1"/>
  <c r="T108" i="4" s="1"/>
  <c r="AH108" i="4"/>
  <c r="AI108" i="4" s="1"/>
  <c r="P100" i="4"/>
  <c r="P111" i="4"/>
  <c r="AK110" i="4"/>
  <c r="AL110" i="4" s="1"/>
  <c r="AH110" i="4"/>
  <c r="AI110" i="4" s="1"/>
  <c r="AJ100" i="4"/>
  <c r="S100" i="4"/>
  <c r="T100" i="4" s="1"/>
  <c r="AK102" i="4"/>
  <c r="AH102" i="4"/>
  <c r="AI102" i="4" s="1"/>
  <c r="AK99" i="4"/>
  <c r="AH99" i="4"/>
  <c r="AI99" i="4" s="1"/>
  <c r="AJ101" i="4"/>
  <c r="S101" i="4"/>
  <c r="T101" i="4" s="1"/>
  <c r="AK103" i="4"/>
  <c r="AH103" i="4"/>
  <c r="AI103" i="4" s="1"/>
  <c r="AH107" i="4"/>
  <c r="AI107" i="4" s="1"/>
  <c r="AK107" i="4"/>
  <c r="AL107" i="4" s="1"/>
  <c r="AK109" i="4"/>
  <c r="AL109" i="4" s="1"/>
  <c r="AH109" i="4"/>
  <c r="AI109" i="4" s="1"/>
  <c r="AK98" i="4"/>
  <c r="AH98" i="4"/>
  <c r="AI98" i="4" s="1"/>
  <c r="AJ99" i="4"/>
  <c r="AL99" i="4" s="1"/>
  <c r="S99" i="4"/>
  <c r="T99" i="4" s="1"/>
  <c r="AK101" i="4"/>
  <c r="AH101" i="4"/>
  <c r="AI101" i="4" s="1"/>
  <c r="AJ103" i="4"/>
  <c r="AL103" i="4" s="1"/>
  <c r="S103" i="4"/>
  <c r="T103" i="4" s="1"/>
  <c r="AJ98" i="4"/>
  <c r="S98" i="4"/>
  <c r="T98" i="4" s="1"/>
  <c r="AK100" i="4"/>
  <c r="AH100" i="4"/>
  <c r="AI100" i="4" s="1"/>
  <c r="S102" i="4"/>
  <c r="T102" i="4" s="1"/>
  <c r="AJ102" i="4"/>
  <c r="AH111" i="4"/>
  <c r="AI111" i="4" s="1"/>
  <c r="AK111" i="4"/>
  <c r="AL111" i="4" s="1"/>
  <c r="R109" i="4"/>
  <c r="S109" i="4" s="1"/>
  <c r="T109" i="4" s="1"/>
  <c r="R110" i="4"/>
  <c r="S110" i="4" s="1"/>
  <c r="T110" i="4" s="1"/>
  <c r="AK105" i="4"/>
  <c r="AL105" i="4" s="1"/>
  <c r="AK104" i="4"/>
  <c r="AK91" i="4"/>
  <c r="AL91" i="4" s="1"/>
  <c r="AH91" i="4"/>
  <c r="AI91" i="4" s="1"/>
  <c r="AK88" i="4"/>
  <c r="AH87" i="4"/>
  <c r="AI87" i="4" s="1"/>
  <c r="P87" i="4"/>
  <c r="S85" i="4"/>
  <c r="T85" i="4" s="1"/>
  <c r="AJ85" i="4"/>
  <c r="AH85" i="4"/>
  <c r="AI85" i="4" s="1"/>
  <c r="AK85" i="4"/>
  <c r="P85" i="4"/>
  <c r="R91" i="4"/>
  <c r="S91" i="4" s="1"/>
  <c r="T91" i="4" s="1"/>
  <c r="P81" i="4"/>
  <c r="P89" i="4"/>
  <c r="P82" i="4"/>
  <c r="P63" i="4"/>
  <c r="R55" i="4"/>
  <c r="S55" i="4" s="1"/>
  <c r="T55" i="4" s="1"/>
  <c r="P83" i="4"/>
  <c r="P94" i="4"/>
  <c r="AJ81" i="4"/>
  <c r="P84" i="4"/>
  <c r="R90" i="4"/>
  <c r="S90" i="4" s="1"/>
  <c r="T90" i="4" s="1"/>
  <c r="AH90" i="4"/>
  <c r="AI90" i="4" s="1"/>
  <c r="P93" i="4"/>
  <c r="R95" i="4"/>
  <c r="S95" i="4" s="1"/>
  <c r="T95" i="4" s="1"/>
  <c r="AH95" i="4"/>
  <c r="AI95" i="4" s="1"/>
  <c r="P97" i="4"/>
  <c r="AH81" i="4"/>
  <c r="AI81" i="4" s="1"/>
  <c r="AK81" i="4"/>
  <c r="AK96" i="4"/>
  <c r="AL96" i="4" s="1"/>
  <c r="AH96" i="4"/>
  <c r="AI96" i="4" s="1"/>
  <c r="AK92" i="4"/>
  <c r="AL92" i="4" s="1"/>
  <c r="AH92" i="4"/>
  <c r="AI92" i="4" s="1"/>
  <c r="AK93" i="4"/>
  <c r="AL93" i="4" s="1"/>
  <c r="AH93" i="4"/>
  <c r="AI93" i="4" s="1"/>
  <c r="AK97" i="4"/>
  <c r="AL97" i="4" s="1"/>
  <c r="AH97" i="4"/>
  <c r="AI97" i="4" s="1"/>
  <c r="AK82" i="4"/>
  <c r="R92" i="4"/>
  <c r="S92" i="4" s="1"/>
  <c r="T92" i="4" s="1"/>
  <c r="R96" i="4"/>
  <c r="S96" i="4" s="1"/>
  <c r="T96" i="4" s="1"/>
  <c r="AJ82" i="4"/>
  <c r="AJ83" i="4"/>
  <c r="AJ84" i="4"/>
  <c r="AJ86" i="4"/>
  <c r="AJ89" i="4"/>
  <c r="AK94" i="4"/>
  <c r="AL94" i="4" s="1"/>
  <c r="AK83" i="4"/>
  <c r="AK86" i="4"/>
  <c r="AK89" i="4"/>
  <c r="AK84" i="4"/>
  <c r="P73" i="4"/>
  <c r="AK73" i="4"/>
  <c r="AL73" i="4" s="1"/>
  <c r="AH73" i="4"/>
  <c r="AI73" i="4" s="1"/>
  <c r="R56" i="4"/>
  <c r="S56" i="4" s="1"/>
  <c r="T56" i="4" s="1"/>
  <c r="P80" i="4"/>
  <c r="R13" i="4"/>
  <c r="AJ13" i="4" s="1"/>
  <c r="AK61" i="4"/>
  <c r="AL61" i="4" s="1"/>
  <c r="AH61" i="4"/>
  <c r="AI61" i="4" s="1"/>
  <c r="P17" i="4"/>
  <c r="P76" i="4"/>
  <c r="P15" i="4"/>
  <c r="R79" i="4"/>
  <c r="S79" i="4" s="1"/>
  <c r="T79" i="4" s="1"/>
  <c r="R77" i="4"/>
  <c r="S77" i="4" s="1"/>
  <c r="T77" i="4" s="1"/>
  <c r="P78" i="4"/>
  <c r="S70" i="4"/>
  <c r="T70" i="4" s="1"/>
  <c r="AJ70" i="4"/>
  <c r="S68" i="4"/>
  <c r="T68" i="4" s="1"/>
  <c r="AJ68" i="4"/>
  <c r="S72" i="4"/>
  <c r="T72" i="4" s="1"/>
  <c r="AJ72" i="4"/>
  <c r="AK78" i="4"/>
  <c r="AL78" i="4" s="1"/>
  <c r="AH78" i="4"/>
  <c r="AI78" i="4" s="1"/>
  <c r="S71" i="4"/>
  <c r="T71" i="4" s="1"/>
  <c r="AJ71" i="4"/>
  <c r="S69" i="4"/>
  <c r="T69" i="4" s="1"/>
  <c r="AJ69" i="4"/>
  <c r="S74" i="4"/>
  <c r="T74" i="4" s="1"/>
  <c r="AJ74" i="4"/>
  <c r="AH76" i="4"/>
  <c r="AI76" i="4" s="1"/>
  <c r="AK76" i="4"/>
  <c r="AL76" i="4" s="1"/>
  <c r="AK80" i="4"/>
  <c r="AL80" i="4" s="1"/>
  <c r="AH80" i="4"/>
  <c r="AI80" i="4" s="1"/>
  <c r="P68" i="4"/>
  <c r="P69" i="4"/>
  <c r="P70" i="4"/>
  <c r="P71" i="4"/>
  <c r="P72" i="4"/>
  <c r="P74" i="4"/>
  <c r="P75" i="4"/>
  <c r="AK75" i="4"/>
  <c r="AL75" i="4" s="1"/>
  <c r="AH77" i="4"/>
  <c r="AI77" i="4" s="1"/>
  <c r="AH79" i="4"/>
  <c r="AI79" i="4" s="1"/>
  <c r="AK68" i="4"/>
  <c r="AK69" i="4"/>
  <c r="AK70" i="4"/>
  <c r="AK71" i="4"/>
  <c r="AK72" i="4"/>
  <c r="AK74" i="4"/>
  <c r="P60" i="4"/>
  <c r="R61" i="4"/>
  <c r="S61" i="4" s="1"/>
  <c r="T61" i="4" s="1"/>
  <c r="R59" i="4"/>
  <c r="P19" i="4"/>
  <c r="P16" i="4"/>
  <c r="S13" i="4"/>
  <c r="T13" i="4" s="1"/>
  <c r="P64" i="4"/>
  <c r="AK59" i="4"/>
  <c r="AH59" i="4"/>
  <c r="AI59" i="4" s="1"/>
  <c r="AH13" i="4"/>
  <c r="AI13" i="4" s="1"/>
  <c r="AK13" i="4"/>
  <c r="AK65" i="4"/>
  <c r="AL65" i="4" s="1"/>
  <c r="AH65" i="4"/>
  <c r="AI65" i="4" s="1"/>
  <c r="P53" i="4"/>
  <c r="P57" i="4"/>
  <c r="P54" i="4"/>
  <c r="P58" i="4"/>
  <c r="AK58" i="4"/>
  <c r="R20" i="4"/>
  <c r="S20" i="4" s="1"/>
  <c r="T20" i="4" s="1"/>
  <c r="P14" i="4"/>
  <c r="P67" i="4"/>
  <c r="AK66" i="4"/>
  <c r="AL66" i="4" s="1"/>
  <c r="AH66" i="4"/>
  <c r="AI66" i="4" s="1"/>
  <c r="AK62" i="4"/>
  <c r="AL62" i="4" s="1"/>
  <c r="AH62" i="4"/>
  <c r="AI62" i="4" s="1"/>
  <c r="AH63" i="4"/>
  <c r="AI63" i="4" s="1"/>
  <c r="AK63" i="4"/>
  <c r="AL63" i="4" s="1"/>
  <c r="AH67" i="4"/>
  <c r="AI67" i="4" s="1"/>
  <c r="AK67" i="4"/>
  <c r="AL67" i="4" s="1"/>
  <c r="AK57" i="4"/>
  <c r="R62" i="4"/>
  <c r="S62" i="4" s="1"/>
  <c r="T62" i="4" s="1"/>
  <c r="P65" i="4"/>
  <c r="R66" i="4"/>
  <c r="S66" i="4" s="1"/>
  <c r="T66" i="4" s="1"/>
  <c r="AK54" i="4"/>
  <c r="AJ53" i="4"/>
  <c r="AJ54" i="4"/>
  <c r="AJ57" i="4"/>
  <c r="AJ58" i="4"/>
  <c r="AK60" i="4"/>
  <c r="AL60" i="4" s="1"/>
  <c r="AK64" i="4"/>
  <c r="AL64" i="4" s="1"/>
  <c r="AK53" i="4"/>
  <c r="AK55" i="4"/>
  <c r="AK56" i="4"/>
  <c r="AK15" i="4"/>
  <c r="AH15" i="4"/>
  <c r="AI15" i="4" s="1"/>
  <c r="AH16" i="4"/>
  <c r="AI16" i="4" s="1"/>
  <c r="AK16" i="4"/>
  <c r="AJ14" i="4"/>
  <c r="S14" i="4"/>
  <c r="T14" i="4" s="1"/>
  <c r="AH19" i="4"/>
  <c r="AI19" i="4" s="1"/>
  <c r="AK19" i="4"/>
  <c r="AL19" i="4" s="1"/>
  <c r="AH17" i="4"/>
  <c r="AI17" i="4" s="1"/>
  <c r="AK17" i="4"/>
  <c r="AL17" i="4" s="1"/>
  <c r="AJ15" i="4"/>
  <c r="S15" i="4"/>
  <c r="T15" i="4" s="1"/>
  <c r="AJ16" i="4"/>
  <c r="S16" i="4"/>
  <c r="T16" i="4" s="1"/>
  <c r="AK14" i="4"/>
  <c r="AH14" i="4"/>
  <c r="AI14" i="4" s="1"/>
  <c r="AK20" i="4"/>
  <c r="AL20" i="4" s="1"/>
  <c r="AH18" i="4"/>
  <c r="AI18" i="4" s="1"/>
  <c r="R18" i="4"/>
  <c r="S18" i="4" s="1"/>
  <c r="T18" i="4" s="1"/>
  <c r="R49" i="4"/>
  <c r="S49" i="4" s="1"/>
  <c r="T49" i="4" s="1"/>
  <c r="R45" i="4"/>
  <c r="AH45" i="4"/>
  <c r="AI45" i="4" s="1"/>
  <c r="AK45" i="4"/>
  <c r="P52" i="4"/>
  <c r="R41" i="4"/>
  <c r="S41" i="4" s="1"/>
  <c r="T41" i="4" s="1"/>
  <c r="R44" i="4"/>
  <c r="S44" i="4" s="1"/>
  <c r="T44" i="4" s="1"/>
  <c r="R51" i="4"/>
  <c r="S51" i="4" s="1"/>
  <c r="T51" i="4" s="1"/>
  <c r="AK40" i="4"/>
  <c r="AL40" i="4" s="1"/>
  <c r="AH40" i="4"/>
  <c r="AI40" i="4" s="1"/>
  <c r="R40" i="4"/>
  <c r="S40" i="4" s="1"/>
  <c r="T40" i="4" s="1"/>
  <c r="P50" i="4"/>
  <c r="P46" i="4"/>
  <c r="P43" i="4"/>
  <c r="P42" i="4"/>
  <c r="P47" i="4"/>
  <c r="P48" i="4"/>
  <c r="AH22" i="4"/>
  <c r="AI22" i="4" s="1"/>
  <c r="AK22" i="4"/>
  <c r="AL22" i="4" s="1"/>
  <c r="R22" i="4"/>
  <c r="S22" i="4" s="1"/>
  <c r="T22" i="4" s="1"/>
  <c r="R21" i="4"/>
  <c r="S21" i="4" s="1"/>
  <c r="T21" i="4" s="1"/>
  <c r="AK21" i="4"/>
  <c r="AL21" i="4" s="1"/>
  <c r="AH21" i="4"/>
  <c r="AI21" i="4" s="1"/>
  <c r="R39" i="4"/>
  <c r="S39" i="4" s="1"/>
  <c r="T39" i="4" s="1"/>
  <c r="P38" i="4"/>
  <c r="AH39" i="4"/>
  <c r="AI39" i="4" s="1"/>
  <c r="AH38" i="4"/>
  <c r="AI38" i="4" s="1"/>
  <c r="AK38" i="4"/>
  <c r="AL38" i="4" s="1"/>
  <c r="R37" i="4"/>
  <c r="S37" i="4" s="1"/>
  <c r="T37" i="4" s="1"/>
  <c r="P32" i="4"/>
  <c r="AH37" i="4"/>
  <c r="AI37" i="4" s="1"/>
  <c r="R35" i="4"/>
  <c r="S35" i="4" s="1"/>
  <c r="T35" i="4" s="1"/>
  <c r="P36" i="4"/>
  <c r="P34" i="4"/>
  <c r="AH32" i="4"/>
  <c r="AI32" i="4" s="1"/>
  <c r="AJ32" i="4"/>
  <c r="AL32" i="4" s="1"/>
  <c r="R25" i="4"/>
  <c r="S25" i="4" s="1"/>
  <c r="T25" i="4" s="1"/>
  <c r="R28" i="4"/>
  <c r="S28" i="4" s="1"/>
  <c r="T28" i="4" s="1"/>
  <c r="AH28" i="4"/>
  <c r="AI28" i="4" s="1"/>
  <c r="AK28" i="4"/>
  <c r="AL28" i="4" s="1"/>
  <c r="AK25" i="4"/>
  <c r="AL25" i="4" s="1"/>
  <c r="AH25" i="4"/>
  <c r="AI25" i="4" s="1"/>
  <c r="R27" i="4"/>
  <c r="S27" i="4" s="1"/>
  <c r="T27" i="4" s="1"/>
  <c r="R26" i="4"/>
  <c r="S26" i="4" s="1"/>
  <c r="T26" i="4" s="1"/>
  <c r="AK24" i="4"/>
  <c r="AL24" i="4" s="1"/>
  <c r="AH24" i="4"/>
  <c r="AI24" i="4" s="1"/>
  <c r="P24" i="4"/>
  <c r="R23" i="4"/>
  <c r="S23" i="4" s="1"/>
  <c r="T23" i="4" s="1"/>
  <c r="AH23" i="4"/>
  <c r="AI23" i="4" s="1"/>
  <c r="AK23" i="4"/>
  <c r="AL23" i="4" s="1"/>
  <c r="V18" i="56"/>
  <c r="S18" i="56"/>
  <c r="T18" i="56" s="1"/>
  <c r="R12" i="56"/>
  <c r="S12" i="56" s="1"/>
  <c r="T12" i="56" s="1"/>
  <c r="U18" i="56"/>
  <c r="AL81" i="47" l="1"/>
  <c r="AJ61" i="47"/>
  <c r="AL61" i="47" s="1"/>
  <c r="S61" i="47"/>
  <c r="T61" i="47" s="1"/>
  <c r="AL53" i="51"/>
  <c r="AJ62" i="47"/>
  <c r="AL62" i="47" s="1"/>
  <c r="S62" i="47"/>
  <c r="T62" i="47" s="1"/>
  <c r="S29" i="47"/>
  <c r="T29" i="47" s="1"/>
  <c r="AL58" i="47"/>
  <c r="S30" i="47"/>
  <c r="T30" i="47" s="1"/>
  <c r="S56" i="46"/>
  <c r="T56" i="46" s="1"/>
  <c r="AJ81" i="46"/>
  <c r="AL31" i="46"/>
  <c r="AJ51" i="46"/>
  <c r="AL51" i="46" s="1"/>
  <c r="S51" i="46"/>
  <c r="T51" i="46" s="1"/>
  <c r="AJ62" i="46"/>
  <c r="AL62" i="46" s="1"/>
  <c r="S62" i="46"/>
  <c r="T62" i="46" s="1"/>
  <c r="S31" i="46"/>
  <c r="T31" i="46" s="1"/>
  <c r="AJ60" i="46"/>
  <c r="AL60" i="46" s="1"/>
  <c r="S60" i="46"/>
  <c r="T60" i="46" s="1"/>
  <c r="AJ58" i="46"/>
  <c r="AL58" i="46" s="1"/>
  <c r="S58" i="46"/>
  <c r="T58" i="46" s="1"/>
  <c r="AL12" i="45"/>
  <c r="AL66" i="45"/>
  <c r="S52" i="45"/>
  <c r="T52" i="45" s="1"/>
  <c r="AL67" i="45"/>
  <c r="S48" i="45"/>
  <c r="T48" i="45" s="1"/>
  <c r="AL30" i="44"/>
  <c r="AJ64" i="44"/>
  <c r="AL64" i="44" s="1"/>
  <c r="AL24" i="50"/>
  <c r="AL59" i="49"/>
  <c r="AL15" i="49"/>
  <c r="AL60" i="41"/>
  <c r="AL13" i="55"/>
  <c r="AL68" i="55"/>
  <c r="AL86" i="55"/>
  <c r="AJ20" i="52"/>
  <c r="AL14" i="52"/>
  <c r="AL13" i="52"/>
  <c r="AL30" i="45"/>
  <c r="AL18" i="52"/>
  <c r="AL85" i="55"/>
  <c r="AL67" i="55"/>
  <c r="AL27" i="55"/>
  <c r="AL67" i="44"/>
  <c r="AL49" i="44"/>
  <c r="AL71" i="44"/>
  <c r="AL50" i="45"/>
  <c r="AL15" i="48"/>
  <c r="AL30" i="55"/>
  <c r="AL28" i="48"/>
  <c r="AL60" i="48"/>
  <c r="AL46" i="49"/>
  <c r="AL28" i="49"/>
  <c r="AJ19" i="52"/>
  <c r="AL19" i="52" s="1"/>
  <c r="AL16" i="52"/>
  <c r="AL20" i="52"/>
  <c r="AL15" i="52"/>
  <c r="AL17" i="52"/>
  <c r="AL12" i="52"/>
  <c r="AL57" i="55"/>
  <c r="AJ31" i="55"/>
  <c r="AL31" i="55" s="1"/>
  <c r="S31" i="55"/>
  <c r="T31" i="55" s="1"/>
  <c r="AL58" i="55"/>
  <c r="AL52" i="55"/>
  <c r="AL48" i="55"/>
  <c r="AL44" i="55"/>
  <c r="AL89" i="55"/>
  <c r="AJ29" i="55"/>
  <c r="AL29" i="55" s="1"/>
  <c r="S29" i="55"/>
  <c r="T29" i="55" s="1"/>
  <c r="AL56" i="51"/>
  <c r="AL24" i="51"/>
  <c r="AL58" i="51"/>
  <c r="S25" i="51"/>
  <c r="T25" i="51" s="1"/>
  <c r="AL25" i="51"/>
  <c r="AL68" i="51"/>
  <c r="AL59" i="51"/>
  <c r="AJ77" i="51"/>
  <c r="AL77" i="51" s="1"/>
  <c r="AL69" i="51"/>
  <c r="AL73" i="51"/>
  <c r="AL65" i="51"/>
  <c r="AL26" i="51"/>
  <c r="S43" i="50"/>
  <c r="T43" i="50" s="1"/>
  <c r="S25" i="50"/>
  <c r="T25" i="50" s="1"/>
  <c r="AL69" i="50"/>
  <c r="AL65" i="50"/>
  <c r="AL61" i="50"/>
  <c r="AL70" i="50"/>
  <c r="AL66" i="50"/>
  <c r="AL62" i="50"/>
  <c r="AL68" i="50"/>
  <c r="AL64" i="50"/>
  <c r="AJ55" i="50"/>
  <c r="AL55" i="50" s="1"/>
  <c r="S54" i="50"/>
  <c r="T54" i="50" s="1"/>
  <c r="AJ54" i="50"/>
  <c r="AL54" i="50" s="1"/>
  <c r="S24" i="50"/>
  <c r="T24" i="50" s="1"/>
  <c r="S50" i="50"/>
  <c r="T50" i="50" s="1"/>
  <c r="AJ50" i="50"/>
  <c r="AL50" i="50" s="1"/>
  <c r="AL45" i="49"/>
  <c r="AJ57" i="49"/>
  <c r="S32" i="49"/>
  <c r="T32" i="49" s="1"/>
  <c r="S45" i="49"/>
  <c r="T45" i="49" s="1"/>
  <c r="AL72" i="48"/>
  <c r="AL68" i="48"/>
  <c r="S43" i="48"/>
  <c r="T43" i="48" s="1"/>
  <c r="AL43" i="48"/>
  <c r="AL76" i="48"/>
  <c r="S49" i="48"/>
  <c r="T49" i="48" s="1"/>
  <c r="AL49" i="48"/>
  <c r="AL29" i="48"/>
  <c r="AJ63" i="49"/>
  <c r="AL63" i="49" s="1"/>
  <c r="AL49" i="49"/>
  <c r="AL43" i="49"/>
  <c r="S43" i="49"/>
  <c r="T43" i="49" s="1"/>
  <c r="AJ64" i="49"/>
  <c r="AL64" i="49" s="1"/>
  <c r="AL57" i="49"/>
  <c r="AL61" i="49"/>
  <c r="S44" i="49"/>
  <c r="T44" i="49" s="1"/>
  <c r="AL62" i="49"/>
  <c r="AL58" i="49"/>
  <c r="AL56" i="49"/>
  <c r="AL48" i="49"/>
  <c r="AL42" i="49"/>
  <c r="AL65" i="45"/>
  <c r="S35" i="45"/>
  <c r="T35" i="45" s="1"/>
  <c r="S14" i="45"/>
  <c r="T14" i="45" s="1"/>
  <c r="AL71" i="45"/>
  <c r="AJ70" i="45"/>
  <c r="AL70" i="45" s="1"/>
  <c r="AL17" i="45"/>
  <c r="S53" i="45"/>
  <c r="T53" i="45" s="1"/>
  <c r="AL49" i="45"/>
  <c r="AL16" i="45"/>
  <c r="AL64" i="45"/>
  <c r="AL69" i="45"/>
  <c r="S34" i="45"/>
  <c r="T34" i="45" s="1"/>
  <c r="S17" i="45"/>
  <c r="T17" i="45" s="1"/>
  <c r="AL19" i="45"/>
  <c r="AL31" i="45"/>
  <c r="AL57" i="45"/>
  <c r="S18" i="44"/>
  <c r="T18" i="44" s="1"/>
  <c r="AL18" i="44"/>
  <c r="AL65" i="44"/>
  <c r="AL69" i="44"/>
  <c r="AL57" i="44"/>
  <c r="S31" i="44"/>
  <c r="T31" i="44" s="1"/>
  <c r="AL29" i="44"/>
  <c r="AL70" i="44"/>
  <c r="AL62" i="44"/>
  <c r="S75" i="44"/>
  <c r="T75" i="44" s="1"/>
  <c r="AL14" i="44"/>
  <c r="AL75" i="44"/>
  <c r="AL54" i="55"/>
  <c r="AL50" i="55"/>
  <c r="AL46" i="55"/>
  <c r="AL38" i="55"/>
  <c r="AL65" i="55"/>
  <c r="AL66" i="55"/>
  <c r="AJ28" i="55"/>
  <c r="AL28" i="55" s="1"/>
  <c r="S28" i="55"/>
  <c r="T28" i="55" s="1"/>
  <c r="AJ44" i="51"/>
  <c r="AL44" i="51" s="1"/>
  <c r="S44" i="51"/>
  <c r="T44" i="51" s="1"/>
  <c r="AJ40" i="51"/>
  <c r="AL40" i="51" s="1"/>
  <c r="S40" i="51"/>
  <c r="T40" i="51" s="1"/>
  <c r="AL55" i="51"/>
  <c r="AJ43" i="51"/>
  <c r="AL43" i="51" s="1"/>
  <c r="S43" i="51"/>
  <c r="T43" i="51" s="1"/>
  <c r="AJ42" i="51"/>
  <c r="AL42" i="51" s="1"/>
  <c r="S42" i="51"/>
  <c r="T42" i="51" s="1"/>
  <c r="AL57" i="51"/>
  <c r="AL49" i="51"/>
  <c r="AJ45" i="51"/>
  <c r="AL45" i="51" s="1"/>
  <c r="S45" i="51"/>
  <c r="T45" i="51" s="1"/>
  <c r="AJ41" i="51"/>
  <c r="AL41" i="51" s="1"/>
  <c r="S41" i="51"/>
  <c r="T41" i="51" s="1"/>
  <c r="AL59" i="48"/>
  <c r="AL62" i="48"/>
  <c r="AL56" i="48"/>
  <c r="AL63" i="48"/>
  <c r="AL57" i="48"/>
  <c r="AJ45" i="47"/>
  <c r="AL45" i="47" s="1"/>
  <c r="S45" i="47"/>
  <c r="T45" i="47" s="1"/>
  <c r="AJ44" i="47"/>
  <c r="AL44" i="47" s="1"/>
  <c r="S44" i="47"/>
  <c r="T44" i="47" s="1"/>
  <c r="AJ47" i="47"/>
  <c r="AL47" i="47" s="1"/>
  <c r="S47" i="47"/>
  <c r="T47" i="47" s="1"/>
  <c r="AJ43" i="47"/>
  <c r="AL43" i="47" s="1"/>
  <c r="S43" i="47"/>
  <c r="T43" i="47" s="1"/>
  <c r="AL51" i="47"/>
  <c r="AJ46" i="47"/>
  <c r="AL46" i="47" s="1"/>
  <c r="S46" i="47"/>
  <c r="T46" i="47" s="1"/>
  <c r="AJ42" i="47"/>
  <c r="AL42" i="47" s="1"/>
  <c r="S42" i="47"/>
  <c r="T42" i="47" s="1"/>
  <c r="AL56" i="47"/>
  <c r="AJ45" i="46"/>
  <c r="AL45" i="46" s="1"/>
  <c r="S45" i="46"/>
  <c r="T45" i="46" s="1"/>
  <c r="AJ44" i="46"/>
  <c r="AL44" i="46" s="1"/>
  <c r="S44" i="46"/>
  <c r="T44" i="46" s="1"/>
  <c r="AJ47" i="46"/>
  <c r="AL47" i="46" s="1"/>
  <c r="S47" i="46"/>
  <c r="T47" i="46" s="1"/>
  <c r="AJ43" i="46"/>
  <c r="AL43" i="46" s="1"/>
  <c r="S43" i="46"/>
  <c r="T43" i="46" s="1"/>
  <c r="AJ46" i="46"/>
  <c r="AL46" i="46" s="1"/>
  <c r="S46" i="46"/>
  <c r="T46" i="46" s="1"/>
  <c r="AJ42" i="46"/>
  <c r="AL42" i="46" s="1"/>
  <c r="S42" i="46"/>
  <c r="T42" i="46" s="1"/>
  <c r="AL52" i="45"/>
  <c r="AL53" i="45"/>
  <c r="S26" i="51"/>
  <c r="T26" i="51" s="1"/>
  <c r="AL74" i="51"/>
  <c r="AL66" i="51"/>
  <c r="AL72" i="50"/>
  <c r="AL27" i="48"/>
  <c r="AJ35" i="48"/>
  <c r="AL35" i="48" s="1"/>
  <c r="S35" i="48"/>
  <c r="T35" i="48" s="1"/>
  <c r="AL75" i="49"/>
  <c r="AL71" i="49"/>
  <c r="AL67" i="49"/>
  <c r="AL76" i="49"/>
  <c r="AL30" i="47"/>
  <c r="AL34" i="47"/>
  <c r="S30" i="46"/>
  <c r="T30" i="46" s="1"/>
  <c r="S18" i="45"/>
  <c r="T18" i="45" s="1"/>
  <c r="AL14" i="45"/>
  <c r="AL85" i="44"/>
  <c r="AL81" i="44"/>
  <c r="AL77" i="44"/>
  <c r="AL86" i="44"/>
  <c r="AL82" i="44"/>
  <c r="AL78" i="44"/>
  <c r="S14" i="44"/>
  <c r="T14" i="44" s="1"/>
  <c r="AL11" i="44"/>
  <c r="AL37" i="44"/>
  <c r="AL88" i="44"/>
  <c r="AL29" i="43"/>
  <c r="AL62" i="42"/>
  <c r="AL60" i="42"/>
  <c r="AL51" i="42"/>
  <c r="S12" i="42"/>
  <c r="T12" i="42" s="1"/>
  <c r="AJ71" i="55"/>
  <c r="AL71" i="55" s="1"/>
  <c r="S71" i="55"/>
  <c r="T71" i="55" s="1"/>
  <c r="AJ70" i="55"/>
  <c r="AL70" i="55" s="1"/>
  <c r="S70" i="55"/>
  <c r="T70" i="55" s="1"/>
  <c r="AJ69" i="55"/>
  <c r="AL69" i="55" s="1"/>
  <c r="S69" i="55"/>
  <c r="T69" i="55" s="1"/>
  <c r="AJ72" i="55"/>
  <c r="AL72" i="55" s="1"/>
  <c r="S72" i="55"/>
  <c r="T72" i="55" s="1"/>
  <c r="AL59" i="41"/>
  <c r="AL63" i="41"/>
  <c r="AL58" i="41"/>
  <c r="AL56" i="41"/>
  <c r="AL45" i="41"/>
  <c r="AL51" i="41"/>
  <c r="AL76" i="41"/>
  <c r="AL68" i="41"/>
  <c r="AJ81" i="41"/>
  <c r="AL81" i="41" s="1"/>
  <c r="AJ75" i="41"/>
  <c r="AL75" i="41" s="1"/>
  <c r="AJ73" i="41"/>
  <c r="AL73" i="41" s="1"/>
  <c r="S46" i="41"/>
  <c r="T46" i="41" s="1"/>
  <c r="AJ46" i="41"/>
  <c r="AL46" i="41" s="1"/>
  <c r="AL47" i="41"/>
  <c r="AL74" i="41"/>
  <c r="AL70" i="41"/>
  <c r="AL72" i="41"/>
  <c r="AJ80" i="41"/>
  <c r="AL80" i="41" s="1"/>
  <c r="AJ69" i="41"/>
  <c r="AL69" i="41" s="1"/>
  <c r="AL78" i="41"/>
  <c r="AJ67" i="41"/>
  <c r="AL67" i="41" s="1"/>
  <c r="AL44" i="41"/>
  <c r="AL16" i="41"/>
  <c r="AJ77" i="41"/>
  <c r="AL77" i="41" s="1"/>
  <c r="AL17" i="41"/>
  <c r="AL43" i="41"/>
  <c r="AJ71" i="41"/>
  <c r="AL71" i="41" s="1"/>
  <c r="AL42" i="41"/>
  <c r="AL11" i="41"/>
  <c r="S29" i="41"/>
  <c r="T29" i="41" s="1"/>
  <c r="AJ29" i="41"/>
  <c r="AL29" i="41" s="1"/>
  <c r="S26" i="41"/>
  <c r="T26" i="41" s="1"/>
  <c r="AJ26" i="41"/>
  <c r="AL26" i="41" s="1"/>
  <c r="S25" i="41"/>
  <c r="T25" i="41" s="1"/>
  <c r="AJ25" i="41"/>
  <c r="AL25" i="41" s="1"/>
  <c r="AL53" i="55"/>
  <c r="AL49" i="55"/>
  <c r="AL45" i="55"/>
  <c r="AL55" i="55"/>
  <c r="AL51" i="55"/>
  <c r="AL47" i="55"/>
  <c r="AL70" i="51"/>
  <c r="AL67" i="51"/>
  <c r="AL71" i="51"/>
  <c r="AL63" i="51"/>
  <c r="AL60" i="50"/>
  <c r="AL67" i="50"/>
  <c r="AL63" i="50"/>
  <c r="AL59" i="50"/>
  <c r="AL77" i="49"/>
  <c r="AL73" i="49"/>
  <c r="AL69" i="49"/>
  <c r="AL78" i="49"/>
  <c r="AL74" i="49"/>
  <c r="AL70" i="49"/>
  <c r="AL80" i="49"/>
  <c r="AL72" i="49"/>
  <c r="AL68" i="49"/>
  <c r="AL73" i="48"/>
  <c r="AL77" i="48"/>
  <c r="AL69" i="48"/>
  <c r="AL80" i="48"/>
  <c r="AL78" i="48"/>
  <c r="AL74" i="48"/>
  <c r="AL70" i="48"/>
  <c r="AL75" i="47"/>
  <c r="AL67" i="47"/>
  <c r="AL71" i="47"/>
  <c r="AL80" i="47"/>
  <c r="AL78" i="47"/>
  <c r="AL74" i="47"/>
  <c r="AL70" i="47"/>
  <c r="AL76" i="47"/>
  <c r="AL72" i="47"/>
  <c r="AL68" i="47"/>
  <c r="AL78" i="46"/>
  <c r="AL74" i="46"/>
  <c r="AL70" i="46"/>
  <c r="AL81" i="46"/>
  <c r="AL75" i="46"/>
  <c r="AL71" i="46"/>
  <c r="AL67" i="46"/>
  <c r="AL77" i="46"/>
  <c r="AL73" i="46"/>
  <c r="AL69" i="46"/>
  <c r="S88" i="45"/>
  <c r="T88" i="45" s="1"/>
  <c r="AJ88" i="45"/>
  <c r="AL88" i="45" s="1"/>
  <c r="AL86" i="45"/>
  <c r="AL89" i="45"/>
  <c r="AL83" i="44"/>
  <c r="AL79" i="44"/>
  <c r="AL84" i="44"/>
  <c r="AL80" i="44"/>
  <c r="AL72" i="43"/>
  <c r="AL68" i="43"/>
  <c r="AL64" i="43"/>
  <c r="AL73" i="43"/>
  <c r="AL69" i="43"/>
  <c r="AL65" i="43"/>
  <c r="AL76" i="43"/>
  <c r="AL74" i="43"/>
  <c r="AL70" i="43"/>
  <c r="AL66" i="43"/>
  <c r="AL71" i="43"/>
  <c r="AL67" i="43"/>
  <c r="AL63" i="43"/>
  <c r="AJ68" i="42"/>
  <c r="AL68" i="42" s="1"/>
  <c r="S68" i="42"/>
  <c r="T68" i="42" s="1"/>
  <c r="S80" i="42"/>
  <c r="T80" i="42" s="1"/>
  <c r="AJ80" i="42"/>
  <c r="AL80" i="42" s="1"/>
  <c r="AJ77" i="42"/>
  <c r="AL77" i="42" s="1"/>
  <c r="S77" i="42"/>
  <c r="T77" i="42" s="1"/>
  <c r="AJ74" i="42"/>
  <c r="AL74" i="42" s="1"/>
  <c r="S74" i="42"/>
  <c r="T74" i="42" s="1"/>
  <c r="AJ72" i="42"/>
  <c r="AL72" i="42" s="1"/>
  <c r="S72" i="42"/>
  <c r="T72" i="42" s="1"/>
  <c r="AJ78" i="42"/>
  <c r="AL78" i="42" s="1"/>
  <c r="S78" i="42"/>
  <c r="T78" i="42" s="1"/>
  <c r="AJ75" i="42"/>
  <c r="AL75" i="42" s="1"/>
  <c r="S75" i="42"/>
  <c r="T75" i="42" s="1"/>
  <c r="AJ67" i="42"/>
  <c r="AL67" i="42" s="1"/>
  <c r="S67" i="42"/>
  <c r="T67" i="42" s="1"/>
  <c r="AJ76" i="42"/>
  <c r="AL76" i="42" s="1"/>
  <c r="S76" i="42"/>
  <c r="T76" i="42" s="1"/>
  <c r="S81" i="42"/>
  <c r="T81" i="42" s="1"/>
  <c r="AJ81" i="42"/>
  <c r="AL81" i="42" s="1"/>
  <c r="AJ69" i="42"/>
  <c r="AL69" i="42" s="1"/>
  <c r="S69" i="42"/>
  <c r="T69" i="42" s="1"/>
  <c r="AJ73" i="42"/>
  <c r="AL73" i="42" s="1"/>
  <c r="S73" i="42"/>
  <c r="T73" i="42" s="1"/>
  <c r="AJ70" i="42"/>
  <c r="AL70" i="42" s="1"/>
  <c r="S70" i="42"/>
  <c r="T70" i="42" s="1"/>
  <c r="AJ71" i="42"/>
  <c r="AL71" i="42" s="1"/>
  <c r="S71" i="42"/>
  <c r="T71" i="42" s="1"/>
  <c r="AL25" i="47"/>
  <c r="AL17" i="47"/>
  <c r="AL30" i="46"/>
  <c r="AL33" i="46"/>
  <c r="AJ25" i="42"/>
  <c r="S25" i="42"/>
  <c r="T25" i="42" s="1"/>
  <c r="AL25" i="42"/>
  <c r="S13" i="42"/>
  <c r="T13" i="42" s="1"/>
  <c r="S11" i="42"/>
  <c r="T11" i="42" s="1"/>
  <c r="AJ27" i="42"/>
  <c r="AL27" i="42" s="1"/>
  <c r="S27" i="42"/>
  <c r="T27" i="42" s="1"/>
  <c r="AJ26" i="42"/>
  <c r="AL26" i="42" s="1"/>
  <c r="S26" i="42"/>
  <c r="T26" i="42" s="1"/>
  <c r="AJ34" i="55"/>
  <c r="AL34" i="55" s="1"/>
  <c r="S34" i="55"/>
  <c r="T34" i="55" s="1"/>
  <c r="AJ33" i="55"/>
  <c r="AL33" i="55" s="1"/>
  <c r="S33" i="55"/>
  <c r="T33" i="55" s="1"/>
  <c r="AJ35" i="55"/>
  <c r="AL35" i="55" s="1"/>
  <c r="S35" i="55"/>
  <c r="T35" i="55" s="1"/>
  <c r="AJ28" i="51"/>
  <c r="AL28" i="51" s="1"/>
  <c r="S28" i="51"/>
  <c r="T28" i="51" s="1"/>
  <c r="AJ30" i="51"/>
  <c r="AL30" i="51" s="1"/>
  <c r="S30" i="51"/>
  <c r="T30" i="51" s="1"/>
  <c r="AL32" i="51"/>
  <c r="AJ29" i="51"/>
  <c r="AL29" i="51" s="1"/>
  <c r="S29" i="51"/>
  <c r="T29" i="51" s="1"/>
  <c r="AJ27" i="50"/>
  <c r="AL27" i="50" s="1"/>
  <c r="S27" i="50"/>
  <c r="T27" i="50" s="1"/>
  <c r="AJ29" i="50"/>
  <c r="AL29" i="50" s="1"/>
  <c r="S29" i="50"/>
  <c r="T29" i="50" s="1"/>
  <c r="AJ28" i="50"/>
  <c r="AL28" i="50" s="1"/>
  <c r="S28" i="50"/>
  <c r="T28" i="50" s="1"/>
  <c r="AL31" i="50"/>
  <c r="AL29" i="49"/>
  <c r="AL27" i="49"/>
  <c r="AL35" i="49"/>
  <c r="AL26" i="49"/>
  <c r="AL26" i="48"/>
  <c r="AL27" i="47"/>
  <c r="AL26" i="47"/>
  <c r="AL26" i="46"/>
  <c r="AL27" i="46"/>
  <c r="AL25" i="46"/>
  <c r="AL28" i="45"/>
  <c r="AL29" i="45"/>
  <c r="AJ33" i="44"/>
  <c r="AL33" i="44" s="1"/>
  <c r="S33" i="44"/>
  <c r="T33" i="44" s="1"/>
  <c r="AJ35" i="44"/>
  <c r="AL35" i="44" s="1"/>
  <c r="S35" i="44"/>
  <c r="T35" i="44" s="1"/>
  <c r="AJ34" i="44"/>
  <c r="AL34" i="44" s="1"/>
  <c r="S34" i="44"/>
  <c r="T34" i="44" s="1"/>
  <c r="AL25" i="43"/>
  <c r="AL32" i="43"/>
  <c r="AJ30" i="42"/>
  <c r="AL30" i="42" s="1"/>
  <c r="S30" i="42"/>
  <c r="T30" i="42" s="1"/>
  <c r="AJ31" i="42"/>
  <c r="AL31" i="42" s="1"/>
  <c r="S31" i="42"/>
  <c r="T31" i="42" s="1"/>
  <c r="AJ29" i="42"/>
  <c r="AL29" i="42" s="1"/>
  <c r="S29" i="42"/>
  <c r="T29" i="42" s="1"/>
  <c r="AL33" i="42"/>
  <c r="S11" i="45"/>
  <c r="T11" i="45" s="1"/>
  <c r="AL11" i="45"/>
  <c r="S16" i="42"/>
  <c r="T16" i="42" s="1"/>
  <c r="S15" i="42"/>
  <c r="T15" i="42" s="1"/>
  <c r="AL31" i="41"/>
  <c r="AL30" i="41"/>
  <c r="AL17" i="50"/>
  <c r="AL19" i="55"/>
  <c r="AL17" i="51"/>
  <c r="AL19" i="49"/>
  <c r="AL19" i="48"/>
  <c r="AL17" i="46"/>
  <c r="AL19" i="44"/>
  <c r="AL17" i="43"/>
  <c r="AL17" i="42"/>
  <c r="S16" i="45"/>
  <c r="T16" i="45" s="1"/>
  <c r="S15" i="45"/>
  <c r="T15" i="45" s="1"/>
  <c r="S12" i="45"/>
  <c r="T12" i="45" s="1"/>
  <c r="AL14" i="42"/>
  <c r="S17" i="41"/>
  <c r="T17" i="41" s="1"/>
  <c r="AJ11" i="55"/>
  <c r="AL11" i="55" s="1"/>
  <c r="S11" i="55"/>
  <c r="T11" i="55" s="1"/>
  <c r="AJ18" i="55"/>
  <c r="AL18" i="55" s="1"/>
  <c r="S18" i="55"/>
  <c r="T18" i="55" s="1"/>
  <c r="AJ14" i="55"/>
  <c r="AL14" i="55" s="1"/>
  <c r="S14" i="55"/>
  <c r="T14" i="55" s="1"/>
  <c r="AJ17" i="55"/>
  <c r="AL17" i="55" s="1"/>
  <c r="S17" i="55"/>
  <c r="T17" i="55" s="1"/>
  <c r="AJ16" i="55"/>
  <c r="AL16" i="55" s="1"/>
  <c r="S16" i="55"/>
  <c r="T16" i="55" s="1"/>
  <c r="AJ12" i="55"/>
  <c r="AL12" i="55" s="1"/>
  <c r="S12" i="55"/>
  <c r="T12" i="55" s="1"/>
  <c r="AJ15" i="55"/>
  <c r="AL15" i="55" s="1"/>
  <c r="S15" i="55"/>
  <c r="T15" i="55" s="1"/>
  <c r="AJ16" i="51"/>
  <c r="AL16" i="51" s="1"/>
  <c r="S16" i="51"/>
  <c r="T16" i="51" s="1"/>
  <c r="AJ13" i="51"/>
  <c r="AL13" i="51" s="1"/>
  <c r="S13" i="51"/>
  <c r="T13" i="51" s="1"/>
  <c r="AJ15" i="51"/>
  <c r="AL15" i="51" s="1"/>
  <c r="S15" i="51"/>
  <c r="T15" i="51" s="1"/>
  <c r="AJ14" i="51"/>
  <c r="AL14" i="51" s="1"/>
  <c r="S14" i="51"/>
  <c r="T14" i="51" s="1"/>
  <c r="AJ12" i="51"/>
  <c r="AL12" i="51" s="1"/>
  <c r="S12" i="51"/>
  <c r="T12" i="51" s="1"/>
  <c r="AJ11" i="51"/>
  <c r="AL11" i="51" s="1"/>
  <c r="S11" i="51"/>
  <c r="T11" i="51" s="1"/>
  <c r="AJ15" i="50"/>
  <c r="AL15" i="50" s="1"/>
  <c r="S15" i="50"/>
  <c r="T15" i="50" s="1"/>
  <c r="AJ16" i="50"/>
  <c r="AL16" i="50" s="1"/>
  <c r="S16" i="50"/>
  <c r="T16" i="50" s="1"/>
  <c r="AJ13" i="50"/>
  <c r="AL13" i="50" s="1"/>
  <c r="S13" i="50"/>
  <c r="T13" i="50" s="1"/>
  <c r="AJ14" i="50"/>
  <c r="AL14" i="50" s="1"/>
  <c r="S14" i="50"/>
  <c r="T14" i="50" s="1"/>
  <c r="AJ12" i="50"/>
  <c r="AL12" i="50" s="1"/>
  <c r="S12" i="50"/>
  <c r="T12" i="50" s="1"/>
  <c r="AJ11" i="50"/>
  <c r="AL11" i="50" s="1"/>
  <c r="S11" i="50"/>
  <c r="T11" i="50" s="1"/>
  <c r="AJ17" i="49"/>
  <c r="AL17" i="49" s="1"/>
  <c r="S17" i="49"/>
  <c r="T17" i="49" s="1"/>
  <c r="AJ13" i="49"/>
  <c r="AL13" i="49" s="1"/>
  <c r="S13" i="49"/>
  <c r="T13" i="49" s="1"/>
  <c r="AJ18" i="49"/>
  <c r="AL18" i="49" s="1"/>
  <c r="S18" i="49"/>
  <c r="T18" i="49" s="1"/>
  <c r="AJ14" i="49"/>
  <c r="AL14" i="49" s="1"/>
  <c r="S14" i="49"/>
  <c r="T14" i="49" s="1"/>
  <c r="AJ16" i="49"/>
  <c r="AL16" i="49" s="1"/>
  <c r="S16" i="49"/>
  <c r="T16" i="49" s="1"/>
  <c r="AJ12" i="49"/>
  <c r="AL12" i="49" s="1"/>
  <c r="S12" i="49"/>
  <c r="T12" i="49" s="1"/>
  <c r="S15" i="49"/>
  <c r="T15" i="49" s="1"/>
  <c r="AJ11" i="49"/>
  <c r="AL11" i="49" s="1"/>
  <c r="S11" i="49"/>
  <c r="T11" i="49" s="1"/>
  <c r="AJ16" i="48"/>
  <c r="AL16" i="48" s="1"/>
  <c r="S16" i="48"/>
  <c r="T16" i="48" s="1"/>
  <c r="AJ12" i="48"/>
  <c r="AL12" i="48" s="1"/>
  <c r="S12" i="48"/>
  <c r="T12" i="48" s="1"/>
  <c r="AJ11" i="48"/>
  <c r="AL11" i="48" s="1"/>
  <c r="T11" i="48"/>
  <c r="AJ17" i="48"/>
  <c r="AL17" i="48" s="1"/>
  <c r="S17" i="48"/>
  <c r="T17" i="48" s="1"/>
  <c r="AJ18" i="48"/>
  <c r="AL18" i="48" s="1"/>
  <c r="S18" i="48"/>
  <c r="T18" i="48" s="1"/>
  <c r="AJ14" i="48"/>
  <c r="AL14" i="48" s="1"/>
  <c r="S14" i="48"/>
  <c r="T14" i="48" s="1"/>
  <c r="AJ16" i="47"/>
  <c r="AL16" i="47" s="1"/>
  <c r="S16" i="47"/>
  <c r="T16" i="47" s="1"/>
  <c r="AJ13" i="47"/>
  <c r="AL13" i="47" s="1"/>
  <c r="S13" i="47"/>
  <c r="T13" i="47" s="1"/>
  <c r="AJ15" i="47"/>
  <c r="AL15" i="47" s="1"/>
  <c r="S15" i="47"/>
  <c r="T15" i="47" s="1"/>
  <c r="AJ14" i="47"/>
  <c r="AL14" i="47" s="1"/>
  <c r="S14" i="47"/>
  <c r="T14" i="47" s="1"/>
  <c r="AJ12" i="47"/>
  <c r="AL12" i="47" s="1"/>
  <c r="S12" i="47"/>
  <c r="T12" i="47" s="1"/>
  <c r="AJ11" i="47"/>
  <c r="AL11" i="47" s="1"/>
  <c r="S11" i="47"/>
  <c r="T11" i="47" s="1"/>
  <c r="AJ15" i="46"/>
  <c r="AL15" i="46" s="1"/>
  <c r="S15" i="46"/>
  <c r="T15" i="46" s="1"/>
  <c r="AJ14" i="46"/>
  <c r="AL14" i="46" s="1"/>
  <c r="S14" i="46"/>
  <c r="T14" i="46" s="1"/>
  <c r="AJ12" i="46"/>
  <c r="AL12" i="46" s="1"/>
  <c r="S12" i="46"/>
  <c r="T12" i="46" s="1"/>
  <c r="AJ11" i="46"/>
  <c r="AL11" i="46" s="1"/>
  <c r="S11" i="46"/>
  <c r="T11" i="46" s="1"/>
  <c r="AJ16" i="46"/>
  <c r="AL16" i="46" s="1"/>
  <c r="S16" i="46"/>
  <c r="T16" i="46" s="1"/>
  <c r="AJ13" i="46"/>
  <c r="AL13" i="46" s="1"/>
  <c r="S13" i="46"/>
  <c r="T13" i="46" s="1"/>
  <c r="AL12" i="44"/>
  <c r="AJ16" i="43"/>
  <c r="AL16" i="43" s="1"/>
  <c r="S16" i="43"/>
  <c r="T16" i="43" s="1"/>
  <c r="AJ13" i="43"/>
  <c r="AL13" i="43" s="1"/>
  <c r="S13" i="43"/>
  <c r="T13" i="43" s="1"/>
  <c r="AJ15" i="43"/>
  <c r="AL15" i="43" s="1"/>
  <c r="S15" i="43"/>
  <c r="T15" i="43" s="1"/>
  <c r="AJ14" i="43"/>
  <c r="AL14" i="43" s="1"/>
  <c r="S14" i="43"/>
  <c r="T14" i="43" s="1"/>
  <c r="AJ12" i="43"/>
  <c r="AL12" i="43" s="1"/>
  <c r="S12" i="43"/>
  <c r="T12" i="43" s="1"/>
  <c r="AJ11" i="43"/>
  <c r="AL11" i="43" s="1"/>
  <c r="S11" i="43"/>
  <c r="T11" i="43" s="1"/>
  <c r="AJ150" i="4"/>
  <c r="AL150" i="4" s="1"/>
  <c r="S150" i="4"/>
  <c r="T150" i="4" s="1"/>
  <c r="AL149" i="4"/>
  <c r="AJ138" i="4"/>
  <c r="AL152" i="4"/>
  <c r="S151" i="4"/>
  <c r="T151" i="4" s="1"/>
  <c r="AJ151" i="4"/>
  <c r="AL151" i="4" s="1"/>
  <c r="AL148" i="4"/>
  <c r="S12" i="4"/>
  <c r="T12" i="4" s="1"/>
  <c r="AJ12" i="4"/>
  <c r="AL12" i="4" s="1"/>
  <c r="S11" i="4"/>
  <c r="T11" i="4" s="1"/>
  <c r="AJ11" i="4"/>
  <c r="AL11" i="4" s="1"/>
  <c r="AL147" i="4"/>
  <c r="AL133" i="4"/>
  <c r="AJ33" i="4"/>
  <c r="AL33" i="4" s="1"/>
  <c r="AL138" i="4"/>
  <c r="AJ127" i="4"/>
  <c r="AL127" i="4" s="1"/>
  <c r="W18" i="56"/>
  <c r="AL98" i="4"/>
  <c r="AL136" i="4"/>
  <c r="AL134" i="4"/>
  <c r="AL135" i="4"/>
  <c r="AL137" i="4"/>
  <c r="S112" i="4"/>
  <c r="T112" i="4" s="1"/>
  <c r="AL130" i="4"/>
  <c r="AL129" i="4"/>
  <c r="S128" i="4"/>
  <c r="T128" i="4" s="1"/>
  <c r="AL128" i="4"/>
  <c r="AJ55" i="4"/>
  <c r="AL55" i="4" s="1"/>
  <c r="S114" i="4"/>
  <c r="T114" i="4" s="1"/>
  <c r="AJ104" i="4"/>
  <c r="AL104" i="4" s="1"/>
  <c r="AL132" i="4"/>
  <c r="S115" i="4"/>
  <c r="T115" i="4" s="1"/>
  <c r="S116" i="4"/>
  <c r="T116" i="4" s="1"/>
  <c r="AJ118" i="4"/>
  <c r="AL118" i="4" s="1"/>
  <c r="S118" i="4"/>
  <c r="T118" i="4" s="1"/>
  <c r="AJ113" i="4"/>
  <c r="AL113" i="4" s="1"/>
  <c r="S113" i="4"/>
  <c r="T113" i="4" s="1"/>
  <c r="AJ117" i="4"/>
  <c r="AL117" i="4" s="1"/>
  <c r="S117" i="4"/>
  <c r="T117" i="4" s="1"/>
  <c r="AJ131" i="4"/>
  <c r="AL131" i="4" s="1"/>
  <c r="S131" i="4"/>
  <c r="T131" i="4" s="1"/>
  <c r="AL100" i="4"/>
  <c r="AJ88" i="4"/>
  <c r="AL88" i="4" s="1"/>
  <c r="AL102" i="4"/>
  <c r="AL101" i="4"/>
  <c r="AL85" i="4"/>
  <c r="AL81" i="4"/>
  <c r="AJ56" i="4"/>
  <c r="AL56" i="4" s="1"/>
  <c r="AL13" i="4"/>
  <c r="AL86" i="4"/>
  <c r="AL84" i="4"/>
  <c r="AL83" i="4"/>
  <c r="AL89" i="4"/>
  <c r="AL82" i="4"/>
  <c r="AL57" i="4"/>
  <c r="AL74" i="4"/>
  <c r="AL71" i="4"/>
  <c r="AL68" i="4"/>
  <c r="AL69" i="4"/>
  <c r="AL72" i="4"/>
  <c r="AL70" i="4"/>
  <c r="S59" i="4"/>
  <c r="T59" i="4" s="1"/>
  <c r="AJ59" i="4"/>
  <c r="AL59" i="4" s="1"/>
  <c r="AL15" i="4"/>
  <c r="AL58" i="4"/>
  <c r="AL16" i="4"/>
  <c r="AL54" i="4"/>
  <c r="AL53" i="4"/>
  <c r="AL14" i="4"/>
  <c r="S45" i="4"/>
  <c r="T45" i="4" s="1"/>
  <c r="AJ45" i="4"/>
  <c r="AL45" i="4" s="1"/>
  <c r="AJ37" i="4"/>
  <c r="AL37" i="4" s="1"/>
  <c r="AF62" i="41" l="1"/>
  <c r="AG62" i="41" s="1"/>
  <c r="O62" i="41"/>
  <c r="R62" i="41" s="1"/>
  <c r="AF33" i="41"/>
  <c r="AG33" i="41" s="1"/>
  <c r="O33" i="41"/>
  <c r="P33" i="41" s="1"/>
  <c r="AF154" i="4"/>
  <c r="AG154" i="4" s="1"/>
  <c r="AH154" i="4" s="1"/>
  <c r="AI154" i="4" s="1"/>
  <c r="AF141" i="4"/>
  <c r="AG141" i="4" s="1"/>
  <c r="AF140" i="4"/>
  <c r="AG140" i="4" s="1"/>
  <c r="AF52" i="4"/>
  <c r="AG52" i="4" s="1"/>
  <c r="AH52" i="4" s="1"/>
  <c r="AI52" i="4" s="1"/>
  <c r="AF50" i="4"/>
  <c r="AG50" i="4" s="1"/>
  <c r="AF48" i="4"/>
  <c r="AG48" i="4" s="1"/>
  <c r="AH48" i="4" s="1"/>
  <c r="AI48" i="4" s="1"/>
  <c r="AF47" i="4"/>
  <c r="AG47" i="4" s="1"/>
  <c r="AF46" i="4"/>
  <c r="AG46" i="4" s="1"/>
  <c r="AH46" i="4" s="1"/>
  <c r="AI46" i="4" s="1"/>
  <c r="AF42" i="4"/>
  <c r="AG42" i="4" s="1"/>
  <c r="AF27" i="4"/>
  <c r="AG27" i="4" s="1"/>
  <c r="AF146" i="4"/>
  <c r="AG146" i="4" s="1"/>
  <c r="O146" i="4"/>
  <c r="R146" i="4" s="1"/>
  <c r="O154" i="4"/>
  <c r="R154" i="4" s="1"/>
  <c r="S154" i="4" s="1"/>
  <c r="T154" i="4" s="1"/>
  <c r="AF31" i="4"/>
  <c r="AG31" i="4" s="1"/>
  <c r="AK31" i="4" s="1"/>
  <c r="O31" i="4"/>
  <c r="R31" i="4" s="1"/>
  <c r="AJ31" i="4" s="1"/>
  <c r="AF34" i="4"/>
  <c r="AG34" i="4" s="1"/>
  <c r="AJ34" i="4"/>
  <c r="AF35" i="4"/>
  <c r="AG35" i="4" s="1"/>
  <c r="AF49" i="4"/>
  <c r="AG49" i="4" s="1"/>
  <c r="AH49" i="4" s="1"/>
  <c r="AI49" i="4" s="1"/>
  <c r="AF51" i="4"/>
  <c r="AG51" i="4" s="1"/>
  <c r="AH51" i="4" s="1"/>
  <c r="AI51" i="4" s="1"/>
  <c r="AF44" i="4"/>
  <c r="AG44" i="4" s="1"/>
  <c r="AF43" i="4"/>
  <c r="AG43" i="4" s="1"/>
  <c r="AH43" i="4" s="1"/>
  <c r="AI43" i="4" s="1"/>
  <c r="AF41" i="4"/>
  <c r="AG41" i="4" s="1"/>
  <c r="AF36" i="4"/>
  <c r="AG36" i="4" s="1"/>
  <c r="AF30" i="4"/>
  <c r="AG30" i="4" s="1"/>
  <c r="AF26" i="4"/>
  <c r="AG26" i="4" s="1"/>
  <c r="AF29" i="4"/>
  <c r="AG29" i="4" s="1"/>
  <c r="AH29" i="4" s="1"/>
  <c r="AI29" i="4" s="1"/>
  <c r="O140" i="4"/>
  <c r="R140" i="4" s="1"/>
  <c r="S140" i="4" s="1"/>
  <c r="T140" i="4" s="1"/>
  <c r="O141" i="4"/>
  <c r="O165" i="6"/>
  <c r="R165" i="6"/>
  <c r="U171" i="6"/>
  <c r="Q171" i="6"/>
  <c r="R171" i="6" s="1"/>
  <c r="S165" i="6"/>
  <c r="T165" i="6"/>
  <c r="P165" i="6"/>
  <c r="O148" i="6"/>
  <c r="R148" i="6"/>
  <c r="U154" i="6"/>
  <c r="Q154" i="6"/>
  <c r="R154" i="6" s="1"/>
  <c r="S148" i="6"/>
  <c r="T148" i="6"/>
  <c r="P148" i="6"/>
  <c r="O129" i="6"/>
  <c r="R129" i="6"/>
  <c r="U135" i="6"/>
  <c r="Q135" i="6"/>
  <c r="R135" i="6" s="1"/>
  <c r="S129" i="6"/>
  <c r="T129" i="6"/>
  <c r="P129" i="6"/>
  <c r="O111" i="6"/>
  <c r="R111" i="6"/>
  <c r="U117" i="6"/>
  <c r="Q117" i="6"/>
  <c r="R117" i="6" s="1"/>
  <c r="S111" i="6"/>
  <c r="T111" i="6"/>
  <c r="P111" i="6"/>
  <c r="O93" i="6"/>
  <c r="R93" i="6"/>
  <c r="U99" i="6"/>
  <c r="Q99" i="6"/>
  <c r="R99" i="6" s="1"/>
  <c r="S93" i="6"/>
  <c r="T93" i="6"/>
  <c r="P93" i="6"/>
  <c r="O74" i="6"/>
  <c r="R74" i="6"/>
  <c r="S74" i="6" s="1"/>
  <c r="T74" i="6" s="1"/>
  <c r="U80" i="6"/>
  <c r="Q80" i="6"/>
  <c r="R80" i="6" s="1"/>
  <c r="P74" i="6"/>
  <c r="O58" i="6"/>
  <c r="R58" i="6"/>
  <c r="S58" i="6" s="1"/>
  <c r="T58" i="6" s="1"/>
  <c r="U64" i="6"/>
  <c r="R64" i="6"/>
  <c r="V64" i="6" s="1"/>
  <c r="S64" i="6"/>
  <c r="T64" i="6" s="1"/>
  <c r="P58" i="6"/>
  <c r="O43" i="6"/>
  <c r="R43" i="6" s="1"/>
  <c r="R49" i="6"/>
  <c r="V49" i="6" s="1"/>
  <c r="P43" i="6"/>
  <c r="BN34" i="6"/>
  <c r="O27" i="6"/>
  <c r="R27" i="6" s="1"/>
  <c r="R33" i="6"/>
  <c r="V33" i="6" s="1"/>
  <c r="P27" i="6"/>
  <c r="O12" i="6"/>
  <c r="R12" i="6" s="1"/>
  <c r="Q18" i="6"/>
  <c r="R18" i="6"/>
  <c r="V18" i="6" s="1"/>
  <c r="O30" i="4"/>
  <c r="O29" i="4"/>
  <c r="P29" i="4" s="1"/>
  <c r="R33" i="41" l="1"/>
  <c r="S33" i="41" s="1"/>
  <c r="T33" i="41" s="1"/>
  <c r="S99" i="6"/>
  <c r="T99" i="6" s="1"/>
  <c r="V99" i="6"/>
  <c r="W99" i="6" s="1"/>
  <c r="S27" i="6"/>
  <c r="T27" i="6" s="1"/>
  <c r="U33" i="6"/>
  <c r="W33" i="6" s="1"/>
  <c r="S43" i="6"/>
  <c r="T43" i="6" s="1"/>
  <c r="U49" i="6"/>
  <c r="W49" i="6" s="1"/>
  <c r="W64" i="6"/>
  <c r="S80" i="6"/>
  <c r="T80" i="6" s="1"/>
  <c r="V80" i="6"/>
  <c r="W80" i="6" s="1"/>
  <c r="S154" i="6"/>
  <c r="T154" i="6" s="1"/>
  <c r="V154" i="6"/>
  <c r="W154" i="6" s="1"/>
  <c r="S171" i="6"/>
  <c r="T171" i="6" s="1"/>
  <c r="V171" i="6"/>
  <c r="W171" i="6" s="1"/>
  <c r="S12" i="6"/>
  <c r="T12" i="6" s="1"/>
  <c r="U18" i="6"/>
  <c r="W18" i="6" s="1"/>
  <c r="S135" i="6"/>
  <c r="T135" i="6" s="1"/>
  <c r="V135" i="6"/>
  <c r="W135" i="6" s="1"/>
  <c r="S117" i="6"/>
  <c r="T117" i="6" s="1"/>
  <c r="V117" i="6"/>
  <c r="W117" i="6" s="1"/>
  <c r="P12" i="6"/>
  <c r="S18" i="6"/>
  <c r="T18" i="6" s="1"/>
  <c r="S33" i="6"/>
  <c r="T33" i="6" s="1"/>
  <c r="S49" i="6"/>
  <c r="T49" i="6" s="1"/>
  <c r="AK29" i="4"/>
  <c r="P31" i="4"/>
  <c r="S31" i="4"/>
  <c r="T31" i="4" s="1"/>
  <c r="AK49" i="4"/>
  <c r="AK43" i="4"/>
  <c r="AK51" i="4"/>
  <c r="S62" i="41"/>
  <c r="T62" i="41" s="1"/>
  <c r="AJ62" i="41"/>
  <c r="AH62" i="41"/>
  <c r="AI62" i="41" s="1"/>
  <c r="AK62" i="41"/>
  <c r="P62" i="41"/>
  <c r="AH33" i="41"/>
  <c r="AI33" i="41" s="1"/>
  <c r="AK33" i="41"/>
  <c r="AH27" i="4"/>
  <c r="AI27" i="4" s="1"/>
  <c r="AK27" i="4"/>
  <c r="AJ27" i="4"/>
  <c r="AJ42" i="4"/>
  <c r="AJ48" i="4"/>
  <c r="AJ50" i="4"/>
  <c r="AJ140" i="4"/>
  <c r="AJ154" i="4"/>
  <c r="AK50" i="4"/>
  <c r="AH50" i="4"/>
  <c r="AI50" i="4" s="1"/>
  <c r="AH140" i="4"/>
  <c r="AI140" i="4" s="1"/>
  <c r="AK140" i="4"/>
  <c r="AH47" i="4"/>
  <c r="AI47" i="4" s="1"/>
  <c r="AK47" i="4"/>
  <c r="AK42" i="4"/>
  <c r="AH42" i="4"/>
  <c r="AI42" i="4" s="1"/>
  <c r="AH141" i="4"/>
  <c r="AI141" i="4" s="1"/>
  <c r="AK141" i="4"/>
  <c r="AK48" i="4"/>
  <c r="AK52" i="4"/>
  <c r="AK154" i="4"/>
  <c r="AK46" i="4"/>
  <c r="P140" i="4"/>
  <c r="AL31" i="4"/>
  <c r="AJ36" i="4"/>
  <c r="P154" i="4"/>
  <c r="AK34" i="4"/>
  <c r="AL34" i="4" s="1"/>
  <c r="AH34" i="4"/>
  <c r="AI34" i="4" s="1"/>
  <c r="R30" i="4"/>
  <c r="S30" i="4" s="1"/>
  <c r="T30" i="4" s="1"/>
  <c r="P30" i="4"/>
  <c r="R29" i="4"/>
  <c r="AH30" i="4"/>
  <c r="AI30" i="4" s="1"/>
  <c r="AK30" i="4"/>
  <c r="AK41" i="4"/>
  <c r="AH41" i="4"/>
  <c r="AI41" i="4" s="1"/>
  <c r="AH44" i="4"/>
  <c r="AI44" i="4" s="1"/>
  <c r="AK44" i="4"/>
  <c r="AK26" i="4"/>
  <c r="AH26" i="4"/>
  <c r="AI26" i="4" s="1"/>
  <c r="AK36" i="4"/>
  <c r="AH36" i="4"/>
  <c r="AI36" i="4" s="1"/>
  <c r="AK35" i="4"/>
  <c r="AH35" i="4"/>
  <c r="AI35" i="4" s="1"/>
  <c r="AJ44" i="4"/>
  <c r="P141" i="4"/>
  <c r="R141" i="4"/>
  <c r="AH31" i="4"/>
  <c r="AI31" i="4" s="1"/>
  <c r="S146" i="4"/>
  <c r="T146" i="4" s="1"/>
  <c r="AJ146" i="4"/>
  <c r="AH146" i="4"/>
  <c r="AI146" i="4" s="1"/>
  <c r="AK146" i="4"/>
  <c r="P146" i="4"/>
  <c r="AJ33" i="41" l="1"/>
  <c r="AL33" i="41" s="1"/>
  <c r="AJ51" i="4"/>
  <c r="AL51" i="4" s="1"/>
  <c r="AL48" i="4"/>
  <c r="AL36" i="4"/>
  <c r="AL62" i="41"/>
  <c r="AL42" i="4"/>
  <c r="AL140" i="4"/>
  <c r="AL50" i="4"/>
  <c r="AJ52" i="4"/>
  <c r="AL52" i="4" s="1"/>
  <c r="AJ30" i="4"/>
  <c r="AL30" i="4" s="1"/>
  <c r="AL44" i="4"/>
  <c r="AL154" i="4"/>
  <c r="AJ47" i="4"/>
  <c r="AL47" i="4" s="1"/>
  <c r="S141" i="4"/>
  <c r="T141" i="4" s="1"/>
  <c r="AJ141" i="4"/>
  <c r="AL141" i="4" s="1"/>
  <c r="AJ46" i="4"/>
  <c r="AL46" i="4" s="1"/>
  <c r="AL27" i="4"/>
  <c r="S29" i="4"/>
  <c r="T29" i="4" s="1"/>
  <c r="AJ29" i="4"/>
  <c r="AL29" i="4" s="1"/>
  <c r="AJ26" i="4"/>
  <c r="AL26" i="4" s="1"/>
  <c r="AJ49" i="4"/>
  <c r="AL49" i="4" s="1"/>
  <c r="AJ43" i="4"/>
  <c r="AL43" i="4" s="1"/>
  <c r="AJ41" i="4"/>
  <c r="AL41" i="4" s="1"/>
  <c r="AJ35" i="4"/>
  <c r="AL35" i="4" s="1"/>
  <c r="AL146" i="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Diana Cardoso</author>
  </authors>
  <commentList>
    <comment ref="G13" authorId="0" shapeId="0" xr:uid="{19C9C274-A299-A145-A403-21CC73FA8E73}">
      <text>
        <r>
          <rPr>
            <b/>
            <sz val="8"/>
            <color rgb="FF000000"/>
            <rFont val="Arial"/>
            <family val="2"/>
          </rPr>
          <t>Diana Cardoso:</t>
        </r>
        <r>
          <rPr>
            <sz val="8"/>
            <color rgb="FF000000"/>
            <rFont val="Arial"/>
            <family val="2"/>
          </rPr>
          <t xml:space="preserve">
</t>
        </r>
        <r>
          <rPr>
            <sz val="8"/>
            <color rgb="FF000000"/>
            <rFont val="Arial"/>
            <family val="2"/>
          </rPr>
          <t xml:space="preserve">Tolvas, silos, cámaras de quemadores y otros compartimentos </t>
        </r>
        <r>
          <rPr>
            <sz val="8"/>
            <color rgb="FF000000"/>
            <rFont val="Arial"/>
            <family val="2"/>
          </rPr>
          <t></t>
        </r>
        <r>
          <rPr>
            <sz val="8"/>
            <color rgb="FF000000"/>
            <rFont val="Arial"/>
            <family val="2"/>
          </rPr>
          <t xml:space="preserve"> similares o depósitos que solo poseen una boca o registro de inspección
</t>
        </r>
        <r>
          <rPr>
            <sz val="8"/>
            <color rgb="FF000000"/>
            <rFont val="Arial"/>
            <family val="2"/>
          </rPr>
          <t xml:space="preserve">para ingresar a ellos.
</t>
        </r>
        <r>
          <rPr>
            <sz val="8"/>
            <color rgb="FF000000"/>
            <rFont val="Arial"/>
            <family val="2"/>
          </rPr>
          <t></t>
        </r>
        <r>
          <rPr>
            <sz val="8"/>
            <color rgb="FF000000"/>
            <rFont val="Arial"/>
            <family val="2"/>
          </rPr>
          <t xml:space="preserve"> Vagones cisterna.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Zonas subterráneas: Fosas sépticas, alcantarillados, tanques para almacenamiento, cámaras y túneles para líneas de servicio de utilidad pública.
</t>
        </r>
        <r>
          <rPr>
            <sz val="8"/>
            <color rgb="FF000000"/>
            <rFont val="Arial"/>
            <family val="2"/>
          </rPr>
          <t></t>
        </r>
        <r>
          <rPr>
            <sz val="8"/>
            <color rgb="FF000000"/>
            <rFont val="Arial"/>
            <family val="2"/>
          </rPr>
          <t xml:space="preserve"> Espacios abiertos en su parte superior, denominados cárcamos, de más de 1.20 metros de profundidad y que carecen de una buena ventilación natural.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Cavas.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Salas de bombeo en sótanos.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Bóvedas de cables.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Plantas de tratamiento de agua (albercas y fosas)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Calderas, hornos y cámaras de compresión y descompresión.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
        </r>
        <r>
          <rPr>
            <sz val="8"/>
            <color rgb="FF000000"/>
            <rFont val="Arial"/>
            <family val="2"/>
          </rPr>
          <t xml:space="preserve">reparaciones y/o inspecciones.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Tuberías cuyo diámetro interior per</t>
        </r>
      </text>
    </comment>
    <comment ref="G14" authorId="0" shapeId="0" xr:uid="{C3EF855C-BBAF-114B-8338-FCC157B5033B}">
      <text>
        <r>
          <rPr>
            <b/>
            <sz val="9"/>
            <color rgb="FF000000"/>
            <rFont val="Arial"/>
            <family val="2"/>
          </rPr>
          <t>Diana Cardoso:</t>
        </r>
        <r>
          <rPr>
            <sz val="9"/>
            <color rgb="FF000000"/>
            <rFont val="Arial"/>
            <family val="2"/>
          </rPr>
          <t xml:space="preserve">
</t>
        </r>
        <r>
          <rPr>
            <sz val="9"/>
            <color rgb="FF000000"/>
            <rFont val="Arial"/>
            <family val="2"/>
          </rPr>
          <t xml:space="preserve">Soldadura con arco eléctrico en sitios por fuera del taller o lugar 
</t>
        </r>
        <r>
          <rPr>
            <sz val="9"/>
            <color rgb="FF000000"/>
            <rFont val="Arial"/>
            <family val="2"/>
          </rPr>
          <t xml:space="preserve">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y corte oxiacetilénico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en general que utilice calor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llamas abiertas en sitios no definidos para esta actividad   plosión en sitios con atmosferas explosivas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motores eléctricos y herramientas que no son a prueba de
</t>
        </r>
        <r>
          <rPr>
            <sz val="9"/>
            <color rgb="FF000000"/>
            <rFont val="Arial"/>
            <family val="2"/>
          </rPr>
          <t></t>
        </r>
        <r>
          <rPr>
            <sz val="9"/>
            <color rgb="FF000000"/>
            <rFont val="Arial"/>
            <family val="2"/>
          </rPr>
          <t xml:space="preserve"> Uso de motores de combustión interna cerca de áreas de riesgo </t>
        </r>
        <r>
          <rPr>
            <sz val="9"/>
            <color rgb="FF000000"/>
            <rFont val="Arial"/>
            <family val="2"/>
          </rPr>
          <t></t>
        </r>
        <r>
          <rPr>
            <sz val="9"/>
            <color rgb="FF000000"/>
            <rFont val="Arial"/>
            <family val="2"/>
          </rPr>
          <t xml:space="preserve">Uso de motores de combustión interna cerca de áreas de riesgo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 xml:space="preserve">
</t>
        </r>
        <r>
          <rPr>
            <sz val="9"/>
            <color rgb="FF000000"/>
            <rFont val="Arial"/>
            <family val="2"/>
          </rPr>
          <t></t>
        </r>
        <r>
          <rPr>
            <sz val="9"/>
            <color rgb="FF000000"/>
            <rFont val="Arial"/>
            <family val="2"/>
          </rPr>
          <t xml:space="preserve"> </t>
        </r>
      </text>
    </comment>
    <comment ref="G15" authorId="0" shapeId="0" xr:uid="{FA7DF3B3-6B96-D34A-A108-66F0C665034D}">
      <text>
        <r>
          <rPr>
            <b/>
            <sz val="8"/>
            <color rgb="FF000000"/>
            <rFont val="Arial"/>
            <family val="2"/>
          </rPr>
          <t>Diana Cardoso:</t>
        </r>
        <r>
          <rPr>
            <sz val="8"/>
            <color rgb="FF000000"/>
            <rFont val="Arial"/>
            <family val="2"/>
          </rPr>
          <t xml:space="preserve">
</t>
        </r>
        <r>
          <rPr>
            <sz val="8"/>
            <color rgb="FF000000"/>
            <rFont val="Arial"/>
            <family val="2"/>
          </rPr>
          <t xml:space="preserve">on operaciones que al involucrar energía eléctrica, hidráulica, neumática, mecánica, térmica, movimiento de gases y fluidos o agua a presión, pueden presentar potencial de alto riesgo para las personas o la propiedad.
</t>
        </r>
        <r>
          <rPr>
            <sz val="8"/>
            <color rgb="FF000000"/>
            <rFont val="Arial"/>
            <family val="2"/>
          </rPr>
          <t xml:space="preserve">Ejemplos
</t>
        </r>
        <r>
          <rPr>
            <sz val="8"/>
            <color rgb="FF000000"/>
            <rFont val="Arial"/>
            <family val="2"/>
          </rPr>
          <t></t>
        </r>
        <r>
          <rPr>
            <sz val="8"/>
            <color rgb="FF000000"/>
            <rFont val="Arial"/>
            <family val="2"/>
          </rPr>
          <t xml:space="preserve"> Trabajos con energía eléctrica: Sistemas eléctricos, Maquinas accionadas con energía Eléctrica, motores, subestaciones.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energía neumática: Sistemas accionados con aire a presión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energía hidráulica: Sistemas accionados con fluidos, agua, aceite.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energía mecánica: Todo sistema que involucre movimiento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fluidos y gases: Sistemas que funcionan con gas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energía térmica: Todo sistema que trasmita calor </t>
        </r>
        <r>
          <rPr>
            <sz val="8"/>
            <color rgb="FF000000"/>
            <rFont val="Arial"/>
            <family val="2"/>
          </rPr>
          <t></t>
        </r>
        <r>
          <rPr>
            <sz val="8"/>
            <color rgb="FF000000"/>
            <rFont val="Arial"/>
            <family val="2"/>
          </rPr>
          <t xml:space="preserve">
</t>
        </r>
        <r>
          <rPr>
            <sz val="8"/>
            <color rgb="FF000000"/>
            <rFont val="Arial"/>
            <family val="2"/>
          </rPr>
          <t></t>
        </r>
        <r>
          <rPr>
            <sz val="8"/>
            <color rgb="FF000000"/>
            <rFont val="Arial"/>
            <family val="2"/>
          </rPr>
          <t xml:space="preserve"> Trabajos con agua bajo presión: Calderas, auto claves </t>
        </r>
        <r>
          <rPr>
            <sz val="8"/>
            <color rgb="FF000000"/>
            <rFont val="Arial"/>
            <family val="2"/>
          </rPr>
          <t></t>
        </r>
      </text>
    </comment>
    <comment ref="G16" authorId="0" shapeId="0" xr:uid="{82711400-05B7-5C40-B59A-A973C2746372}">
      <text>
        <r>
          <rPr>
            <b/>
            <sz val="9"/>
            <color rgb="FF000000"/>
            <rFont val="Arial"/>
            <family val="2"/>
          </rPr>
          <t>Diana Cardoso:</t>
        </r>
        <r>
          <rPr>
            <sz val="9"/>
            <color rgb="FF000000"/>
            <rFont val="Arial"/>
            <family val="2"/>
          </rPr>
          <t xml:space="preserve">
</t>
        </r>
        <r>
          <rPr>
            <sz val="9"/>
            <color rgb="FF000000"/>
            <rFont val="Arial"/>
            <family val="2"/>
          </rPr>
          <t xml:space="preserve">Soldadura con arco eléctrico en sitios por fuera del taller o lugar 
</t>
        </r>
        <r>
          <rPr>
            <sz val="9"/>
            <color rgb="FF000000"/>
            <rFont val="Arial"/>
            <family val="2"/>
          </rPr>
          <t xml:space="preserve">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y corte oxiacetilénico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en general que utilice calor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llamas abiertas en sitios no definidos para esta actividad   plosión en sitios con atmosferas explosivas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motores eléctricos y herramientas que no son a prueba de
</t>
        </r>
        <r>
          <rPr>
            <sz val="9"/>
            <color rgb="FF000000"/>
            <rFont val="Arial"/>
            <family val="2"/>
          </rPr>
          <t></t>
        </r>
        <r>
          <rPr>
            <sz val="9"/>
            <color rgb="FF000000"/>
            <rFont val="Arial"/>
            <family val="2"/>
          </rPr>
          <t xml:space="preserve"> Uso de motores de combustión interna cerca de áreas de riesgo </t>
        </r>
        <r>
          <rPr>
            <sz val="9"/>
            <color rgb="FF000000"/>
            <rFont val="Arial"/>
            <family val="2"/>
          </rPr>
          <t></t>
        </r>
        <r>
          <rPr>
            <sz val="9"/>
            <color rgb="FF000000"/>
            <rFont val="Arial"/>
            <family val="2"/>
          </rPr>
          <t xml:space="preserve">Uso de motores de combustión interna cerca de áreas de riesgo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 xml:space="preserve">
</t>
        </r>
        <r>
          <rPr>
            <sz val="9"/>
            <color rgb="FF000000"/>
            <rFont val="Arial"/>
            <family val="2"/>
          </rPr>
          <t></t>
        </r>
        <r>
          <rPr>
            <sz val="9"/>
            <color rgb="FF000000"/>
            <rFont val="Arial"/>
            <family val="2"/>
          </rPr>
          <t xml:space="preserve"> </t>
        </r>
      </text>
    </comment>
    <comment ref="G17" authorId="0" shapeId="0" xr:uid="{395EE1FE-0186-7748-970F-E819ED11F3EB}">
      <text>
        <r>
          <rPr>
            <b/>
            <sz val="9"/>
            <color rgb="FF000000"/>
            <rFont val="Arial"/>
            <family val="2"/>
          </rPr>
          <t>Diana Cardoso:</t>
        </r>
        <r>
          <rPr>
            <sz val="9"/>
            <color rgb="FF000000"/>
            <rFont val="Arial"/>
            <family val="2"/>
          </rPr>
          <t xml:space="preserve">
</t>
        </r>
        <r>
          <rPr>
            <sz val="9"/>
            <color rgb="FF000000"/>
            <rFont val="Arial"/>
            <family val="2"/>
          </rPr>
          <t xml:space="preserve">Soldadura con arco eléctrico en sitios por fuera del taller o lugar 
</t>
        </r>
        <r>
          <rPr>
            <sz val="9"/>
            <color rgb="FF000000"/>
            <rFont val="Arial"/>
            <family val="2"/>
          </rPr>
          <t xml:space="preserve">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y corte oxiacetilénico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Soldadura en general que utilice calor en sitios por fuera del taller o lugar definido para la operación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llamas abiertas en sitios no definidos para esta actividad   plosión en sitios con atmosferas explosivas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Uso de motores eléctricos y herramientas que no son a prueba de
</t>
        </r>
        <r>
          <rPr>
            <sz val="9"/>
            <color rgb="FF000000"/>
            <rFont val="Arial"/>
            <family val="2"/>
          </rPr>
          <t></t>
        </r>
        <r>
          <rPr>
            <sz val="9"/>
            <color rgb="FF000000"/>
            <rFont val="Arial"/>
            <family val="2"/>
          </rPr>
          <t xml:space="preserve"> Uso de motores de combustión interna cerca de áreas de riesgo </t>
        </r>
        <r>
          <rPr>
            <sz val="9"/>
            <color rgb="FF000000"/>
            <rFont val="Arial"/>
            <family val="2"/>
          </rPr>
          <t></t>
        </r>
        <r>
          <rPr>
            <sz val="9"/>
            <color rgb="FF000000"/>
            <rFont val="Arial"/>
            <family val="2"/>
          </rPr>
          <t xml:space="preserve">Uso de motores de combustión interna cerca de áreas de riesgo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t>
        </r>
        <r>
          <rPr>
            <sz val="9"/>
            <color rgb="FF000000"/>
            <rFont val="Arial"/>
            <family val="2"/>
          </rPr>
          <t xml:space="preserve">
</t>
        </r>
        <r>
          <rPr>
            <sz val="9"/>
            <color rgb="FF000000"/>
            <rFont val="Arial"/>
            <family val="2"/>
          </rPr>
          <t xml:space="preserve">
</t>
        </r>
        <r>
          <rPr>
            <sz val="9"/>
            <color rgb="FF000000"/>
            <rFont val="Arial"/>
            <family val="2"/>
          </rPr>
          <t></t>
        </r>
        <r>
          <rPr>
            <sz val="9"/>
            <color rgb="FF000000"/>
            <rFont val="Arial"/>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tc={7FA920C5-DCAE-8C43-9F95-622CBE58F59C}</author>
  </authors>
  <commentList>
    <comment ref="AM34" authorId="0" shapeId="0" xr:uid="{7FA920C5-DCAE-8C43-9F95-622CBE58F59C}">
      <text>
        <t xml:space="preserve">[Comentario encadenado]
Su versión de Excel le permite leer este comentario encadenado; sin embargo, las ediciones que se apliquen se quitarán si el archivo se abre en una versión más reciente de Excel. Más información: https://go.microsoft.com/fwlink/?linkid=870924
Comentario:
    La implementación del programa de seguridad vial se termino en julio, la capacitacion fue en marzo
 2022
</t>
      </text>
    </comment>
  </commentList>
</comments>
</file>

<file path=xl/sharedStrings.xml><?xml version="1.0" encoding="utf-8"?>
<sst xmlns="http://schemas.openxmlformats.org/spreadsheetml/2006/main" count="26038" uniqueCount="1209">
  <si>
    <t>SISTEMAS INTEGRADOS DE GESTIÓN</t>
  </si>
  <si>
    <t>Matriz de Identificación de Peligros, Evaluación y Valoración de los Riesgos de Seguridad y Salud en el Trabajo</t>
  </si>
  <si>
    <t>Código</t>
  </si>
  <si>
    <t>MT-GI-04</t>
  </si>
  <si>
    <t>Versión</t>
  </si>
  <si>
    <t>Vigencia</t>
  </si>
  <si>
    <t>08 de noviembre de 2022</t>
  </si>
  <si>
    <t>Página</t>
  </si>
  <si>
    <t xml:space="preserve">1 de 1 </t>
  </si>
  <si>
    <t>NEIVA NORTE</t>
  </si>
  <si>
    <t>UNICENTRO</t>
  </si>
  <si>
    <t>ALGECIRAS</t>
  </si>
  <si>
    <t>GARZON</t>
  </si>
  <si>
    <t>PITALITO</t>
  </si>
  <si>
    <t>LA PLATA</t>
  </si>
  <si>
    <t>GIGANTE</t>
  </si>
  <si>
    <t>FLORENCIA</t>
  </si>
  <si>
    <t>POPAYAN</t>
  </si>
  <si>
    <t>BOGOTA</t>
  </si>
  <si>
    <t>MOCOA</t>
  </si>
  <si>
    <t>MATRIZ DE PELIGROS COVID-19</t>
  </si>
  <si>
    <t>BODEGA</t>
  </si>
  <si>
    <t>Descripción</t>
  </si>
  <si>
    <t>Clasificación</t>
  </si>
  <si>
    <t>Biológico</t>
  </si>
  <si>
    <t>Físico</t>
  </si>
  <si>
    <t>Químico</t>
  </si>
  <si>
    <t>Psicosocial</t>
  </si>
  <si>
    <t>Biomecánicos</t>
  </si>
  <si>
    <t>Condiciones_de_seguridad</t>
  </si>
  <si>
    <t>Fenómenos_naturales</t>
  </si>
  <si>
    <t>Virus</t>
  </si>
  <si>
    <t>Ruido  (impacto intermitente  y continuo)</t>
  </si>
  <si>
    <t>Polvos orgánicos inorgánicos</t>
  </si>
  <si>
    <t>Gestión organizacional (estilo de mando, pago,  contratación,  participación, inducción  y  capacitación,  bienestar social,  evaluación  del   desempeño, manejo de cambios)</t>
  </si>
  <si>
    <t>Postura  (prologada mantenida,  forzada, antigravitacionales)</t>
  </si>
  <si>
    <t>Mecánico  (elementos  de máquinas, herramientas,  piezas a  trabajar,  materiales proyectados sólidos o fluidos, Superficies calientes).</t>
  </si>
  <si>
    <t>Sismo</t>
  </si>
  <si>
    <t>Bacterias</t>
  </si>
  <si>
    <t>Iluminación  (luz visible por exceso o deficiencia)</t>
  </si>
  <si>
    <t>Fibras</t>
  </si>
  <si>
    <t>Características de la organización del trabajo  (comunicación,  tecnología, organización del trabajo, demandas cualitativas y cuantitativas de la labor</t>
  </si>
  <si>
    <t>Esfuerzo</t>
  </si>
  <si>
    <t>Eléctrico  (alta  y  baja  tensión, estática)</t>
  </si>
  <si>
    <t>Terremoto</t>
  </si>
  <si>
    <t>Hongos</t>
  </si>
  <si>
    <t>Vibración  (cuerpo entero, segmentaria)</t>
  </si>
  <si>
    <t>Líquidos (nieblas y rocíos)</t>
  </si>
  <si>
    <t>Movimiento repetitivo</t>
  </si>
  <si>
    <t>Locativo  (almacenamiento, superficies  de   trabajo (irregularidades,   deslizantes, con  diferencia  del   nivel) condiciones de orden y aseo, caídas de objeto)</t>
  </si>
  <si>
    <t>Vendaval</t>
  </si>
  <si>
    <t>Ricketsias</t>
  </si>
  <si>
    <t>Temperaturas extremas  (calor  y frío)</t>
  </si>
  <si>
    <t>Gases y vapores</t>
  </si>
  <si>
    <t>Condiciones de la tarea(carga mental, contenido de la tarea,demandas emocionales, sistemas de control, definición de roles, monotonía, etc).</t>
  </si>
  <si>
    <t>Manipulación  manual de cargas</t>
  </si>
  <si>
    <t>Tecnológico (explosión,    fuga, derrame, incendio), Emergencias</t>
  </si>
  <si>
    <t>Inundación</t>
  </si>
  <si>
    <t>Parásitos</t>
  </si>
  <si>
    <t>Presión    atmosférica</t>
  </si>
  <si>
    <t>Humos metálicos, no metálicos - NO APLICA PARA COONFIE</t>
  </si>
  <si>
    <t>Interfase persona tarea (conocimientos, habilidades con relación a la demanda de la tarea, iniciativa, autonomía y reconocimiento, identificación de la persona con la tarea y la organización</t>
  </si>
  <si>
    <t>Accidentes de tránsito</t>
  </si>
  <si>
    <t>Derrumbe</t>
  </si>
  <si>
    <t>Picaduras</t>
  </si>
  <si>
    <t>(normal y ajustada)</t>
  </si>
  <si>
    <t>Material particulado .- NO APLICA PARA COONFIE</t>
  </si>
  <si>
    <t>Públicos  (Robos,  atracos, asaltos, atentados, desorden público, etc.)</t>
  </si>
  <si>
    <t>Precipitaciones, (lluvias, granizadas, heladas)</t>
  </si>
  <si>
    <t>Mordeduras</t>
  </si>
  <si>
    <t>Radiaciones ionizantes  (rayos   x, gama, beta y alfa)</t>
  </si>
  <si>
    <t>Accidente Deportivo</t>
  </si>
  <si>
    <t>Fluidos o excrementos</t>
  </si>
  <si>
    <t>Accidente Aereo</t>
  </si>
  <si>
    <t>Presencia de animales</t>
  </si>
  <si>
    <t>Trabajo en Alturas</t>
  </si>
  <si>
    <t>Espacios Confinados
 (NO APLICA  PARA COONFIE)</t>
  </si>
  <si>
    <t>Trabajo en caliente (OSHA 29 NO APLICA PARA COONFIE)</t>
  </si>
  <si>
    <t>Energias Peligrosas (OSHA 29 - NO APLICA PARA COONFIE)</t>
  </si>
  <si>
    <t>* Tener en cuenta únicamente los peligros de fenómenos naturales que afectan la seguridad y bienestar de las personas en el desarrollo de una actividad. En el plan de emergencia de cada empresa se consideraran todos los fenómenos naturales que pudieran afectarla.</t>
  </si>
  <si>
    <t>METODOLOGIA EVALUACION DE RIESGOS GTC 045/2012</t>
  </si>
  <si>
    <t>Nivel de Riesgo</t>
  </si>
  <si>
    <t>NR = NP x NC</t>
  </si>
  <si>
    <t>Para determinar el NP se requiere:</t>
  </si>
  <si>
    <t>NP= ND x NE</t>
  </si>
  <si>
    <t>Donde</t>
  </si>
  <si>
    <t>NP = Nivel de probabilidad</t>
  </si>
  <si>
    <t>NC = Nivel de consecuencia</t>
  </si>
  <si>
    <t>ND = Nivel de deficiencia</t>
  </si>
  <si>
    <t>NE = Nivel de exposición</t>
  </si>
  <si>
    <t>TABLA B. CLASIFICACION DE GRAVEDAD DE LOS NIVELES DE DAÑO</t>
  </si>
  <si>
    <t>CATEGORIA DEL DAÑO</t>
  </si>
  <si>
    <t>DAÑO LEVE</t>
  </si>
  <si>
    <t>DAÑO MEDIO</t>
  </si>
  <si>
    <t>DAÑO EXTREMO</t>
  </si>
  <si>
    <t>SALUD</t>
  </si>
  <si>
    <t>Molestias e irritacion(ejem. Dolor de cabeza) enfermedad temporal que produce malestar</t>
  </si>
  <si>
    <t>Enfermedades que causas incapacidad (ejem. Dermatitis , asma)</t>
  </si>
  <si>
    <t>Enfermedades agudas o cronicas que generan incapacidad permanente, parcial,o muerte</t>
  </si>
  <si>
    <t>SEGURIDAD</t>
  </si>
  <si>
    <t>Lesiones superficiales, heridas de poca profundidad, contusiones, irritaciones del ojo por material particulado</t>
  </si>
  <si>
    <t>Laceraciones, heridas profundas, quemaduras de1 erº ,conmociòn cerebral,esguinces graves,fracturas de huesos cortos</t>
  </si>
  <si>
    <t>Lesiones que generen amputaciones, fracturas de huesos largos,trauma craneo encefalico,quemaduras de segundo y tercer grado, alteraciones severas de mano,de columna vertebral con compromiso de la medula espinal, oculares que comprometen el campo visual, disminuyen la capacidad auditiva.</t>
  </si>
  <si>
    <t>TABLA 1. DETERMINACION DEL NIVEL DE DEFICIENCIA</t>
  </si>
  <si>
    <t>TABLA 3. DETERMINACION DEL NIVEL DE PROBABILIDAD</t>
  </si>
  <si>
    <t>Nivel de Deficiencia</t>
  </si>
  <si>
    <t>ND</t>
  </si>
  <si>
    <t>Significado</t>
  </si>
  <si>
    <t>Niveles de Probabilidad</t>
  </si>
  <si>
    <t>Nivel de Exposición (NE)</t>
  </si>
  <si>
    <t>Muy Alto (MA)</t>
  </si>
  <si>
    <t>Se ha(n) detectado peligro(s) que determina(n) como muy posible la generación de incidentes, o la eficacia del conjunto de medidas preventivas existentes respecto al riesgo es nula o no existe, o ambos.</t>
  </si>
  <si>
    <t>Alto (A)</t>
  </si>
  <si>
    <t>Se ha(n) detectado algún(os) peligro(s) que pueden dar lugar a consecuencias significativa(s), o la eficacia del conjunto de medidas preventivas existentes es baja, o ambos.</t>
  </si>
  <si>
    <t>Nivel de deficiencia (ND)</t>
  </si>
  <si>
    <t>MA – 40</t>
  </si>
  <si>
    <t>MA – 30</t>
  </si>
  <si>
    <t>A –20</t>
  </si>
  <si>
    <t>A - 10</t>
  </si>
  <si>
    <t>Medio (M)</t>
  </si>
  <si>
    <t>Se han detectado peligros que pueden dar lugar a consecuencias poco significativa(s) o de menor importancia, o la eficacia del conjunto de medidas preventivas existentes es moderada, o ambos.</t>
  </si>
  <si>
    <t xml:space="preserve">MA – 24       </t>
  </si>
  <si>
    <t>A – 18</t>
  </si>
  <si>
    <t>A – 12</t>
  </si>
  <si>
    <t>M - 6</t>
  </si>
  <si>
    <t>Bajo  (B)</t>
  </si>
  <si>
    <t>No se asigna valor</t>
  </si>
  <si>
    <t>No se ha detectado anomalía destacable alguna, o la eficacia del conjunto de medidas preventivas existentes es alta, o ambos. El riesgo está controlado.</t>
  </si>
  <si>
    <t>M – 8</t>
  </si>
  <si>
    <t>M – 6</t>
  </si>
  <si>
    <t>B - 4</t>
  </si>
  <si>
    <t>B – 2</t>
  </si>
  <si>
    <t>TABLA 2. DETERMINACION DEL NIVEL DE EXPOSICION</t>
  </si>
  <si>
    <t>TABLA 6. DETERMINACION DEL NIVEL DE RIESGO</t>
  </si>
  <si>
    <t>Nivel de exposición</t>
  </si>
  <si>
    <t>NE</t>
  </si>
  <si>
    <t xml:space="preserve">Nivel de riesgo y de intervención </t>
  </si>
  <si>
    <t>Nivel de probabilidad (NP)</t>
  </si>
  <si>
    <t>Continua (EC)</t>
  </si>
  <si>
    <t>La situación de exposición se presenta sin interrupción o varias veces con tiempo prolongado durante la jornada laboral.</t>
  </si>
  <si>
    <t>40-24</t>
  </si>
  <si>
    <t>20-10</t>
  </si>
  <si>
    <t>8-6</t>
  </si>
  <si>
    <t>4-2</t>
  </si>
  <si>
    <t>Frecuente (EF)</t>
  </si>
  <si>
    <t>La situación de exposición se presenta varias veces durante la jornada laboral por tiempos cortos.</t>
  </si>
  <si>
    <t>Nivel de consecuencias (NC)</t>
  </si>
  <si>
    <t>I</t>
  </si>
  <si>
    <t>II</t>
  </si>
  <si>
    <t>Ocasional (EO)</t>
  </si>
  <si>
    <t>La situación de exposición se presenta  alguna vez durante la jornada laboral y por un periodo de tiempo corto.</t>
  </si>
  <si>
    <t>4000-2400</t>
  </si>
  <si>
    <t>2000-1000</t>
  </si>
  <si>
    <t>800-600</t>
  </si>
  <si>
    <t>400-200</t>
  </si>
  <si>
    <t>Esporádica (EE)</t>
  </si>
  <si>
    <t>La situación de exposición se presenta de manera eventual.</t>
  </si>
  <si>
    <t xml:space="preserve">II 240 </t>
  </si>
  <si>
    <t>2400-1440</t>
  </si>
  <si>
    <t>1200-600</t>
  </si>
  <si>
    <t>480-360</t>
  </si>
  <si>
    <t xml:space="preserve">           III 120</t>
  </si>
  <si>
    <t xml:space="preserve">III </t>
  </si>
  <si>
    <t>TABLA 4. INTERPRETACION  DEL NIVEL DE PROBABILIDAD</t>
  </si>
  <si>
    <t>1000-600</t>
  </si>
  <si>
    <t>500 – 250</t>
  </si>
  <si>
    <t>200-150</t>
  </si>
  <si>
    <t>100- 50</t>
  </si>
  <si>
    <t>Nivel de probabilidad</t>
  </si>
  <si>
    <t>NP</t>
  </si>
  <si>
    <t xml:space="preserve">II 200 </t>
  </si>
  <si>
    <t>III</t>
  </si>
  <si>
    <t>III 40</t>
  </si>
  <si>
    <t>Entre 40 y 24</t>
  </si>
  <si>
    <t>Situación deficiente con exposición continua, o muy deficiente con exposición frecuente.</t>
  </si>
  <si>
    <t>400-240</t>
  </si>
  <si>
    <t xml:space="preserve">           III 100</t>
  </si>
  <si>
    <t>80-60</t>
  </si>
  <si>
    <t xml:space="preserve">            IV 20</t>
  </si>
  <si>
    <t>Normalmente la materialización del riesgo ocurre con frecuencia.</t>
  </si>
  <si>
    <t>Entre 20 y 10</t>
  </si>
  <si>
    <t>Situación deficiente con exposición frecuente u ocasional, o bien situación muy deficiente con exposición ocasional o esporádica.</t>
  </si>
  <si>
    <t>La materialización del Riesgo es posible que suceda varias veces en la vida laboral</t>
  </si>
  <si>
    <t>TABLA 7. INTERPRETACION DEL NIVEL DE RIESGO</t>
  </si>
  <si>
    <t>Entre 8 y 6</t>
  </si>
  <si>
    <t>Situación deficiente con exposición esporádica, o bien situación mejorable con exposición continuada o frecuente.</t>
  </si>
  <si>
    <t>Nivel de Riesgo y de intervención</t>
  </si>
  <si>
    <t>NR</t>
  </si>
  <si>
    <t>Es posible que suceda el daño alguna vez.</t>
  </si>
  <si>
    <t>4000-600</t>
  </si>
  <si>
    <t>Situación crítica. Suspender actividades hasta que el riesgo esté bajo control. Intervención urgente.</t>
  </si>
  <si>
    <t>Bajo (B)</t>
  </si>
  <si>
    <t>Entre 4 y 2</t>
  </si>
  <si>
    <t xml:space="preserve">Situación mejorable con exposición ocasional o esporádica, o situación sin anomalía destacable con cualquier nivel de exposición. </t>
  </si>
  <si>
    <t>500 – 150</t>
  </si>
  <si>
    <t xml:space="preserve">Corregir y adoptar medidas de control de inmediato. </t>
  </si>
  <si>
    <t>No es esperable que se materialice el riesgo, aunque puede ser concebible.</t>
  </si>
  <si>
    <t>120 – 40</t>
  </si>
  <si>
    <t>Mejorar si es posible. Sería conveniente justificar la intervención y su rentabilidad</t>
  </si>
  <si>
    <t>IV</t>
  </si>
  <si>
    <t>Mantener las medidas de control existentes, pero se deberían n considerar soluciones o mejoras  y se deben hacer comprobaciones periódicas para asegurar que el riesgo aún es tolerable.</t>
  </si>
  <si>
    <t>TABLA 5. DETERMINACION NIVEL DE CONSECUENCIAS</t>
  </si>
  <si>
    <t>Nivel de Consecuencias</t>
  </si>
  <si>
    <t>NC</t>
  </si>
  <si>
    <t>TABLA 8. ACEPTABILIDAD DEL RIESGO</t>
  </si>
  <si>
    <t>Daños Personales</t>
  </si>
  <si>
    <r>
      <t>Nivel de Riesgo</t>
    </r>
    <r>
      <rPr>
        <sz val="10"/>
        <color indexed="8"/>
        <rFont val="Arial"/>
        <family val="2"/>
      </rPr>
      <t> </t>
    </r>
    <r>
      <rPr>
        <b/>
        <sz val="10"/>
        <color indexed="8"/>
        <rFont val="Arial"/>
        <family val="2"/>
      </rPr>
      <t xml:space="preserve"> </t>
    </r>
  </si>
  <si>
    <t>Mortal o Catastrófico (M)</t>
  </si>
  <si>
    <t>Muerte (s)</t>
  </si>
  <si>
    <t>No Aceptable</t>
  </si>
  <si>
    <t>Muy grave (MG)</t>
  </si>
  <si>
    <t>Lesiones graves irreparables (Incapacidad permanente parcial o invalidez)</t>
  </si>
  <si>
    <t>No Aceptable o Aceptable con Control Especifico</t>
  </si>
  <si>
    <t>Grave (G)</t>
  </si>
  <si>
    <t>Lesiones con incapacidad laboral temporal (ILT)</t>
  </si>
  <si>
    <t>Mejorable</t>
  </si>
  <si>
    <t>Leve (L)</t>
  </si>
  <si>
    <t>Lesiones que no requieren hospitalización</t>
  </si>
  <si>
    <t>Aceptable</t>
  </si>
  <si>
    <t>FACTOR DE REDUCCION DE RIESGO</t>
  </si>
  <si>
    <t>TABLA 9. FACTOR DE REDUCCION DEL RIESGO</t>
  </si>
  <si>
    <t>A continuación se proporcionan algunas herramientas matemáticas que permiten a los usuarios de este guía ampliar y analizar los criterios de selección de las diferentes medidas de intervención propuestas, teniendo en cuenta el factor de reducción de nivel de riesgo y el factor de justificación (costo-beneficio de la medida de intervención).
El factor de reducción del nivel de riesgo (F) corresponde a la estimación del grado de disminución del riesgo, al implementar la medida de intervención (acción correctora). Es un valor porcentual de la reducción del riesgo esperada con la medida de intervención que se quiere seleccionar.</t>
  </si>
  <si>
    <r>
      <t xml:space="preserve">Se obtiene aplicando la siguiente fórmula:               
   </t>
    </r>
    <r>
      <rPr>
        <b/>
        <sz val="12"/>
        <color indexed="8"/>
        <rFont val="Arial"/>
        <family val="2"/>
      </rPr>
      <t xml:space="preserve">F = NRi  - NRf  / NRi  x 100 </t>
    </r>
  </si>
  <si>
    <t>NOTA Un peligro tendrá tantos NRf como medidas de intervención se propongan a implementar.</t>
  </si>
  <si>
    <t xml:space="preserve">
NRi = Nivel de riesgo inicial evaluado para un peligro identificado.
NRf = Nivel de riesgo final esperado por cada medida de intervención que se va a implementar.
</t>
  </si>
  <si>
    <t>1 de 1</t>
  </si>
  <si>
    <t>PROCESO EVALUADO</t>
  </si>
  <si>
    <t>OFICINAS
Procesos Estrategicos y de Apoyo para la Ejecucion de actividades administrativas</t>
  </si>
  <si>
    <t>CARGOS EXPUESTOS</t>
  </si>
  <si>
    <t>DESCRIPCIÓN ACTUALIZACIÓNES</t>
  </si>
  <si>
    <t>Cambios en los Requisitos Legales
Cambios en procedimientos Internos, Cambios en Elementos de Protección Personal.
Cambios en Nuevos Riesgos Biologicos por Virus - COVID 19.</t>
  </si>
  <si>
    <t>ELABORADO Y REVISADO POR:</t>
  </si>
  <si>
    <t>Julian Santiago Cuenca Castellanos
Asesor Externo - Diana Maria Cardoso Orozco</t>
  </si>
  <si>
    <t>EQUIPOS DEL PROCESO</t>
  </si>
  <si>
    <t>Muebles de oficina, Implementos de oficina - equipos de computo (cosedora, grapadora, lapiceros, impresoras)</t>
  </si>
  <si>
    <t>FECHA ULTIMA ACTUALIZACION - REVISION</t>
  </si>
  <si>
    <t>Abril 13 de 2020
Agosto 12 de 2020
Diciembre 21 de 2020
Febrero 14 de 2021</t>
  </si>
  <si>
    <t>IDENTIFICACION</t>
  </si>
  <si>
    <t>EVALUACION</t>
  </si>
  <si>
    <t>VALORACION</t>
  </si>
  <si>
    <t xml:space="preserve">ACTIVIDAD </t>
  </si>
  <si>
    <t>RUTINARIA / 
 NO RUTINARIA</t>
  </si>
  <si>
    <t>INTERNAS  / EXTERNAS</t>
  </si>
  <si>
    <t>ACTIVIDAD /TAREA</t>
  </si>
  <si>
    <t>ZONA O LUGAR</t>
  </si>
  <si>
    <t>PELIGRO</t>
  </si>
  <si>
    <t>EFECTOS POSIBLES</t>
  </si>
  <si>
    <t>MEDIDAS DE CONTROL EXISTENTES</t>
  </si>
  <si>
    <t>EVALUACION DEL RIESGO</t>
  </si>
  <si>
    <t>VALORACION DEL RIESGO</t>
  </si>
  <si>
    <t xml:space="preserve"> EXPUESTOS</t>
  </si>
  <si>
    <t>CRITERIOS PARA CONTROLES</t>
  </si>
  <si>
    <t>CLASIFICACION</t>
  </si>
  <si>
    <t>DESCRIPCIÓN</t>
  </si>
  <si>
    <t xml:space="preserve">IDENTIFICACION </t>
  </si>
  <si>
    <t>FUENTE
 (Eliminación y Sustitución)</t>
  </si>
  <si>
    <t>MEDIO (Controles de ingenieria, advertencia, señalización, controles administrativos)</t>
  </si>
  <si>
    <t>INDIVIDUO
(EPP)</t>
  </si>
  <si>
    <t>Interpretación NP</t>
  </si>
  <si>
    <t>Interpretacion  NR</t>
  </si>
  <si>
    <t>ACEPTABILIDAD DEL RIESGO</t>
  </si>
  <si>
    <t>PLANTA</t>
  </si>
  <si>
    <t>CONTRATISTAS</t>
  </si>
  <si>
    <t>VISITANTES - PRACTICANTE</t>
  </si>
  <si>
    <t>PEOR CONSECUENCIA</t>
  </si>
  <si>
    <r>
      <t xml:space="preserve">REQUISITO LEGAL ASOCIADO </t>
    </r>
    <r>
      <rPr>
        <b/>
        <sz val="10"/>
        <color rgb="FFFF0000"/>
        <rFont val="Arial"/>
        <family val="2"/>
      </rPr>
      <t>(ver Matriz Legal)</t>
    </r>
  </si>
  <si>
    <t>ADMINISTRATIVA</t>
  </si>
  <si>
    <t>Rutinaria</t>
  </si>
  <si>
    <t>Interna</t>
  </si>
  <si>
    <t xml:space="preserve">
Apoyo para la organización, ejecución y control de procesos, planes y proyectos relacionados con la elaboración de productos Lacteos, el  funcionamiento y desarrollo de actividades para el desarrollo del objeto social, 
Desplazamiento por las instalaciones de Surcolac.
</t>
  </si>
  <si>
    <t>Piso 2
Area Administrativa</t>
  </si>
  <si>
    <t>BIOLOGICO</t>
  </si>
  <si>
    <t>Exposición a agentes biológicos por virus SARS-CoV-2 (contacto y contacto estrecho entre personas, contacto con objetos posiblemente contaminados)</t>
  </si>
  <si>
    <t>Enfermedad COVID-19, Infección Respiratoria Aguda (IRA) de leve a grave, que puede ocasionar  enfermedad pulmonar crónica, neumonía o muerte.</t>
  </si>
  <si>
    <t>-</t>
  </si>
  <si>
    <t>Trabajadores Administrativos</t>
  </si>
  <si>
    <t>Ninguno</t>
  </si>
  <si>
    <t>Enfermedades Respiratorias Grave
Muerte</t>
  </si>
  <si>
    <t>SI</t>
  </si>
  <si>
    <t>CONTROLES (JERARQUIA)</t>
  </si>
  <si>
    <t>EVALUACION Y VALORACION DEL RIESGO DESPUES DE LA INTERVENCION</t>
  </si>
  <si>
    <t>FACTOR DE REDUCCION DE RIESGO ( F )               
  F  = NRi  -  NRf / NRi  *  100 )</t>
  </si>
  <si>
    <t>FECHA SEGUIMIENTO</t>
  </si>
  <si>
    <t>EFICACIA DEL CONTROL</t>
  </si>
  <si>
    <t>(MEDIDAS DE INTERVENCION)</t>
  </si>
  <si>
    <t>SEGUIMIENTO</t>
  </si>
  <si>
    <t>interprestacion NR</t>
  </si>
  <si>
    <t>ACEPTABILIDAD DEL RIESGO
 Despues de los Controles</t>
  </si>
  <si>
    <t>MEDIO 
(Controles de ingenieria, advertencia, señalización, controles administrativos)</t>
  </si>
  <si>
    <t>INDIVIDUO 
(EPP)</t>
  </si>
  <si>
    <t>NRi</t>
  </si>
  <si>
    <t>NRf</t>
  </si>
  <si>
    <t>FRR</t>
  </si>
  <si>
    <t>CONTROLES DE INGENIERIA</t>
  </si>
  <si>
    <t>CONTROLES ADMINISTRATIVOS</t>
  </si>
  <si>
    <t>ELEMENTOS DE PROTECCIÓN PERSONAL</t>
  </si>
  <si>
    <t>NINGUNO</t>
  </si>
  <si>
    <t xml:space="preserve">
- Sistema de ventanilla para atención a público
- Aumentar los índices de ventilación de recambio de aire (apertura ventanas, sistema ventilación forzada)
- Corredor o ducha de desinfección
- Instalación de Lavamanos en cada ingreso porteria 1 y 2.
- Instalacion de dispensadores automáticos de jabón y toallas de papel
- Instalación de tapetes humedos en cada puerta de acceso.
- Distribución Puestos de trabajo que permitan separación de 2 metros entre personas</t>
  </si>
  <si>
    <t>* Tarea en Casa - Jornadas flexibles (horarios distintos, turnos adicionales, para reducir el número total de trabajadores en la instalación simultaneamente).
- Clasificación del riesgo frente a las comorbilidades de los trabajadores identificar personas que vive con personal de expoisición directa o que ellos mismos tienen factor de riesgo (HTA, diabetes, imunosuprimidos, etc.)
- Control de síntomas al ingreso (termómetro digital, encuesta síntomas).
- Tapete para desinfección de zapatos. (es retirado a partir de Febrero de 2021)
- Estándar de cantidad de personas permitida en áreas comunes, capacitaciones y reuniones para mantener una distancia de 2 mt entre personas.
-protocolo de notificación, infografias.
- Capacitación sobre prevención y factores de riesgo de COVID-19 (incluy lavado de manos, medidas para autocuidado en ambientes fuera de la oficina, para entrar a casa)
- Capacitación EPP (uso adecuado incluye colocación y remoción, disposición o desinfección apropiada, inspección para detectar daños, mantenimiento y limitaciones del equipo)
- Disponibilidad de recursos para realizar limpieza y desinfección de instalaciones y equipos.
- Procedimiento de limpieza y desinfección de las máquinas o equipos de uso por más de un trabajador.
- Protocolo de recepción de materiales e incluso correspondencia para su desinfección.
- Medidas para prevención de riesgo psicosocial por el COVID-19: Capacitaciones, Seguimiento desde gestión humana, primeros auxilios psicológicos, actividades de bienestar (virtuales).</t>
  </si>
  <si>
    <t>1. Entrega de tapabocas de Tela a todo el personal.</t>
  </si>
  <si>
    <t xml:space="preserve">
1. Se cuenta con casos de Trabajadores Positivos para COVID 19. (ver Lista excel cuadro de identificación y seguimiento a Casos)
2. Se han presentado trabajadores con sintomas, que se encuentran en aislamiento preventivo.
</t>
  </si>
  <si>
    <t>Febrero de 2021</t>
  </si>
  <si>
    <t>La Aceptabilidad del Riesgo es No aceptable con Controles Especificos, con reducción del FRR del 83% Frente al Riesgo.</t>
  </si>
  <si>
    <t>PRODUCCIÓN</t>
  </si>
  <si>
    <t>Jefe de Producción y Mantenimiento (1), Operario de Producción (11), Operario de Cestillos (1), Auxiliar de Mantenimiento - Contratista (1).</t>
  </si>
  <si>
    <t>Cambios en los Requisitos Legales (concepto de Enfermedad Laboral -Enfermedad Laboral indirecta - Decreto 676 de 2020)
Cambios en procedimientos Internos, Cambios en Elementos de Protección Personal.
Cambios en Nuevos Riesgos Biologicos por Virus - COVID 19.</t>
  </si>
  <si>
    <t>Diana Carolina  Ardila Mosquera
Asesor Externo - Diana Maria Cardoso Orozco</t>
  </si>
  <si>
    <t>Equipos de Computo y Maquinaria de empaque de producto terminado,Herramienta de Trabajo - cestillos.</t>
  </si>
  <si>
    <t xml:space="preserve">
 Organización, ejecución y control de procesos, Misionales relacionados con la elaboración de productos Lacteos, el  funcionamiento y desarrollo de actividades para el desarrollo del objeto social, 
Desplazamiento por las instalaciones de Surcolac.
</t>
  </si>
  <si>
    <t>PisoArea de Producción</t>
  </si>
  <si>
    <t>Exposición a agentes biológicos como virus SARS-CoV-2 (contacto indirecto entre personas, contacto con objetos contaminados)</t>
  </si>
  <si>
    <t xml:space="preserve">Se realizo protocolo de bioseguridad para toda la empresa </t>
  </si>
  <si>
    <t xml:space="preserve">se suministra a los colaboradores tapa bocas en tela </t>
  </si>
  <si>
    <t>Producción (13)</t>
  </si>
  <si>
    <t>Aux. Mantenimiento (1)</t>
  </si>
  <si>
    <t>FACTOR DE REDUCCION DE RIESGO ( F )
 F  = NRi  -  NRf / NRi  *  100 )</t>
  </si>
  <si>
    <t>* Tarea en Casa - Jornadas flexibles (horarios distintos, turnos adicionales, para reducir el número total de trabajadores en la instalación simultaneamente).
- Clasificación del riesgo frente a las comorbilidades de los trabajadores identificar personas que vive con personal de expoisición directa o que ellos mismos tienen factor de riesgo (HTA, diabetes, imunosuprimidos, etc.)
- Control de síntomas al ingreso (termómetro digital, encuesta síntomas).
- Tapete para desinfección de zapatos.
- Estándar de cantidad de personas permitida en áreas comunes, capacitaciones y reuniones para mantener una distancia de 2 mt entre personas.
-protocolo de notificación, infografias.
- Capacitación sobre prevención y factores de riesgo de COVID-19 (incluy lavado de manos, medidas para autocuidado en ambientes fuera de la oficina, para entrar a casa)
- Capacitación EPP (uso adecuado incluye colocación y remoción, disposición o desinfección apropiada, inspección para detectar daños, mantenimiento y limitaciones del equipo)
- Disponibilidad de recursos para realizar limpieza y desinfección de instalaciones y equipos.
- Procedimiento de limpieza y desinfección de las máquinas o equipos de uso por más de un trabajador.
- Protocolo de recepción de materiales e incluso correspondencia para su desinfección.
- Medidas para prevención de riesgo psicosocial por el COVID-19: Capacitaciones, Seguimiento desde gestión humana, primeros auxilios psicológicos, actividades de bienestar (virtuales).</t>
  </si>
  <si>
    <t>Abril de 2020</t>
  </si>
  <si>
    <t>La Aceptabilidad del Riesgo es Mejorable con reducción del FRR del 67% Frente al Riesgo.</t>
  </si>
  <si>
    <t>LOGISTICA</t>
  </si>
  <si>
    <t>Jefe de Logistica (1), Operario de Inventario (11), Conductor (1).</t>
  </si>
  <si>
    <t>Equipos de Computo y Maquinaria de distribución y logistica,Herramienta de Trabajo - cestillos.</t>
  </si>
  <si>
    <t xml:space="preserve">Organización, ejecución y control de procesos,  Misionales relacionados con la Logistica, inventarios de los productos Lacteos, el  funcionamiento y desarrollo de actividades para el desarrollo del objeto social, 
Desplazamiento por las instalaciones de Surcolac.
</t>
  </si>
  <si>
    <t>Area de Logistica</t>
  </si>
  <si>
    <t>Logisica (12)</t>
  </si>
  <si>
    <t>Temporal (1)</t>
  </si>
  <si>
    <t>VENTAS</t>
  </si>
  <si>
    <t>Jefe de Ventas (1), Supervisores de ventas (3), Mercaderista (11), Auxiliar e Ventas (1).</t>
  </si>
  <si>
    <t xml:space="preserve">
 Organización, ejecución y control de Mercadeo y ventas  de productos Lacteos.</t>
  </si>
  <si>
    <t>Piso 2 Oficinas Administrativas Almacenes de Cadena</t>
  </si>
  <si>
    <t>Personal de Ventas (5)</t>
  </si>
  <si>
    <t>Temporal (11)</t>
  </si>
  <si>
    <t>SERVICIOS GENERALES,  MENSAJERIA, VIGILANCIA Y SEGURIDAD PRIVADA</t>
  </si>
  <si>
    <t>Aux. Servicios Generales (1), Mensajero (1),  Vigilante - Contratista (1)</t>
  </si>
  <si>
    <t>Muebles de oficina, Implementos de oficina - Elementos de Aseo y desinfección, quimicos para desinfección, escobas y trapeadora, Greca para prepación del Café, Loza.</t>
  </si>
  <si>
    <t>SERVICIOS GENERALES, MENSAJERIA, VIGILANCIA Y SEGURIDAD PRIVADA</t>
  </si>
  <si>
    <t xml:space="preserve">Servicio de Limpieza y desinfección de áreas,
Distrubución de Cafeteria,
Servicios de Mensajeria , entrega de paquetes, contacto con proveedores
</t>
  </si>
  <si>
    <t>Todas las Áreas.
Bancos, Clientes</t>
  </si>
  <si>
    <t>Mensajero y Aux Servicoos (2)</t>
  </si>
  <si>
    <t>Vigilante (2)</t>
  </si>
  <si>
    <t>La Aceptabilidad del Riesgo es No aceptable con Controles Especificos, con reducción del FRR del 67% Frente al Riesgo.</t>
  </si>
  <si>
    <t>LABORATORIO CONTROL DE CALIDAD</t>
  </si>
  <si>
    <t>Jefe de Control de Calidad (1), Auxiliar de Laboratorio (2).</t>
  </si>
  <si>
    <t>Muebles de oficina, Implementos de oficina - Equipos de Laboratorio (pipetas - quimicos- reactivos)- Maquinas de ensayo, pruebas y control de calidad.</t>
  </si>
  <si>
    <t>LABORATRIO CONTROL DE CALIDAD</t>
  </si>
  <si>
    <t>Organización, ejecución y control de de Calidad de los productos Lacteos,
Desplazamiento por las instalaciones de Surcolac.</t>
  </si>
  <si>
    <t>Piso 1
Laboratorio</t>
  </si>
  <si>
    <t>Laboratorio (3)</t>
  </si>
  <si>
    <t>ALMACEN - COMPRAS</t>
  </si>
  <si>
    <t>Jefe de Almacen y Compras(1), Auxiliar de Almacen (1)</t>
  </si>
  <si>
    <t>ALMACEN Y COMPRAS</t>
  </si>
  <si>
    <t>Interna/Externa</t>
  </si>
  <si>
    <t>Organización, ejecución de las compras y el almacenamiento de los insumos para la producción de los productos Lacteos,
Desplazamiento por las instalaciones de Surcolac.</t>
  </si>
  <si>
    <t>Oficinas, Planta, Instalaciones de los Proveedores.</t>
  </si>
  <si>
    <t>Almacen (2)</t>
  </si>
  <si>
    <t>AGENCIA FLORENCIA</t>
  </si>
  <si>
    <t>Jefe de Ventas agencias (1), Coordinador de Ventas (1), Jefe de Bodega (1).</t>
  </si>
  <si>
    <t>Organización, ejecución de las compras y el almacenamiento de los insumos para la producción, logistica y comercialización de los productos Lacteos,
Desplazamiento por las instalaciones de Surcolac.</t>
  </si>
  <si>
    <t>Oficinas, Planta, Instalaciones de los Proveedores, Almacenes de cadena - Clientes.</t>
  </si>
  <si>
    <t>Agencia (3)</t>
  </si>
  <si>
    <t>AGENCIA GARZON</t>
  </si>
  <si>
    <t>Coordinador de Ventas (1), Jefe de Bodega (1).</t>
  </si>
  <si>
    <t>Agencia (2)</t>
  </si>
  <si>
    <t>AGENCIA PITALITO</t>
  </si>
  <si>
    <t>QUIMICO UTILIZADOS</t>
  </si>
  <si>
    <t>SERVICIOS GENERALES: Desinfectantes (Cloro, Jabones, Cremas, Cera, Jabón en polvo, Insecticidas, Ambientadores etc.)</t>
  </si>
  <si>
    <t>FECHA REVISIÓN:</t>
  </si>
  <si>
    <t>PROCESOS EVALUADOS</t>
  </si>
  <si>
    <t>Gestión de dirección de oficina, gestión de Operaciones, gestión de recaudos, gestión  de asesoría Comercial, gestión de análisis de crédito y cobranza, gestión de Orden y Aseo.</t>
  </si>
  <si>
    <t xml:space="preserve">DESCRIPCION ACTUALIZACION - </t>
  </si>
  <si>
    <t>Cambios en los Requisitos Legales 
Cambios en procedimientos Internos, Cambios en Elementos de Protección Personal.
Cambios en Nuevos Riesgos Biologicos por Virus - COVID 19.</t>
  </si>
  <si>
    <t>FECHA ULTIMA ACTUALIZACION:</t>
  </si>
  <si>
    <t>GESTION/PROCESO</t>
  </si>
  <si>
    <t>INTERNA /EXTERNA</t>
  </si>
  <si>
    <t>TAREA</t>
  </si>
  <si>
    <t>NUMERO DE EXPUESTOS</t>
  </si>
  <si>
    <t>Aceptabilidad del Riesgo</t>
  </si>
  <si>
    <t>PROCESO</t>
  </si>
  <si>
    <t>DESCRIPCION</t>
  </si>
  <si>
    <t>INDETIFICACION</t>
  </si>
  <si>
    <t>FUENTE
 (Eliminación y sustitución)</t>
  </si>
  <si>
    <t>INDIVIDUO      (EPP)</t>
  </si>
  <si>
    <t>VISITANTES</t>
  </si>
  <si>
    <t>REQUISTO LEGAL ASOCIADO (MATRIZ LEGAL COD.</t>
  </si>
  <si>
    <t>GESTION DE DIRECCION DE OFICINA (CREDITO-SIAR-GERENCIA-FINANCIERA-CARTERA-TD-SISTEMAS-COMERCIAL-ADMINISTRATIVO)</t>
  </si>
  <si>
    <t>RUTINARIA</t>
  </si>
  <si>
    <t>INTERNA</t>
  </si>
  <si>
    <t>Manejo de relaciones laborales</t>
  </si>
  <si>
    <t>Características    del   grupo   social   del trabajo (relaciones, cohesión, calidad de interacciones, trabajo en equipo</t>
  </si>
  <si>
    <t>Ninguna</t>
  </si>
  <si>
    <t>N/A</t>
  </si>
  <si>
    <t>Cargos administrativos según Organigrama</t>
  </si>
  <si>
    <t>NA</t>
  </si>
  <si>
    <t>Afectaciones al Sistema Cardio-vascular, neurologico y muscular, enfermedades intestinales.</t>
  </si>
  <si>
    <t>Enero de 2024</t>
  </si>
  <si>
    <t>La Aceptabilidad del Riesgo es  Aceptable, con reducción del FRR del 50% Frente al Riesgo.</t>
  </si>
  <si>
    <t>Debido a las actividades de procesamiento de información que implican digitación de información y manipulación de mouse durante la atención de usuarios y asociados</t>
  </si>
  <si>
    <t>Ninguno.</t>
  </si>
  <si>
    <t>Afectaciones al Sistema Osteomuscular</t>
  </si>
  <si>
    <t>La Aceptabilidad del Riesgo es  Aceptable, con reducción del FRR del 67% Frente al Riesgo.</t>
  </si>
  <si>
    <t>Postura prolongada y mantenida durante las actividades de procesamiento de información,  atención de usuarios y asociados.</t>
  </si>
  <si>
    <t>Sillas y escritorios ergonomicos ajustables</t>
  </si>
  <si>
    <t>Por el uso continuo de video terminales ( monitor, pc).</t>
  </si>
  <si>
    <t>Dolor de cabeza, visión borrosa,fátiga visual, visión doble, ojos secos e irritados.</t>
  </si>
  <si>
    <t>Autocuidado (uso de lentes para realizar actividades en videoterminales)</t>
  </si>
  <si>
    <t>Disminución visual (miopía, astigmatismo), lesiones oculares.</t>
  </si>
  <si>
    <t>Capacitación sobre manejo adecuado de pantalla de visualización de datos PVD y su prevención (Pausas activas visuales, promoción y prevención de la salud visual).</t>
  </si>
  <si>
    <t>Enero 2024</t>
  </si>
  <si>
    <t>Promoción del portafolio de productos y servicios de
la Cooperativa (Brigadas comerciales), asistir y participar en los comités, reuniones o convocatorias al interior o exterior de la Cooperativa, apoyar al comité de educación con las actividades sociales.  / Atención a usuarios y asociados.</t>
  </si>
  <si>
    <t>Cuando sea necesario su desplazamiento a enventos programados y realización de brigadas comerciales.</t>
  </si>
  <si>
    <t>Autocuidado</t>
  </si>
  <si>
    <t>La Aceptabilidad del Riesgo es  Aceptable, con reducción del FRR del 89% Frente al Riesgo.</t>
  </si>
  <si>
    <t>Robos, atracos mientras se efectúa el traslado fuera de la oficina.</t>
  </si>
  <si>
    <t>Interfase persona- tarea (conocimientos, habilidades con relación a la demanda de la tarea, conocimientos y habilidades a demostrar en la atención de asociados y usuarios).</t>
  </si>
  <si>
    <t>Aplicación de la bateria de riesgo psicosocial</t>
  </si>
  <si>
    <t>Febrero de 2024</t>
  </si>
  <si>
    <t>Elaboración de informes a las distintas subgerencias del cumplimiento de metas establecidas y transacciones generales de la oficina.</t>
  </si>
  <si>
    <t>Debido a la carga mental y el contenido de la tarea a desarrollar.</t>
  </si>
  <si>
    <t xml:space="preserve">Mayo de 2024 </t>
  </si>
  <si>
    <t>Junio de 2024</t>
  </si>
  <si>
    <t>Desplazamiento por las instalaciones para la realizacion de las tareas</t>
  </si>
  <si>
    <t>Administrar y controlar el desarrollo de las funciones del personal a cargo y colaboradores,
brindando el apoyo necesario.</t>
  </si>
  <si>
    <t>Estilo de mando</t>
  </si>
  <si>
    <t>Debido a los conocimientos y habilidades a demostrar en la atención de asociados y usuarios</t>
  </si>
  <si>
    <t>Por el uso continuo de video terminales.</t>
  </si>
  <si>
    <t>La Aceptabilidad del Riesgo es  mejorable, con reducción del FRR del 67% Frente al Riesgo.</t>
  </si>
  <si>
    <t>Debido a las actividades de procesamiento de información que implican digitación de información y manipulación de mouse.</t>
  </si>
  <si>
    <t>La Aceptabilidad del Riesgo es  Aceptable, con reducción del FRR del 33% Frente al Riesgo.</t>
  </si>
  <si>
    <t>Realizar y responder por el manejo del flujo de efectivo.</t>
  </si>
  <si>
    <t xml:space="preserve">Realizar arqueo de cajas diarios / Entregar y recibir dinero a los cajeros / Realizar el cierre contable de la Oficina </t>
  </si>
  <si>
    <t>Uso de máquina contadora de billetes para grandes cantidades</t>
  </si>
  <si>
    <t>Afectaciones al sistema respiratorio, lesiones dérmicas.</t>
  </si>
  <si>
    <t>Por posible atrapamiento durante el uso de la máquina contadora de billetes.</t>
  </si>
  <si>
    <t>Heridas, traumatismos, contusiones, laceraciones.</t>
  </si>
  <si>
    <t>Amputaciones</t>
  </si>
  <si>
    <t>Generado por el uso de la máquina contadora de billetes.</t>
  </si>
  <si>
    <t>Cumplir con las metas individuales comerciales, de colocación y recuperación de cartera impartidas.</t>
  </si>
  <si>
    <t>Características de la organización del trabajo (demandas cualitativas y cuantitativas de la labor)</t>
  </si>
  <si>
    <t>Apoyar la labor del Director de Oficina, reemplazandolo en su ausencia.</t>
  </si>
  <si>
    <t>Cuando sea necesario que el funcionario realice el traslado de dinero a otros bancos o su desplazamiento a la otras oficinas, enventos programados y/o realización de brigadas comerciales.</t>
  </si>
  <si>
    <t>Robos, atracos cuando sea necesario su desplazamiento a realizar visitas o a participar en actividades externas.</t>
  </si>
  <si>
    <t>Por el uso continuo de video terminales ( monitor, pc ).</t>
  </si>
  <si>
    <t>Capacitación sobre higiene durante manejo de dinero. Uso de antibacterial.</t>
  </si>
  <si>
    <t>Julio de 2023</t>
  </si>
  <si>
    <t xml:space="preserve">GESTION DE ASESORIA COMERCIAL </t>
  </si>
  <si>
    <t>Realizar las actividades programadas para la promoción del portafolio de productos y servicios de
la Cooperativa (Brigadas Comerciales).</t>
  </si>
  <si>
    <t>Cuando sea necesario que el funcionario realice el traslado de dinero a otros bancos.</t>
  </si>
  <si>
    <t>Mantener una búsqueda constante de nuevos asociados y mercados, hacer seguimiento permanente a los asociados e identificar posibles usuarios de crédito, con el
objetivo de aumentar las colocaciones / Cumplir con las metas comerciales, de colocación y recuperación de cartera impartidas.</t>
  </si>
  <si>
    <t>Durante el uso de la balaca auditiva para la asesoría y búsqueda de público en general y asociados.</t>
  </si>
  <si>
    <t>Atender y tramitar  solicitudes de los asociados y usuarios. Realizar asesoría y seguimiento a los diferentes asociados potenciales (personalmente,por llamados telefonicos y/o correos eletrónicos) / Generar y analizar los informes de centrales de riesgos a las solitudes de crédito. Aprobar o rechazar y desembolsar las solicitudes de créditos emergentes y oficiales. / Actualizar la base de datos de deudores y codeudores de los solicitantes de créditos.</t>
  </si>
  <si>
    <t>Iluminación insuficiente en puestos de asesoría</t>
  </si>
  <si>
    <t>La Aceptabilidad del Riesgo es  Aceptable, con reducción del FRR del 75% Frente al Riesgo.</t>
  </si>
  <si>
    <t>GESTION DE RECAUDOS</t>
  </si>
  <si>
    <t>Realizar las actividades programadas para la promoción del portafolio de productos y servicios de
la Cooperativa.</t>
  </si>
  <si>
    <t>Robos, atracos cuando sea necesario su desplazamiento a realizar brigadas comerciales.</t>
  </si>
  <si>
    <t>Cuando sea necesario que el funcionario se desplace a lugares fuera de la cooperativa.</t>
  </si>
  <si>
    <t xml:space="preserve">Recaudar y registrar el ingreso de dinero (atención de usuarios y asociados), comprobar la autenticidad y cantidad exacta del dinero recibido y por entregar / Recibir y verificar la base del día / Realizar el cuadre de caja y entregar al responsable el efectivo. </t>
  </si>
  <si>
    <t>Postura prolongada y mantenida durante la jornada laboral.</t>
  </si>
  <si>
    <t>Por el uso prolongado y continuo del teclado, mouse, calculadoras y registradoras, además, por el conteo frecuente de dinero.</t>
  </si>
  <si>
    <t>Bacterias y Hongos debido al contacto directo y manejo constante de dinero.</t>
  </si>
  <si>
    <t>Alergias respiratorias, irritaciones dérmicas y oculares, infecciones, inflamación de la piel.</t>
  </si>
  <si>
    <t>Por el uso continuo de video terminales( montior, pc)</t>
  </si>
  <si>
    <t>Cumplir con las metas individuales comerciales, de colocación y recuperación de cartera</t>
  </si>
  <si>
    <t>Afectaciones al sistema digestivo, inmunológico, afectaciones en la piel.</t>
  </si>
  <si>
    <t xml:space="preserve">Capacitacion sobre prevencion de riesgos Quimicos y socializacion de FDS </t>
  </si>
  <si>
    <t xml:space="preserve"> Enfermedades pulmonares, intoxicación, infecciones en la piel.</t>
  </si>
  <si>
    <t>Líquidos y Gases, Inhalación, ingestión, salpicaduras de productos químicos utilizados en tareas de limpieza y desinfección.</t>
  </si>
  <si>
    <t>Irritación cutanea y ocular, intoxicación.</t>
  </si>
  <si>
    <t>Uso de tapabocas</t>
  </si>
  <si>
    <t>Afectación al sistema Osteomuscular</t>
  </si>
  <si>
    <t>Trastornos musculo esqueleticos</t>
  </si>
  <si>
    <t>Formación de líderes en pausas activas. Capacitación de higiene postural para actividades propias del cargo. PVE en osteomuscular. Ejecutar pausas activas.</t>
  </si>
  <si>
    <t>Fracturas, heridas, politraumatismos</t>
  </si>
  <si>
    <t>Uso de zapatos de goma con zuela antideslizante. Autocuidado</t>
  </si>
  <si>
    <t>Fracturas, pérdida de la capacidad laboral</t>
  </si>
  <si>
    <t>Capacitación sobre identificación y prevención de riesgos locativos (caídas a distinto y mismo nivel).</t>
  </si>
  <si>
    <t>Noviembre de 2023</t>
  </si>
  <si>
    <t>Contusiones, traumatismos, esguince, golpes</t>
  </si>
  <si>
    <t>Escaleras para ascenso y descenso con pasamanos. Escalones con cintas antideslizantes.</t>
  </si>
  <si>
    <t>Zonas y áreas delimitadas</t>
  </si>
  <si>
    <t>Autocuidado al bajar y subir escaleras. Uso de zapatos de goma con suela antidestizante.</t>
  </si>
  <si>
    <t>Piel roja y sensible al tacto, hinchazón, ampollas. Reacciones severas como fiebre, escalofríos, náuseas o erupción cutánea. Descamación de la piel en áreas afectadas.</t>
  </si>
  <si>
    <t>Autocuidado.</t>
  </si>
  <si>
    <t>Afecciones Cutaneas</t>
  </si>
  <si>
    <t>Sustituir la entrega de tintos en bandejas, transportando los termos con la bebida.</t>
  </si>
  <si>
    <t>Mayo de 2024</t>
  </si>
  <si>
    <t>8 de noviembre de 2022</t>
  </si>
  <si>
    <t>OFICINA NEIVA NORTE - CARRERA 1 N. 34-60
Procesos Estrategicos, Misionales y Apoyo.</t>
  </si>
  <si>
    <t>Gestión de dirección de oficina, gestión de Operaciones, gestión de recaudos, gestión  de asesoría Comercial, gestión de Orden y Aseo.</t>
  </si>
  <si>
    <t>OFICINA UNICENTRO - C.C UNICENTRO LOCAL 211
Procesos Estrategicos, Misionales y Apoyo.</t>
  </si>
  <si>
    <t>OFICINA ALGECIRAS - CARRERA 5 N. 3 106
Procesos Estrategicos, Misionales y Apoyo.</t>
  </si>
  <si>
    <t>OFICINA GARZON - CALLE 7 N. 7-54
Procesos Estrategicos, Misionales y Apoyo.</t>
  </si>
  <si>
    <t>OFICINA GARZON</t>
  </si>
  <si>
    <t>OFICINA PITALITO - CALLE 4 N. 4-39
Procesos Estrategicos, Misionales y Apoyo.</t>
  </si>
  <si>
    <t>OFICINA LA PLATA - CALLE 4 N. 4-39
Procesos Estrategicos, Misionales y Apoyo.</t>
  </si>
  <si>
    <t xml:space="preserve">08 de noviembre de 2022 </t>
  </si>
  <si>
    <t>OFICINA GIGANTE - CALLE 3 N. 4-61
Procesos Estrategicos, Misionales y Apoyo.</t>
  </si>
  <si>
    <t>OFICINA FLORENCIA - CALLE 15 N. 14-54
Procesos Estrategicos, Misionales y Apoyo.</t>
  </si>
  <si>
    <t>OFICINA POPAYAN - CALLE 4 N. 8-48
Procesos Estrategicos, Misionales y Apoyo.</t>
  </si>
  <si>
    <t>OFICINA BOGOTA - AV. CARRERA 24 N. 61F-23
Procesos Estrategicos, Misionales y Apoyo.</t>
  </si>
  <si>
    <t>OFICINA MOCOA - 
Procesos Estrategicos, Misionales y Apoyo.</t>
  </si>
  <si>
    <t>ARCHIVO - 
Procesos Estrategicos, Misionales y Apoyo.</t>
  </si>
  <si>
    <t>Auxiliar de archivo (1)</t>
  </si>
  <si>
    <t>INSTRUCTIVO DE DILIGENCIAMIENTO</t>
  </si>
  <si>
    <t xml:space="preserve">OBJETIVO </t>
  </si>
  <si>
    <t>CONTROL Y ARCHIVO</t>
  </si>
  <si>
    <t>CRITERIOS PARA UN CORRECTO DILIGENCIAMIENTO</t>
  </si>
  <si>
    <t>Nombre del área / oficina evaluada</t>
  </si>
  <si>
    <t xml:space="preserve">Cargos del área/oficina expuestos que se estan evaluando con la cantidad de funcionarios. </t>
  </si>
  <si>
    <t xml:space="preserve">Nombras todos los cargos del área/oficina que se evaluaron en la matriz </t>
  </si>
  <si>
    <t>FECHA DE REVISION</t>
  </si>
  <si>
    <t xml:space="preserve">Fecha en que se revisa la matriz (dia, mes, año) </t>
  </si>
  <si>
    <t>FECHA ULTUMA ACTUALIZACION</t>
  </si>
  <si>
    <t xml:space="preserve">Fecha en que se revisa por ultiuma revision de la matriz (dia, mes, año). </t>
  </si>
  <si>
    <t>Gestion o preoceso evaluado.</t>
  </si>
  <si>
    <t>RUTINARIA/NO RUTINARIA</t>
  </si>
  <si>
    <t>Rutinaria o No Rutinaria.</t>
  </si>
  <si>
    <t>INTERNA/EXTERNA</t>
  </si>
  <si>
    <t>Interna o Externa.</t>
  </si>
  <si>
    <t xml:space="preserve">Actividades que se identifican para una posible materializacion del peligro y/o riesgo. </t>
  </si>
  <si>
    <t xml:space="preserve">ZONA </t>
  </si>
  <si>
    <t>Lugar donde se identifica la tarea.</t>
  </si>
  <si>
    <t>Clasificacion del peligro/riesgo según GTC-45</t>
  </si>
  <si>
    <t>Descripcion según la GTC-45</t>
  </si>
  <si>
    <t xml:space="preserve">Identificacion de la actividad </t>
  </si>
  <si>
    <t>EFECTO POSIBLE</t>
  </si>
  <si>
    <t>¿Cómo pueden ser afectados el trabajador o la parte interesada expuesta?
¿Cuál es el daño que le(s) puede ocurrir?</t>
  </si>
  <si>
    <t>FUENTE</t>
  </si>
  <si>
    <t>identificar los controles existentes para cada uno de los peligros identificados y clasificarlos</t>
  </si>
  <si>
    <t xml:space="preserve">MEDIO </t>
  </si>
  <si>
    <t xml:space="preserve">INDIVIDUO </t>
  </si>
  <si>
    <t xml:space="preserve">NIVEL DE DEFICIENCIA </t>
  </si>
  <si>
    <t>Ver GTC-45</t>
  </si>
  <si>
    <t>NIVEL DE EXPOSICION</t>
  </si>
  <si>
    <t>NIVEL DE CONSECUENCIA</t>
  </si>
  <si>
    <t>NIVEL DE RIESGO</t>
  </si>
  <si>
    <t>INTERPRETACION NR</t>
  </si>
  <si>
    <t>VALORACIÓN DE RIESGOS</t>
  </si>
  <si>
    <t>No aceptable, mejorable, aceptable</t>
  </si>
  <si>
    <t xml:space="preserve">NUMEROS EXPUESTOS </t>
  </si>
  <si>
    <t>Planta, visitantes, contratistas</t>
  </si>
  <si>
    <t xml:space="preserve">CRITERIOS PARA CONTROLES </t>
  </si>
  <si>
    <t>Seguimiento a los controles</t>
  </si>
  <si>
    <t>MEDIDAS DE INTERVENCION</t>
  </si>
  <si>
    <t xml:space="preserve">CONTROL DE CAMBIOS </t>
  </si>
  <si>
    <t>La trazabilidad de los cambios generados en el documento podrá ser consultada en el Listado Maestro de Documentos.</t>
  </si>
  <si>
    <t xml:space="preserve">Versión </t>
  </si>
  <si>
    <t xml:space="preserve">Descripción Del Cambio </t>
  </si>
  <si>
    <t xml:space="preserve">Fecha de Aprobación </t>
  </si>
  <si>
    <t>Adición del Número de reporte para llevar el control de los consecutivos en la gestión de Cambios</t>
  </si>
  <si>
    <t>21 de julio de 2022</t>
  </si>
  <si>
    <t xml:space="preserve">Elaborado Por: </t>
  </si>
  <si>
    <t xml:space="preserve">Revisado Por: </t>
  </si>
  <si>
    <t xml:space="preserve">Aprobado Por: </t>
  </si>
  <si>
    <t>SERGIO ALEJANDRO CUELLAR CARDONA</t>
  </si>
  <si>
    <t>ANDRES FELIPE SOLANO CLAROS</t>
  </si>
  <si>
    <t>NÉSTOR BONILLA RAMÍREZ</t>
  </si>
  <si>
    <r>
      <t xml:space="preserve">Cargo: </t>
    </r>
    <r>
      <rPr>
        <sz val="9"/>
        <rFont val="Arial"/>
        <family val="2"/>
      </rPr>
      <t>Analista de SIG</t>
    </r>
  </si>
  <si>
    <r>
      <t xml:space="preserve">Cargo: </t>
    </r>
    <r>
      <rPr>
        <sz val="9"/>
        <rFont val="Arial"/>
        <family val="2"/>
      </rPr>
      <t>Director de TD y SIG</t>
    </r>
  </si>
  <si>
    <r>
      <rPr>
        <b/>
        <sz val="9"/>
        <rFont val="Arial"/>
        <family val="2"/>
      </rPr>
      <t>Cargo:</t>
    </r>
    <r>
      <rPr>
        <sz val="9"/>
        <rFont val="Arial"/>
        <family val="2"/>
      </rPr>
      <t xml:space="preserve"> Gerente General </t>
    </r>
  </si>
  <si>
    <t>Andres Felipe Bernal Medina</t>
  </si>
  <si>
    <t>Formación de líderes. Capacitación de higiene postural. El cumplimiento del PVE Osteomuscular es del 76,1%. Ejecutar pausas activas.</t>
  </si>
  <si>
    <t xml:space="preserve">Capacitaciones sobre higiene durante el manejo del dinero y uso de Gel antibacterial. Campaña de orden y aseo </t>
  </si>
  <si>
    <t>La Aceptabilidad del Riesgo es  mejorable, con reducción del FRR del 33% Frente al Riesgo.</t>
  </si>
  <si>
    <t>La Aceptabilidad del Riesgo es  mejorable, con reducción del FRR del 50% Frente al Riesgo.</t>
  </si>
  <si>
    <t>TABLA DE CLASIFICACION DE LOS PELIGROS GTC 45/2012</t>
  </si>
  <si>
    <t>Condiciones de la tarea: (Demandas de carga mental (velocidad, Complejidad, atención, minuciosidad, variedad y apremio de tiempo); el contenido mismo de la tarea que se define a través del nivel de responsabilidad directo (por bienes, por la seguridad de otros, por información confidencial, por vida y salud de otros, por dirección y por resultados); las demandas emocionales (por atención de clientes); especificación de los sistemas de control y definición de roles.</t>
  </si>
  <si>
    <t>GESTION LIMPIEZA Y DESINFECCION DE AREAS Y CAFETERIA</t>
  </si>
  <si>
    <t>Radiaciones  no ionizantes  (láser,  infraroja)</t>
  </si>
  <si>
    <t>Radiaciones  no ionizantes   (Ultravioleta)</t>
  </si>
  <si>
    <t>Radiaciones  no ionizantes   (Radiofrecuencias, microondas)</t>
  </si>
  <si>
    <t xml:space="preserve">Este Formato proporciona directrices para identificar los peligros y valorar los riesgos  de seguridad y salud en el trabajo,  podrá ajustar estos lineamientos a sus necesidades, tomando en cuenta su naturaleza, el alcance de sus actividades y los recursos establecidos. </t>
  </si>
  <si>
    <t xml:space="preserve">                           </t>
  </si>
  <si>
    <t>Abril 13 de 2020
Agosto 12 de 2020
Diciembre 21 de 2020
Febrero 14 de 2021
2023</t>
  </si>
  <si>
    <t>EXTERNA</t>
  </si>
  <si>
    <t>Posición bipeda (de pie) durante labores de aseo y limpieza.</t>
  </si>
  <si>
    <t>Levantamiento y transporte de objetos, cajas o materiales de insumos y otros elementos.</t>
  </si>
  <si>
    <t>Hiperextensión de columna durante la realización de tareas que impliquen esfuerzo.</t>
  </si>
  <si>
    <t>Limpieza de superficies por fuera del angulo de confort.</t>
  </si>
  <si>
    <t>Debido a la flexión de brazos, codos y piernas, torsión de tronco debido a la realización de tareas como barrer, fregar, trapear y limpieza de polvo.</t>
  </si>
  <si>
    <t>Gestión organizacional: estilo de mando, las modalidades de pago y de contratación, la participación, el acceso a actividades de inducción y capacitación, los servicios de bienestar social, los mecanismos de evaluación del desempeño y las estrategias para el manejo de los cambios que afecten a las personas, entre otros.</t>
  </si>
  <si>
    <t>Carga física:
(Esfuerzo fisiológico que demanda la ocupación, generalmente en. términos de postura corporal, fuerza, movimiento y traslado de cargas e implica el uso de los componentes del sistema osteomuscular, cardiovascular y metabólico</t>
  </si>
  <si>
    <t>Condiciones del medioambiente de trabajo: (Deficiencia en: aspectos flsicos (temperatura, ruido, iluminación, ventilación, vibración); quimicos; biológicos; de diseño del puesto y de saneamiento, como agravantes o coadyuvantes de factores psicosociales.</t>
  </si>
  <si>
    <t>Interfase persona-tarea:
Evaluar la pertinencia del conocimiento y habilidades que tiene la persona en relación con las demandas de la tarea, los niveles de iniciativa y autonomla que ·Ie son permitidos y el reconocimiento, asi como la identificación de la persona con la tarea y con la organización</t>
  </si>
  <si>
    <t xml:space="preserve">
Jornada de trabajo: (Horarios y jornadas laborales extenuantes)
Deficiencia sobre la organización y duración de la jornada laboral; existencia o ausencia de pausas durante la jornada, diferentes al tiempo para las comidas; trabajo nocturno, trabajo por turnos; tipo y frecuencia de rotación de los turnos; número· y frecuencia de las horas extras mensuales y duración y frecuencia de los descansos semanales.</t>
  </si>
  <si>
    <t>Esfuerzo de la Voz</t>
  </si>
  <si>
    <t xml:space="preserve">DIRECCION GENERAL  </t>
  </si>
  <si>
    <t>DIRECCION GENERAL  - Calle 10 No. 6-68 CENTRO
Procesos Estrategicos, Misionales y Apoyo.</t>
  </si>
  <si>
    <t>Gerente (1), Subgerente (5), Director (3),  Coordinadora (2), Asesora de operaciones (1), Analista de Cobranza (1), Auxiliar servicios generales (2), Diseñador grafico (1), Administrador BD (1), Analista (15),  Asistentes (17), Auxiliar (6), Contador (1), Tesorero (1), Gestor (2), Judicante (1), Revisor Fiscal (1), Auditor (1), Apoyo Tramite de Embargos</t>
  </si>
  <si>
    <t>GESTION DE ANALISIS  DE CREDITO Y SIAR.</t>
  </si>
  <si>
    <t>Características del grupo social de trabajo: Deficiencia en el clima de relaciones, cohesión y calidad de las interacciones, asi como el trabajo en equipo, acoso psicológico.</t>
  </si>
  <si>
    <t>Características de la organización del trabajo: Deficiencia en las formas de comunicación, la tecnología, la modalidad de organización del trabajo y las demandas cualitativas y cuantitativas de la labor.</t>
  </si>
  <si>
    <t>Induccion y reinduccion en SST.
Aplicación de la encuesta de clima organizacional. Capacitacion en trabajo en equipo, Pausas activas con enfasis en trabajo en equipo.
Conformacion del CCL, Formacion y funcionamiento.
Reuniones trimestrales del CCL.
Aplicaciòn de la bateria de Riesgo psicosocial - por psicologa con licencia.</t>
  </si>
  <si>
    <t>Afectaciones al Sistema Cardio-vascular, neurologico, muscular y enfermedades intestinales.</t>
  </si>
  <si>
    <t>Reacciones a estrés grave, Trastornos de adaptación, Hipertensión arterial secundaria, Angina de pecho, Enfermedades
cerebrovasculares, Encefalopatía
hipertensiva, enfermedades gastrointestinales</t>
  </si>
  <si>
    <t>*Manual de funciones y responsabilidades
*Induccion en SST y cargo.
*Aplicación de la encuesta de clima organizacional.
*Conformacion del CCL, Formacion y funcionamiento.
*Reuniones trimestrales del CCL.
*Aplicaciòn de la bateria de Riesgo psicosocial - por psicologa con licencia. Pausas activas para reducir el estres.</t>
  </si>
  <si>
    <t>Trastorno de pánico, Trastornos de adaptación, Enfermedades cerebrovasculares, cardiovascular, gastrointestinal</t>
  </si>
  <si>
    <t xml:space="preserve">Administrar y controlar el desarrollo de las funciones del personal a cargo y colaboradores,
brindando el apoyo necesario. </t>
  </si>
  <si>
    <t>*Manual de funciones y responsabilidades
*Induccion en SST y cargo.
*Aplicación de la encuesta de clima organizacional.
*Conformacion del CCL, Formacion y funcionamiento.
*Reuniones trimestrales del CCL.
*Aplicaciòn de la bateria de Riesgo psicosocial - por psicologa con licencia</t>
  </si>
  <si>
    <t>Enfermedades cardiovasculares, neurologico, gastrointestinales, cerebrovasculares.</t>
  </si>
  <si>
    <t xml:space="preserve">Mononeuropatlas de miembros superiores; Sindrome de Túnel Carpiano; Sindrome de Pronador Redondo; Síndrome de Canal de Guyón. Lesión del Nervio Cubital (Ulnar); Lesión del Nervio Radial; Compresión del Nervio Supraescapular
Otras mononeuropatlas de miembros superiores </t>
  </si>
  <si>
    <t>*Aplicacion de bateria Psicosocial en septiembre 2024.
*El PVE del riesgo psicosocial.PG-GI-05
*Ejecutar el programa de capacitaciòn.
*Realizar mediciòn de la evaluaciòn de desempeño                                                     *Pausas activas enfocadas en trabajo en equipo</t>
  </si>
  <si>
    <t>*Aplicacion de bateria Psicosocial en septiembre 2024.                                           *El PVE del riesgo psicosocial PG-GI-05
*Ejecutar el programa de capacitaciòn.
*Realizar mediciòn de la evaluaciòn de desempeño
*Manual de funciones vigente y socializado.   *Pausas activas (Fisicas y mentales)</t>
  </si>
  <si>
    <t xml:space="preserve">Uso de Pad Mouse.     </t>
  </si>
  <si>
    <t xml:space="preserve">*Examenes medicos con enfasis  Osteomuscular
*Inducción y reinducción en SST
* Pausas activas con enfasis de miembros superiores
*Higiene postural, moviemiento repetitivos, posturas prolongadas mantenidas en operacion </t>
  </si>
  <si>
    <t>Molestias cervicales, abdominales, trastornos en la zona lumbar de la espalda, alteraciones del sistema circulatorio y nervioso que afectan principalmente a las piernas.</t>
  </si>
  <si>
    <t>Afectaciones al Sistema Osteomuscular. Problemas circulatorios y del sistema nervioso.</t>
  </si>
  <si>
    <t>NA.</t>
  </si>
  <si>
    <t>*Capacitación sobre manejo adecuado de pantalla de visualización de datos PVD y su prevención                                            *Pausas activas visuales, promoción y prevención de la salud visual.</t>
  </si>
  <si>
    <t xml:space="preserve">Disminución visual (miopía, astigmatismo, etc), fatiga mental. </t>
  </si>
  <si>
    <t>Cambiar las luminarias por una de menor intensidad luminica.</t>
  </si>
  <si>
    <t>*Pausas activas visuales.               *Promocion y prevencion de la salud visual    *Resultados de los examenes periodicos visuales, según matriz de examenes ocupacionales.</t>
  </si>
  <si>
    <t>Resultados de evaluacion de desempeño y bateria de riesgo psicosocial,  clima organizacional, cumplimiento de indicadores, roles y responsabilidades no definidas.</t>
  </si>
  <si>
    <t>Resultados de las mediciones ambientales higienicas - Luxometria (Iluminacion)</t>
  </si>
  <si>
    <t>Manipulacion de equipo de computo y celular para la realizacion de sus actividades laborales.</t>
  </si>
  <si>
    <t>Realizacion de sus actividades laborales donde se mantiene postura prologada mantenida (Sedente), durante la mayor parte de la jornada laboral</t>
  </si>
  <si>
    <t>Actividades de procesamiento de información que implican digitación de información y manipulación de teclado y mouse al mismo nivel de manera constante durante la jornada laboral.</t>
  </si>
  <si>
    <t>Condiciones ambientales que favorecen la carga estatica, provocando en ocasiones que se manifiesten de manera fisica en los funcionarios.</t>
  </si>
  <si>
    <t>Picazon, espasmos muscular (Calambre)</t>
  </si>
  <si>
    <t>Espasmos muscular</t>
  </si>
  <si>
    <t>Medicion ambiental higienica de Luxometria (Iluminacion), para verificar que los niveles de iluminacion sean los adecuados.</t>
  </si>
  <si>
    <t>*Recomendaciones sobre como descargar la energia estatica antes de tocar las superficies metalicas.</t>
  </si>
  <si>
    <t>Informacion sobre el reporte de novedades donde se observe si se han presentado casos de electricidad estatita</t>
  </si>
  <si>
    <t>Fracturas en extremidades, Heridas y politraumatismo, Pueden generarse dolores crónico, Invalidez, Puede afectar la autoestima, Depresión y Muerte</t>
  </si>
  <si>
    <t>Pasamanos, Cinta antideslizante</t>
  </si>
  <si>
    <t>Capacitacion sobre riesgo locativo (caidas  al mismo nivel, diferente nivel, medidas de orden y aseo)</t>
  </si>
  <si>
    <t>Muerte</t>
  </si>
  <si>
    <t>Instalacion de pasamanos en la mitad de las escaleras de acceso de la puerta principal de la sede principal.</t>
  </si>
  <si>
    <t>*Cambio de las cintas antideslizantes de las escaleras de la sede principal cuando se evidencia su deterioro.                                     *Capacitacion sobre riesgo locativo (Caidas a mismo nivel, diferente nivel, medidas de orden y aseo)                                                  *Recomendaciones o tips preventivos sobre riesgo Locativo.</t>
  </si>
  <si>
    <t>Sobre calentamiento de los tomas corrientes, equipos de computo, impresoras, luminarias que puedan generar un incendio en contacto con material combustible (Papel, plastico y otros utensilios administrativos)</t>
  </si>
  <si>
    <t>Extintores (CO2, Solkaflam, Multiproposito ABC, Agua a Presion), Boton de alarma, Numeros de contactos</t>
  </si>
  <si>
    <t>Detectores de humo.  Señalizacion de emergencia (Evacuacion)</t>
  </si>
  <si>
    <t>Muerte, Quemaduras 1,2 y 3, Quemaduras de vias respiratorias, Irritacion en los ojos, Goteo nasal, Enfermedades cardiacas, Enfermedades pulmonares cronicas</t>
  </si>
  <si>
    <t>Instalacion de detectores de humos dentro de las oficinas.</t>
  </si>
  <si>
    <t>La Aceptabilidad del Riesgo es  Aceptable, con reducción del FRR del 25% Frente al Riesgo.</t>
  </si>
  <si>
    <t>Pito de emergencia a los funcionarios, carnet de identificacion.</t>
  </si>
  <si>
    <t xml:space="preserve">El departamento del Huila se encuentra localizada sobre una falla geolica sismica activa, lo que hace que el riesgo se encuentre muy presente durante el desarrollo de las actividades laborales de los funcionarios. </t>
  </si>
  <si>
    <t>*Capacitacion en comando de incidentes de emergencia.          *Capacitacion de las brigadas de emergencia.</t>
  </si>
  <si>
    <t>Señalización de ruta de evacuacion, Cinta antideslizante. Pasamanos en escaleras, Alarma de emergencia.</t>
  </si>
  <si>
    <t>*Capacitacion de las brigadas de emergencia. *Capacitacion en comando de incidentes de emergencia.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</si>
  <si>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</si>
  <si>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Pito de emergencia, induccion y reinduccion en SST.</t>
  </si>
  <si>
    <t>Tiempos de reduccion y perfeccionamiento en las tecnicas ante la respuesta de los simulacros de emergencias (Conato de incendios)</t>
  </si>
  <si>
    <t>Tiempos de reduccion y perfeccionamiento en las tecnicas ante la respuesta de los simulacros de emergencias. (Evacuacion y primeros auxilios)</t>
  </si>
  <si>
    <t xml:space="preserve">El municipio de Neiva - Huila, se encuentra localizada rodeada de dos represas hidroelectricas (Betania, Quimbo), lo que provoca una exposicion alta que genere inundaciones. </t>
  </si>
  <si>
    <t xml:space="preserve">Daño en la infraestructura, Muerte, Amputacion, Fracturas, Heridas, Enfermedades respiratorias, Trastornos mentales,  </t>
  </si>
  <si>
    <t xml:space="preserve">Daño en la infraestructura, Muerte, Enfermedades infecciosas, Enfermedades respiratorias, Heridas, Fracturas </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</si>
  <si>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</si>
  <si>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 xml:space="preserve">Identificar, evaluar, calificar, controlar y cubrir el riesgo crediticio de la cooperativa </t>
  </si>
  <si>
    <t>GESTION DE COBRANZA DE CARTERA</t>
  </si>
  <si>
    <t>Gestion de Analisis de Credito y SIAR, Gestion Financiera (Tesoreria y contabilidad), Gestion Gerencial (Gerente, asistente de gerencia y asesora de gestion social), Gestion de cobranza de cartera, Gestion comercial, Gestion administrativa (Talento humano, recepcion), Gestion de transformacion digital, SIG y Proteccion de datos, Gestion de TIC, Gestion de limpieza,  desinfecciones de areas y cafeteria.</t>
  </si>
  <si>
    <t>Analisis y recuperacion de cartera</t>
  </si>
  <si>
    <t>La Aceptabilidad del Riesgo es  Aceptable, con reducción del FRR del33% Frente al Riesgo.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</si>
  <si>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Direccion General que el nivel de riesgo es Medio, lo cual identifica que hay contextos psicosociales por mejorar para el año 2024.</t>
  </si>
  <si>
    <r>
      <rPr>
        <b/>
        <sz val="12"/>
        <rFont val="Arial"/>
        <family val="2"/>
      </rPr>
      <t xml:space="preserve">SERVICIOS GENERALES: </t>
    </r>
    <r>
      <rPr>
        <sz val="12"/>
        <rFont val="Arial"/>
        <family val="2"/>
      </rPr>
      <t>Desinfectantes (Cloro, Jabones, Cremas, Cera, Jabón en polvo, Insecticidas, Ambientadores etc.)</t>
    </r>
  </si>
  <si>
    <t>Fatiga ocular, cansancio, dolor de cabeza, estrés, Molestias oculares, pesadez en los ojos y trastornos visuales. Fatiga mental, Perdida de la capacidad visual.</t>
  </si>
  <si>
    <t>Fatiga ocular, cansancio, dolor de cabeza, estrés, Molestias oculares, pesadez en los ojos y trastornos visuales. Fatiga mental, Perdida de capacidad visual.</t>
  </si>
  <si>
    <t>Resultados de las evaluaciones de la capacitación sobre manejo adecuado de pantalla de visualización de datos PVD y *Aplicación de Pausas activas visuales         *Promoción y prevención de la salud visual (Correo con tips preventivos).</t>
  </si>
  <si>
    <t>Resultados de las evaluaciones de la capacitación sobre manejo adecuado de pantalla de visualización de datos PVD y *Aplicación de Pausas activas visuales         *Promoción y prevención de la salud visual (Correo de tips preventivos).</t>
  </si>
  <si>
    <t>Resultados de la capacitación de higiene postural en el año 2024. El cumplimiento del PVE Osteomuscular es del 100% a corte de diciembre 2023. Ejecucion de pausas activas para el año 2024. Resultados de las Inspecciones de puesto de trabajo.</t>
  </si>
  <si>
    <t>Cumplimiento del programa locativo en el año 2023 del 100%. Reduccion de los accidente de trabajo generados por riesgo locativo en el año 2024</t>
  </si>
  <si>
    <t>Resultados de medicion ambiental higienica de Luxometria (Iluminacion), para verificar que los niveles de iluminacion sean los adecuados.</t>
  </si>
  <si>
    <t>Recuperacion de cartera, gestion de Call Center</t>
  </si>
  <si>
    <t>Utilizacion de diademas para la realizacion de llamadas de cobro para la gestion de recuperacion de cartera.</t>
  </si>
  <si>
    <t>Perdida de la audicion provocada por el ruido, Hipertension arterial, Otras percepciones auditivas anormales(Alteraciones temporales del umbral auditivo, compromiso de la descriminacion auditiva e hipoacusia.</t>
  </si>
  <si>
    <t>Capacitacion en conservacion auditiva.</t>
  </si>
  <si>
    <t>Cargos según Organigrama</t>
  </si>
  <si>
    <t>Perdida de la audicion, Hipoacusia</t>
  </si>
  <si>
    <t>Resultados de la capacitacion de conservacion auditiva. Recomendaciones generadas por los examenes medicos ocupacionales periodicos.</t>
  </si>
  <si>
    <t>*Capacitacion en conservacion auditiva.        *Tips sobre higiene del oido.                            *Realizacion de examenes ocupacionales periodicos (Audiometria)                                  *Pausas activas auditivas.</t>
  </si>
  <si>
    <t>Arreglos de cartera y Cobro juridico.</t>
  </si>
  <si>
    <t>Atencion de asociados con una cartera en estado deficiente o que han entrado a cobro prejuridico o juridico.</t>
  </si>
  <si>
    <t>Capacitacion en riesgo publico, medidas preventivas</t>
  </si>
  <si>
    <t>*Seguridad privada              *Camara de vigilancia             *Boton de alarma.        *Restriccion de acceso a las instalaciones por puerta de seguridad.</t>
  </si>
  <si>
    <t>Hematomas, Contusiones, Fractura de zona toraxica, traumas psicologico por agresiones o amenazas verbales, muerte, invalidez permanente por heridas ocasionadas por armas de fuego o arma blanca.</t>
  </si>
  <si>
    <t>Detectores de humo en corredores.      Señalizacion de emergencia (Evacuacion)</t>
  </si>
  <si>
    <t>Pito de emergencia</t>
  </si>
  <si>
    <t>Cumplimiento del programa de riesgo publico a diciembre 2023 al 100%.                           Casos de agresion fisica por un asosciado en 0 casos en el transcurso del año 2023</t>
  </si>
  <si>
    <t>La Aceptabilidad del Riesgo es  mejorable, con reducción del FRR del 25% Frente al Riesgo.</t>
  </si>
  <si>
    <t>NO RUTINARIA</t>
  </si>
  <si>
    <t>Representacion de la Cooperativa en actividades o eventos de entes estatales, proveedores o clientes.</t>
  </si>
  <si>
    <t>Muerte, Fracturas, Luxaciones, Lesiones crebrales traumaticas, Lesiones de medula, Lesiones de organos internos.</t>
  </si>
  <si>
    <t>*Capacitacion en seguridad vial - rol en la via</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</si>
  <si>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</si>
  <si>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Muerte, Problemas respiratorios, Fracturas, Contusiones, Luxaciones</t>
  </si>
  <si>
    <t>*Recomendaciones al presentarse situaciones de orden publico.                     *Capacitacion sobre riesgo publico - Medidas de prevencion</t>
  </si>
  <si>
    <t>*Capacitación sobre riesgo público.                *Recomendaciones que hacer al presentarse  situaciones de orden publico.    *Numeros de contactos de emergencias</t>
  </si>
  <si>
    <t>Resultados de capacitacion sobre riesgo publico.</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</si>
  <si>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</si>
  <si>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</si>
  <si>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GESTION FINANCIERA (TESORERIA Y CONTABILIDAD)</t>
  </si>
  <si>
    <t>Coordinar el proceso de recaudo de ingresos, asegurar la liquidez y elpago de proveedores/ Manejar y analizar los procedimientos respectivos para elaborar los registros financieros, contables y tributarios de la Cooperativa.</t>
  </si>
  <si>
    <t>Traslado de documentos (Movimientos contables) al archivo general</t>
  </si>
  <si>
    <t>Molestias, dolores o lesiones en la columna vertebral, fatiga fisica, contusiones, heridas, fracturas, lesiones musculo-esquelecticas</t>
  </si>
  <si>
    <t>Lesiones Musculo-esquelecticas.</t>
  </si>
  <si>
    <t>*Capacitacion en Higiene Postural.                 *Capacitacion en manipulacion manual de cargas.                                                             *Recomendaciones para manipulacion manual de cargas.                                           *PVE Osteomuscular</t>
  </si>
  <si>
    <t>Resultados de la capacitación de higiene postural en el año 2024. El cumplimiento del PVE Osteomuscular es del 100% a corte de diciembre 2023. Ejecucion de pausas activas para el año 2024.                    Resultados de las Inspecciones de puesto de trabajo.</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</si>
  <si>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t>
  </si>
  <si>
    <t>Dirigir, formular y ejecutar las políticas y decisiones de los organismos directivos. Formular planes, programas y proyectos de acuerdo con la misión, visión, objetivos institucionales y  lineamientos del Consejo de Administración. / Apoyar y gestionar las tareas de gerencia general. / Recibir, revisar y reportar novedades y brindar apoyo en todos los servicios sociales que brinda la Cooperativa.</t>
  </si>
  <si>
    <t xml:space="preserve">Administrar y dirigir el desarrollo de las funciones del personal a cargo y colaboradores,
brindando el apoyo necesario. </t>
  </si>
  <si>
    <t>Realizacion de sus actividades laborales donde se mantiene postura prologada mantenida (Sedente) y (Bipeda) durante la mayor parte de la jornada laboral</t>
  </si>
  <si>
    <t>Molestias cervicales, abdominales, trastornos en la zona lumbar de la espalda, alteraciones del sistema circulatorio y nervioso que afectan principalmente a las piernas.                          Restricción de la circulación sanguínea en los miembros inferiores, Fatiga e inflamación en piernas y pies. Fascitis plantar. Lumbalgia</t>
  </si>
  <si>
    <t>Afectaciones al Sistema Osteomuscular. Problemas circulatorios y del sistema nervioso. Lumbalgia</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</si>
  <si>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</si>
  <si>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*PVE osteomuscular. 
*Capacitación de higiene postural.
*Pausas activas.
*Participación en identificación de peligros.
*Encuesta de morbilidad sentida. *Recomendaciones de los examenes medicos ocupacionales con enfasis osteomuscular periodicos.</t>
  </si>
  <si>
    <t>Exposicion a los rayos UV generados por los rayos solares, al salir a realizar gestiones comerciales, comision de la cooperativa y de representacion legal.</t>
  </si>
  <si>
    <t>Cancer de piel, Quemaduras solares, Envejecimiento permaturo, Fatiga visual, patologias visuales (Presbicia, astigmatismo, miopia, cataratas)</t>
  </si>
  <si>
    <t>Autocuidado (Uso de lentes con filtro UV)</t>
  </si>
  <si>
    <t>Cancer de Piel</t>
  </si>
  <si>
    <t>*Capacitacion sobre efectos en la salud de los rayos solares (UV)</t>
  </si>
  <si>
    <t>Resultado al area de la capacitacion sobre efectos en la salud de los rayos solares</t>
  </si>
  <si>
    <t>Desplazamiento por las instalaciones para dirigir, apoyar a las diferentes areas de la cooperativa.</t>
  </si>
  <si>
    <t>Transportarse a comisiones, gestion comercial y representacion legal de la Cooperativa.</t>
  </si>
  <si>
    <t>GESTION GERENCIAL (GERENTE GENERAL, ASISTENTE DE GERENCIA, ASESORA DE GESTION SOCIAL)</t>
  </si>
  <si>
    <t>Vigilar, dirigir, ejecutar, apoyar y coordinar que la administración de los recursos humanos, financieros y materiales, se ejerzan de acuerdo con la normatividad aplicable, con la finalidad de hacer más eficiente el aprovechamiento de los recursos. / Recibir, radicar, organizar y entregar la documentación requerida por cada una de las áreas, de acuerdo con los procedimientos establecidos por la Cooperativa para el manejo y administración de la correspondencia interna y externa.</t>
  </si>
  <si>
    <t>GESTION ADMINISTRATIVA (RECEPCION, SUBGERENTE ADMINISTRATIVO TALENTO HUMANO, ANALISTA DE ACTIVOS FIJOS Y COMPRAS)</t>
  </si>
  <si>
    <t xml:space="preserve">GESTION  COMERCIAL </t>
  </si>
  <si>
    <t>Situaciones de desorden publico, en la realizacion de comisiones delegadas por el jefe inmediato o  según responsabilidad del cargo.</t>
  </si>
  <si>
    <t>Transportarse a comisiones, gestion comercial y representacion legal de la Cooperativa donde se pueden presentar desorden publico.</t>
  </si>
  <si>
    <t>GESTION DE TIC</t>
  </si>
  <si>
    <t>GESTION DE TRANSFORMACION DIGITAL Y SIC</t>
  </si>
  <si>
    <t>Proyectar, liderar y regular las actividades de comercialización de la Cooperativa mediante estrategias comerciales. / Apoyar, administrar y gestionar las estrategias comerciales a través de los recursos de mercadeo y de publicidad (Diseñando y produciendo material de diseño grafico y audiovisual). necesarios para lograr los resultados esperados. / Administrar, supervisar y gestionar el adecuado uso de la herramienta CRM.</t>
  </si>
  <si>
    <t>Transportarse a realizar comisiones a eventos comerciales, diseño y producion de material audiovisual para las campañas comerciales.</t>
  </si>
  <si>
    <t>Caidas de objetos al sacar y guardar recursos de mercadeo y publicidad en el archivo central.</t>
  </si>
  <si>
    <t>Golpes, contusiones, lesiones cerebrales traumáticas, lesiones en la columna vertebral, muerte.</t>
  </si>
  <si>
    <t>Muerte, lesiones cerebrales traumaticas, lesiones en la columna vertebral.</t>
  </si>
  <si>
    <t>Fracturas</t>
  </si>
  <si>
    <t>Golpes, cortes, lesiones oculareses, esguinces, fracturas.</t>
  </si>
  <si>
    <t>Uso de diademas para reuniones virtuales empresariales, ruido de transito en via publica al realizar grabaciones de material audiovisual.</t>
  </si>
  <si>
    <t xml:space="preserve">Exposicion a los rayos UV generados por los rayos solares, al salir a realizar gestiones comerciales, comisiones en representacion de la cooperativa,  grabar material audiovisual, instalar material publicitario. </t>
  </si>
  <si>
    <t>Resultados de la capacitacion de manejo de herramientas manuales.</t>
  </si>
  <si>
    <t>*Capacitacion de orden y aseo.                        *Campaña de orden y aseo.                            *Capacitacion en prevencion de caidas de objetos                                                             *Inspecciones locativas</t>
  </si>
  <si>
    <t xml:space="preserve">Guantes de cuero anticortes, lentes de seguridad, </t>
  </si>
  <si>
    <t>Casco de seguridad, Guantes de cuero anticortes.</t>
  </si>
  <si>
    <t>*Resultados de las inspecciones locativas.                                      *Resultados de capacitacion de orden y aseo                                 *Capacitacion en prevencion de caidas de objetos.</t>
  </si>
  <si>
    <t>Manipulacion de herramientas manuales para la reparacion de equipos de computo y de la infraestructura tecnologica.</t>
  </si>
  <si>
    <t>Planificar, dirigir, controlar y definir los procesos para el desarrollo de las Tecnologías de la Información y Comunicación de los proyectos de la Cooperativa. / Mantenimiento del sistema de base de datos; el establecimiento de políticas y procedimientos relativos a la gestión, la seguridad, el mantenimiento y el uso del sistema.  / Brindar los servicios de seguridad y de infraestructura tecnológica en la organización.</t>
  </si>
  <si>
    <t>Manipular y cargas piezas tecnologicas, partes de mantenimiento, para realizar instalaciones o hacer mantenimientos de las instalaciones electronicas.</t>
  </si>
  <si>
    <t>Actividades de procesamiento de información que implican digitación de información y manipulación de teclado y mouse al mismo nivel de manera constante durante la jornada laboral. / Utilizacion de herramientas manuales para realizar mantenimiento a la infraestructura tecnologica.</t>
  </si>
  <si>
    <t>Encaminar, apoyar el área de transformación digital y sistemas integrados de gestión, en los diferentes proyectos, planes, políticas, sistemas, procedimientos y normas acordados con la administración para lograr los resultados técnicos, administrativos, financieros, comerciales y de servicio al cliente esperados./ Planificar, administrar, coordinar y controlar el mantenimiento y mejoramiento continuo del sistema integral de gestión (Gestion documental, Calidad y Seguridad y salud en el trabajo)</t>
  </si>
  <si>
    <t>Realizacion de sus actividades laborales (Analisis de documentos de asociados de solicitud de creditos, diligenciar informacion en formatos y base de dato) donde se mantiene postura prologada mantenida (Sedente), durante la mayor parte de la jornada laboral</t>
  </si>
  <si>
    <t>Manipulacion de equipo de computo (Monitores) y celular para la realizacion de sus actividades laborales.</t>
  </si>
  <si>
    <t>Manipulacion de equipo de computo (Monitor) y celular para la realizacion de sus actividades laborales.</t>
  </si>
  <si>
    <t>Trabajo en equipo, convivencia laboral con compañeros del area,  Resultados de evaluacion de desempeño y bateria de riesgo psicosocial,  clima organizacional, cumplimiento de indicadores, roles y responsabilidades no definidas.</t>
  </si>
  <si>
    <t>Transitar por las escaleras de acceso de las instalaciones de la cooperativa o el transito a los diferentes piso de la sede para realizar sus actividades laborales, antecedentes de reporte de accidentes de trabajo donde en la investigacion  se identifica  que se han originado por causas locativas. (Caidas a mismo nivel, caidas a diferente nivel)</t>
  </si>
  <si>
    <t>Transportarse a comisiones delegadas por el jefe inmediato o a las que según responsabilidad del cargo deben asistir.</t>
  </si>
  <si>
    <t>Actividades de procesamiento de información que implican digitación de información y manipulación de teclado y mouse al mismo nivel de manera constante durante la jornada laboral, al hacer el informe de las llamadas realizadas a los asociados que tienen cartera pendiente por pagar, hacer cuadres de cartera, entre otras actividades.</t>
  </si>
  <si>
    <t>Actividades contable de revision de los movimientos contables, pagos, creacion o modificacion de procedimientos o formatos contables, que implican digitación de información y manipulación de teclado y mouse al mismo nivel de manera constante durante la jornada laboral.</t>
  </si>
  <si>
    <t>El area acomula mensualmente los movimientos contables, y los empaca en cajas, para trasladarlos a archivo central para su respectiva conservacion documental.</t>
  </si>
  <si>
    <t>Trabajo en equipo, convivencia laboral con compañeros del area,  resultados de evaluacion de desempeño y bateria de riesgo psicosocial,  clima organizacional, cumplimiento de indicadores, roles y responsabilidades no definidas.</t>
  </si>
  <si>
    <t>Actividades de generacion de planilla de seguridad social, creacion de contratos, cartas, generacion de nomina, inventario de activos fijos, recepcion y despacho envios a el destinatario pertinente, de información que implican digitación de información y manipulación de teclado y mouse al mismo nivel de manera constante durante la jornada laboral.</t>
  </si>
  <si>
    <t>Recibir llamadas externas y remitirlas a las diferentes áreas de la sede.</t>
  </si>
  <si>
    <t xml:space="preserve">Actividades de procesamiento de información creando y actualizando procedimientos, formatos, manuales, informes comerciales, planeacion de campañas comerciales, creacion de publicidad, en donde se realiza  digitación de información y manipulacion del mouse al mismo nivel de manera constante durante la jornada laboral. </t>
  </si>
  <si>
    <t>Transporte manual del material publicitario en la sede, a recepcion para ser enviados a las diferentes sedes o al lugar donde se requiera instalar según eventos o actividades comerciales planteadas, premios para asociados y souvenires de la cooperativa.</t>
  </si>
  <si>
    <t>Realizacion de sus actividades laborales donde se mantiene postura prologada mantenida (Sedente y bipeda), durante la mayor parte de la jornada laboral</t>
  </si>
  <si>
    <t>Manipulacion de equipo de computo (Monitor), tablets y celular para la realizacion de sus actividades laborales.</t>
  </si>
  <si>
    <t>Actividades de creacion y actualizacion de procedimientos, formatos, manuales, minutas, politicas, procesamiento de datos para su respectivo analisis en las diferentes areas de la cooperativa, donde implica digitación de información y manipulacion del mouse a mismo nivel de manera constante durante la jornada laboral.</t>
  </si>
  <si>
    <t>Exposicion a los rayos UV generados por los rayos solares, al salir a realizar comisiones en representacion de la cooperativa.</t>
  </si>
  <si>
    <t>GESTION DE MENSAJERIA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</si>
  <si>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</si>
  <si>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Actividades de aseo y limpieza en las baterias sanitarias y lavamanos.</t>
  </si>
  <si>
    <t>Trabajo en equipo, convivencia laboral con compañeros de sede,  Resultados de evaluacion de desempeño y bateria de riesgo psicosocial,  clima organizacional.</t>
  </si>
  <si>
    <t>*Aplicacion de bateria Psicosocial en septiembre 2024.
*El PVE del riesgo psicosocial.PG-GI-05
*Ejecutar el programa de capacitaciòn.
*Realizar mediciòn de la evaluaciòn de desempeño                                           *Pausas activas enfocadas en trabajo en equipo</t>
  </si>
  <si>
    <t>Actividades de aseo, limpieza y cafeteria en las diferentes areas de la sede.</t>
  </si>
  <si>
    <t>Relaciones personales a realizar las actividades de aseo, limpieza y servicio de cafeteria en cada una de las areas de la cooperativa.</t>
  </si>
  <si>
    <t>Actividades de aseo y limpieza de las instalaciones de la sede.</t>
  </si>
  <si>
    <t>Exposición a material particulado por la inhalación de polvo acumulado en enseres y muebles de oficina, asi como en el área física. Inhalación y/o exposición a polvos orgánicos e inorgánicos</t>
  </si>
  <si>
    <t>Uso de elementos de protección personal (Guantes, tapabocas), Autocuidado.</t>
  </si>
  <si>
    <t xml:space="preserve">*Resultados de capacitacion sobre prevencion de riesgos Quimicos                    *Socializacion de FDS </t>
  </si>
  <si>
    <t xml:space="preserve">Sintomas respiratorios aumentados irritacion en las vias respiratorias, tos o dificulta Enfermedades respiratorias y digestivas, afectaciones dérmicas. </t>
  </si>
  <si>
    <t>Actividades de limpieza y desinfeccion de las oficinas de las diferentes areas que componen a la sede.</t>
  </si>
  <si>
    <t>Exposicion a fomitas o gotas de secreciones orales y respiratorias en el ambiente generadas por compañeros, asociados y visitantes a las instalaciones.</t>
  </si>
  <si>
    <t>Exposicion a fluidos o excrementos en la realizacion de limpieza de las 6 baterias sanitarias de la cooperativa</t>
  </si>
  <si>
    <t>Enfermedades respiratorias, gastrointestinales y dermicas</t>
  </si>
  <si>
    <t xml:space="preserve">Enfermedades infectocontagiosas agudas o crónicas (Respiratorias, gastrointestinales o afectaciones en la piel). </t>
  </si>
  <si>
    <t>Uso de guantes de caucho, tapabocas</t>
  </si>
  <si>
    <t>Enfermedades respiratorias y gastrointestinales</t>
  </si>
  <si>
    <t xml:space="preserve">Guantes de caucho, Tapabocas, Calzado plastico antideslizante </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</si>
  <si>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</si>
  <si>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</si>
  <si>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</si>
  <si>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</si>
  <si>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Uso de calzado de seguridad y guantes de caucho, tapabocas</t>
  </si>
  <si>
    <t>Capacitación sobre prevención de riesgos químicos: Manipulación adecuada de sustancias químicas (recomendaciones, precauciones) y uso adecuado de EPP. *Hojas de seguridad de los productos químicos.</t>
  </si>
  <si>
    <t>Contacto con superficies calientes, quemaduras, provocadas por el traslado de bebidas calientes por cada piso con las bandejas llenas.</t>
  </si>
  <si>
    <t>Gestion de Cafeteria en todas las areas de la cooperativa.</t>
  </si>
  <si>
    <t>Capacitación sobre identificación y prevención de riesgos locativos (caídas a distinto y mismo nivel).                            *Capacitacion en orden y aseo</t>
  </si>
  <si>
    <t>Desplazamiento por las instalaciones de la cooperativa</t>
  </si>
  <si>
    <t>Escaleras con pasamanos. Escalones con cintas antideslizantes.</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</si>
  <si>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</si>
  <si>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*Resultados de capacitacion sobre riesgo locativo (Caidas a mismo nivel, diferente nivel, medidas de orden y aseo)        *Resultados de Capacitacion y sensibilizacion en orden y aseo</t>
  </si>
  <si>
    <t>*Resultados de capacitación sobre identificación y prevención de riesgos locativos (caídas a distinto y mismo nivel).                *Resultados de capacitacion en orden y aseo</t>
  </si>
  <si>
    <t>Desplazamiento por las instalaciones de la cooperativa realizando actividades de limpieza, desinfeccion y cafeteria.</t>
  </si>
  <si>
    <t xml:space="preserve">*Capacitacion en seguridad vial - responsabilidades según rol en la via.         *Recomendaciones sobre podemos prevenir los accidentes de trabajo            *Capacitación en seguridad vial, normas de tránsito y señalización.                   </t>
  </si>
  <si>
    <t xml:space="preserve">*Resultados de la capacitacion en seguridad vial - responsabilidades según rol en la via.                              *Resultados de capacitacion en seguridad vial, normas de transito y señalizacion.  </t>
  </si>
  <si>
    <t>*Capacitación sobre riesgo público.                *Recomendaciones que hacer al presentarse  situaciones de robos, atracos o asaltos.    *Numeros de contactos de emergencias</t>
  </si>
  <si>
    <t xml:space="preserve">Desplazamiento a diferentes establecimientos comerciales o entidades financieras </t>
  </si>
  <si>
    <t>Actividades de aseo, limpieza en las diferentes areas de la sede.</t>
  </si>
  <si>
    <t>Molestias cervicales, abdominales, trastornos en la zona lumbar de la espalda, alteraciones del sistema circulatorio y nervioso que afectan principalmente a las piernas. Restricción de la circulación sanguínea en los miembros inferiores, Fatiga e inflamación en piernas y pies. Fascitis plantar. Lumbalgia</t>
  </si>
  <si>
    <t>Dorsalgia 
Cervicalgia 
Ciática 
Lumbago con ciática 
Lumbago no especificado</t>
  </si>
  <si>
    <t>Lesiones de hombro 
Capsulitis adhesiva de hombro (hombro congelado, periartritis de hombro) 
Síndrome de manguito rotador o síndrome de supraespinoso 
Tendinitis bicipital 
Tendinitis calcificante de hombro 
Bursitis de hombro 
Otras lesiones de hombro 
Lesiones de hombro no especificadas (M75.9)</t>
  </si>
  <si>
    <t>Trastornos musculo -esquelecticos de hombro</t>
  </si>
  <si>
    <t>*Capacitación de higiene postural.             *PVE en osteomuscular.                       *Pausas activas (Fisicas y mentales).         *Rutina fisica pre-operacional     *Gimnasia laboral                                   *Aplicación de la encuesta de morbilidad sentida muscuo-esquelectica.                    *Recomendaciones del diagnostico de condiciones de salud emitido por la IPS, de los examenes periodicos ocupacionales.</t>
  </si>
  <si>
    <t>*Capacitacion en Higiene Postural.             *Capacitacion en manipulacion manual de cargas.                                            *Recomendaciones para manipulacion manual de cargas.                               *PVE Osteomuscular                              *Rutina fisica preoperacional</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</si>
  <si>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</si>
  <si>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Patologias lumbares</t>
  </si>
  <si>
    <t>Capacitacion en higiene postural.                Recomendaciones ¨Evita el sobreesfuerzo¨                                    *PVE Osteomuscular                                  *Rutina fisica preoperacional</t>
  </si>
  <si>
    <t xml:space="preserve">*Resultados de la capacitacion de higiene postural.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</si>
  <si>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</si>
  <si>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</si>
  <si>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Exposicion a los rayos UV generados por los rayos solares, al salir a realizar encargos en establecimientos comerciales o entidades financieras encargado por jefe inmediato</t>
  </si>
  <si>
    <t>Robos, atracos o asaltos al desplzarse a realizar encargos asignados por jefe inmediato (Pagos, compras)</t>
  </si>
  <si>
    <t>Trasladarse a realizar encargos (pagos, compras) designadas por jefe inmediato</t>
  </si>
  <si>
    <t>Esfuerzo vocal en la realizacion de call center para recuperacion de cartera y actualizacion de datos de los asociados</t>
  </si>
  <si>
    <t xml:space="preserve">Laringitis crónica                  Pólipo de las cuerdas vocales y de la laringe 
Nódulos de las cuerdas vocales y la laringe               Disfonia </t>
  </si>
  <si>
    <t>Afectaciones de las cuerdas vocales</t>
  </si>
  <si>
    <t>*Capacitacion conservacion auditiva y de la voz.                                                          *Recomendaciones sobre conservacion de la voz</t>
  </si>
  <si>
    <t>Resultados de la capacitacion de conservacion auditiva y de la voz</t>
  </si>
  <si>
    <t>Capacitacion en consevacion auditiva</t>
  </si>
  <si>
    <t>Enero 2024+AM98</t>
  </si>
  <si>
    <t>Muerte, Fracturas, Contusiones, Luxaciones</t>
  </si>
  <si>
    <t>Entregar y recibir la documentación y gestiones bancarias de la Cooperativa en los distintos sitios de la ciudad, brindando apoyo a las diferentes áreas y oficinas con el fin que estas puedan prestar un servicio ágil y oportuno.</t>
  </si>
  <si>
    <t>Transitar por las vias del municipio de Neiva - Huila, para entregar o recibir documentacion / realizar gestiones bancarias de la cooperativa.</t>
  </si>
  <si>
    <t>Conducir por las vias del municipio de Neiva - Huila, para entregar o recibir documentacion / realizar gestiones bancarias de la cooperativa.</t>
  </si>
  <si>
    <t>Al transitar por la ciudad al llevar objetos de valor o dinero para la realizacion de pagos u otras actividades bancarias se puede generar episodios de robos, atracos o asaltos</t>
  </si>
  <si>
    <t>*Recomendaciones al presentarse situaciones de orden publico.                *Capacitacion sobre riesgo publico - Medidas de prevencion</t>
  </si>
  <si>
    <t>*Capacitación sobre riesgo público.          *Recomendaciones que hacer al presentarse  situaciones de robos, atracos o asaltos.                                       *Numeros de contactos de emergencias</t>
  </si>
  <si>
    <t>Situaciones de desorden publico, mientras que se realizan actividades de entrega, recepcion de documentacion o gestiones bancarias.</t>
  </si>
  <si>
    <t>Exposicion a los rayos UV generados por los rayos solares en el desplaamiento a entregar, recibir documentos o gestiones bancarias.</t>
  </si>
  <si>
    <t>Trato con los compañeros de trabajo de las diferentes sedes de la ciudad de Neiva, al entregar o recoger documentos en cada una de las sedes.</t>
  </si>
  <si>
    <t>Desplazamiento por las instalaciones de las diferentes sedes localizadas en el municipio de Neiva para entregar o recibir documentos.</t>
  </si>
  <si>
    <t>Desplazamiento por condiciones irregulares, con diferentes, uso de escaleras al realizar entrega o recibir documentos en las diferentes sedes de la cooperativa en la ciudad de Neiva</t>
  </si>
  <si>
    <t>Cargar los paquetes o caja con documentos para entregar en las diferentes sedes de la cooperativa</t>
  </si>
  <si>
    <t>Entregar y recibir la documentación en los distintos sitios de la ciudad, brindando apoyo a las diferentes áreas y oficinas con el fin que estas puedan prestar un servicio ágil y oportuno.</t>
  </si>
  <si>
    <t>Condiciones ambientales que favorecen la carga estatica, provocando en ocasiones que se manifiesten de manera fisica en los funcionarios al desplazarse por las instalaciones de las sedes de la cooperativa en la ciudad de Neiva</t>
  </si>
  <si>
    <t>Desplazarse por las vias de Neiva, conduciendo por el trafico, con condiciones ambientales altas de temperatura.</t>
  </si>
  <si>
    <t>Conducion vehicular por la ciudad de Neiva para entregar o recibir documentos</t>
  </si>
  <si>
    <t>Pad Mouse</t>
  </si>
  <si>
    <t>*Aplicacion de bateria Psicosocial en septiembre 2024.
*El PVE del riesgo psicosocial.PG-GI-05
*Ejecutar el programa de capacitaciòn.
*Realizar mediciòn de la evaluaciòn de desempeño   *Pausas activas enfocadas en trabajo en equipo</t>
  </si>
  <si>
    <t xml:space="preserve">OFICINA NEIVA NORTE </t>
  </si>
  <si>
    <t>OFICINA UNICENTRO</t>
  </si>
  <si>
    <t>OFICINA ALGECIRAS</t>
  </si>
  <si>
    <t>OFICINA PITALITO</t>
  </si>
  <si>
    <t>OFICINA LA PLATA</t>
  </si>
  <si>
    <t>OFICINA GIGANTE</t>
  </si>
  <si>
    <t>OFICINA FLORENCIA</t>
  </si>
  <si>
    <t xml:space="preserve">OFICINA POPAYAN </t>
  </si>
  <si>
    <t>OFICINA BOGOTA</t>
  </si>
  <si>
    <t>OFICINA MOCOA</t>
  </si>
  <si>
    <t>OFICINA NEIVA CENTRO - Calle 10 No. 6-68 CENTRO
Procesos Estrategicos, Misionales y Apoyo.</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</si>
  <si>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</si>
  <si>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</si>
  <si>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Muerte,Heridas, Fracturas, Contusiones, Luxaciones</t>
  </si>
  <si>
    <t>Estilo de mando, resultados de evaluacion de desempeño y bateria de riesgo psicosocial,  clima organizacional, cumplimiento de indicadores, roles y responsabilidades no definidas.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</si>
  <si>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</si>
  <si>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Cumplir con las metas de Captación de dinero y nuevos asociados / Coordinar la gestión de cartera de la oficina, aprobación y desembolsos de créditos. / Elaboración de informes a las distintas subgerencias del cumplimiento de metas establecidas y transacciones generales de la oficina.</t>
  </si>
  <si>
    <t>Desplazamiento por las instalaciones de la sede para la realizacion de las tareas</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</si>
  <si>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</si>
  <si>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*Recomendaciones al presentarse situaciones de orden publico.         *Capacitacion sobre riesgo publico - Medidas de prevencion</t>
  </si>
  <si>
    <t>*Capacitación sobre riesgo público.                *Recomendaciones que hacer al presentarse  situaciones de orden publico.                             *Numeros de contactos de emergencias</t>
  </si>
  <si>
    <t>*Capacitación sobre manejo adecuado de pantalla de visualización de datos PVD y su prevención           *Pausas activas visuales, promoción y prevención de la salud visual.</t>
  </si>
  <si>
    <t>*Aplicacion de bateria Psicosocial en septiembre 2024.                                                                   *El PVE del riesgo psicosocial PG-GI-05
*Ejecutar el programa de capacitaciòn.
*Realizar mediciòn de la evaluaciòn de desempeño
*Manual de funciones vigente y socializado.   *Pausas activas (Fisicas y mentales)</t>
  </si>
  <si>
    <t>Resultados de las evaluaciones de la capacitación sobre manejo adecuado de pantalla de visualización de datos PVD  *Aplicación de Pausas activas visuales         *Promoción y prevención de la salud visual (Correo de tips preventivos).</t>
  </si>
  <si>
    <t>*PVE osteomuscular. 
*Capacitación de higiene postural.
*Pausas activas.
*Participación en identificación de peligros.
*Encuesta de morbilidad sentida.     *Recomendaciones de los examenes medicos ocupacionales con enfasis osteomuscular periodicos.</t>
  </si>
  <si>
    <t>*Resultados de la capacitación de higiene postural en el año 2024.   *El cumplimiento del PVE Osteomuscular es del 100% a corte de diciembre 2023. *Ejecucion de pausas activas para el año 2024. *Resultados de las Inspecciones de puesto de trabajo.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</si>
  <si>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Neiva Norte que el nivel de riesgo es Bajo,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</si>
  <si>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Neiva Norte, que el nivel de riesgo es Bajo, lo cual identifica que hay contextos psicosociales por mejorar para el año 2024.</t>
  </si>
  <si>
    <t>Resultados de la capacitación de higiene postural en el año 2024.   *El cumplimiento del PVE Osteomuscular es del 100% a corte de diciembre 2023. Ejecucion de pausas activas para el año 2024. Resultados de las Inspecciones de puesto de trabajo.</t>
  </si>
  <si>
    <t>*Capacitación sobre manejo adecuado de pantalla de visualización de datos PVD y su prevención    *Pausas activas visuales, promoción y prevención de la salud visual.</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</si>
  <si>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</si>
  <si>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</si>
  <si>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</si>
  <si>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</si>
  <si>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</si>
  <si>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*PVE osteomuscular. 
*Capacitación de higiene postural.
*Pausas activas.
*Participación en identificación de peligros.
*Encuesta de morbilidad sentida.         *Recomendaciones de los examenes medicos ocupacionales con enfasis osteomuscular periodicos.</t>
  </si>
  <si>
    <t>*Resultados de las evaluaciones de la capacitación sobre manejo adecuado de pantalla de visualización de datos PVD y *Aplicación de Pausas activas visuales         *Promoción y prevención de la salud visual (Correo de tips preventivos).</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</si>
  <si>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Unicentro que el nivel de riesgo es Medio,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</si>
  <si>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Unicentro que el nivel de riesgo es Medio,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</si>
  <si>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Unicentro que el nivel de riesgo es Medio, lo cual identifica que hay contextos psicosociales por mejorar para el año 2024.</t>
  </si>
  <si>
    <t>*Cumplimiento del programa locativo en el año 2023 del 100%.                   *Reduccion de los accidente de trabajo generados por riesgo locativo en el año 2024</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</si>
  <si>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</si>
  <si>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</si>
  <si>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</si>
  <si>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</si>
  <si>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</si>
  <si>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Algeciras que el nivel de riesgo es Bajo, lo cual identifica que hay contextos psicosociales por mejorar para el año 2024.</t>
  </si>
  <si>
    <t>*Capacitación sobre manejo adecuado de pantalla de visualización de datos PVD y su prevención              *Pausas activas visuales, promoción y prevención de la salud visual.</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</si>
  <si>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</si>
  <si>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</si>
  <si>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*Capacitación sobre riesgo público.                *Recomendaciones que hacer al presentarse  situaciones de orden publico.                       *Numeros de contactos de emergencias</t>
  </si>
  <si>
    <t>*Recomendaciones al presentarse situaciones de orden publico.        *Capacitacion sobre riesgo publico - Medidas de prevencion</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</si>
  <si>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</si>
  <si>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</si>
  <si>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</si>
  <si>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Garzon que el nivel de riesgo es Alto,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</si>
  <si>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Garzon que el nivel de riesgo es Alto, lo cual identifica que hay contextos psicosociales por mejorar para el año 2024.</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</si>
  <si>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</si>
  <si>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</si>
  <si>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</si>
  <si>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*Capacitación sobre riesgo público.                *Recomendaciones que hacer al presentarse  situaciones de orden publico.                        *Numeros de contactos de emergencias</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</si>
  <si>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</si>
  <si>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</si>
  <si>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*Capacitación sobre manejo adecuado de pantalla de visualización de datos PVD y su prevención               *Pausas activas visuales, promoción y prevención de la salud visual.</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</si>
  <si>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</si>
  <si>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</si>
  <si>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Pitalito que el nivel de riesgo es Alto,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</si>
  <si>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Pitalito que el nivel de riesgo es Alto, lo cual identifica que hay contextos psicosociales por mejorar para el año 2024.</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</si>
  <si>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</si>
  <si>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</si>
  <si>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</si>
  <si>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</si>
  <si>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</si>
  <si>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</si>
  <si>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La Plata que el nivel de riesgo es Bajo, lo cual identifica que hay contextos psicosociales por mejorar para el año 2024.</t>
  </si>
  <si>
    <t>*Capacitación sobre manejo adecuado de pantalla de visualización de datos PVD y su prevención       *Pausas activas visuales, promoción y prevención de la salud visual.</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</si>
  <si>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</si>
  <si>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*PVE osteomuscular. 
*Capacitación de higiene postural.
*Pausas activas.
*Participación en identificación de peligros.
*Encuesta de morbilidad sentida.       *Recomendaciones de los examenes medicos ocupacionales con enfasis osteomuscular periodicos.</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</si>
  <si>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</si>
  <si>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</si>
  <si>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</si>
  <si>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</si>
  <si>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*Resultados de la capacitación de higiene postural en el año 2024.    *El cumplimiento del PVE Osteomuscular es del 100% a corte de diciembre 2023. *Ejecucion de pausas activas para el año 2024. Resultados de las Inspecciones de puesto de trabajo.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</si>
  <si>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Gigante que el nivel de riesgo es Bajo, lo cual identifica que hay contextos psicosociales por mejorar para el año 2024.</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</si>
  <si>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</si>
  <si>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</si>
  <si>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</si>
  <si>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*Capacitación sobre manejo adecuado de pantalla de visualización de datos PVD y su prevención        *Pausas activas visuales, promoción y prevención de la salud visual.</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</si>
  <si>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</si>
  <si>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Florencia que el nivel de riesgo es Alto, lo cual identifica que hay contextos psicosociales por mejorar para el año 2024.</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</si>
  <si>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</si>
  <si>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</si>
  <si>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*Recomendaciones al presentarse situaciones de orden publico.           *Capacitacion sobre riesgo publico - Medidas de prevencion</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</si>
  <si>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</si>
  <si>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</si>
  <si>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Popayan que el nivel de riesgo es Alto, lo cual identifica que hay contextos psicosociales por mejorar para el año 2024.</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</si>
  <si>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</si>
  <si>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</si>
  <si>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Bogota que el nivel de riesgo es Medio, lo cual identifica que hay contextos psicosociales por mejorar para el año 2024.</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</si>
  <si>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</si>
  <si>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</si>
  <si>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</si>
  <si>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*PVE osteomuscular. 
*Capacitación de higiene postural.
*Pausas activas.
*Participación en identificación de peligros.
*Encuesta de morbilidad sentida.        *Recomendaciones de los examenes medicos ocupacionales con enfasis osteomuscular periodicos.</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</si>
  <si>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Mocoa que el nivel de riesgo es Bajo, lo cual identifica que hay contextos psicosociales por mejorar para el año 2024.</t>
  </si>
  <si>
    <t>Evaluacion del cumplimiento del programa de riesgo psicosocial, a diciembre 2023, se cuenta con un 100% de realizacion de las actividades establecidas.
Cumplimiento del programa de capacitaciòn del año 2023 a corte de diciembre en un 100%. Resultado de la bateria de riesgo psicosocial en la sede de Neiva Centro que el nivel de riesgo es Alto, lo cual identifica que hay contextos psicosociales por mejorar para el año 2024.</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</si>
  <si>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</si>
  <si>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</si>
  <si>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*Capacitación sobre riesgo público.                *Recomendaciones que hacer al presentarse  situaciones de orden publico.                            *Numeros de contactos de emergencias</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</si>
  <si>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</si>
  <si>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</si>
  <si>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Exposicion a los rayos UV generados por los rayos solares, al salir a realizar gestiones comerciales, comision de la cooperativa</t>
  </si>
  <si>
    <t>Atender solicitudes de asociados y usuarios / Generar y puntear los informes de transacciones de caja / Realizar el desembolso de las diferentes líneas de crédito / Realizar la apertura, cancelación y liquidación de CDAT´S / Entrega de reportes a tesorería General / Efectuar diariamente el cuadre de cuentas de cada uno de los productos que ofrece la oficina./ Realizar visita a los clientes asociados para gestiones comerciales y participar en actividades de tipo externo organizadas por la cooeperativa.</t>
  </si>
  <si>
    <t>Atender solicitudes de asociados y usuarios / Generar y puntear los informes de transacciones de caja / Realizar el desembolso de las diferentes líneas de crédito / Realizar la apertura, cancelación y liquidación de CDAT´S / Entrega de reportes a tesorería General / Efectuar diariamente el cuadre de cuentas de cada uno de los productos que ofrece la oficina./ Controlar, registrar y liquidar bonificaciones, comisiones, viáticos y transportes, entre otros para
pagos y cobros.</t>
  </si>
  <si>
    <t>Coordinar el Traslado del efectivo (banco- Oficina, Oficina- banco) / Realizar las actividades programadas para la promoción del portafolio de productos y servicios. / Realizar visita a los clientes asociados para gestiones comerciales y participar en actividades de tipo externo organizadas por la cooeperativa.</t>
  </si>
  <si>
    <t>Atender solicitudes de asociados y usuarios / Generar y puntear los informes de transacciones de caja / Realizar el desembolso de las diferentes líneas de crédito / Realizar la apertura, cancelación y liquidación de CDAT´S / Entrega de reportes a tesorería General / Efectuar diariamente el cuadre de cuentas de cada uno de los productos que ofrece la oficina. / Controlar, registrar y liquidar bonificaciones, comisiones, viáticos y transportes, entre otros para pagos y cobros.</t>
  </si>
  <si>
    <t>Realizar visita a los clientes asociados para gestiones comerciales y participar en actividades de tipo externo organizadas por la cooeperativa./ Realizar las actividades programadas para la promoción del portafolio de productos y servicios de
la Cooperativa (Brigadas Comerciales). / Coordinar el Traslado del efectivo (banco- Oficina, Oficina- banco) /  Realizar y responder por el manejo del flujo de efectivo.</t>
  </si>
  <si>
    <t xml:space="preserve">Estilo de mando, según los resultados de la Bateria psicoscial </t>
  </si>
  <si>
    <t>*Capacitacion en conservacion auditiva.                *Tips sobre higiene del oido.                            *Realizacion de examenes ocupacionales periodicos (Audiometria)                                                    *Pausas activas auditivas.</t>
  </si>
  <si>
    <t>Desplazamiento por las instalaciones de la sede</t>
  </si>
  <si>
    <t>Resultados de la evaluacion de capacitación sobre manejo adecuado de equipos y herramientas (uso adecuado de la máquina contadora (precauciones y recomendaciones).</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</si>
  <si>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</si>
  <si>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</si>
  <si>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</si>
  <si>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*Capacitación sobre riesgo público.                *Recomendaciones que hacer al presentarse  situaciones de robos, atracos o asaltos.         *Numeros de contactos de emergencias</t>
  </si>
  <si>
    <t>*Capacitación sobre manejo adecuado de equipos y herramientas (uso adecuado de la máquina contadora (precauciones y recomendaciones).</t>
  </si>
  <si>
    <t>*PVE osteomuscular. 
*Capacitación de higiene postural.
*Pausas activas.
*Participación en identificación de peligros.
*Encuesta de morbilidad sentida.    *Recomendaciones de los examenes medicos ocupacionales con enfasis osteomuscular periodicos.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</si>
  <si>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</si>
  <si>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Resultados de la capacitación de higiene postural en el año 2024. El cumplimiento del PVE Osteomuscular es del 100% a corte de diciembre 2023. Ejecucion de pausas activas para el año 2024.  Resultados de las Inspecciones de puesto de trabajo.</t>
  </si>
  <si>
    <t>*Aplicacion de bateria Psicosocial en septiembre 2024.
*El PVE del riesgo psicosocial.PG-GI-05
*Ejecutar el programa de capacitaciòn.
*Realizar mediciòn de la evaluaciòn de desempeño    *Pausas activas enfocadas en trabajo en equipo</t>
  </si>
  <si>
    <t>*Resultados de la capacitacion en seguridad vial - responsabilidades según rol en la via.         *Resultados de capacitacion en seguridad vial, normas de transito y señalizacion.         *Resultado de capacitacion en manejo preventivo de vehiculos, comportamientos y distractores que causan accidentes de transito.</t>
  </si>
  <si>
    <t>OFICINA NEIVA CENTRO</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</si>
  <si>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</si>
  <si>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</si>
  <si>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*Capacitación sobre riesgo público.                *Recomendaciones que hacer al presentarse  situaciones de robos, atracos o asaltos.          *Numeros de contactos de emergencias</t>
  </si>
  <si>
    <t xml:space="preserve">*Capacitacion en seguridad vial - responsabilidades según rol en la via.                             *Recomendaciones sobre podemos prevenir los accidentes de trabajo                              *Capacitación en seguridad vial, normas de tránsito y señalización.                   </t>
  </si>
  <si>
    <t>Capacitación sobre identificación y prevención de riesgos locativos (caídas a distinto y mismo nivel).      *Capacitacion en orden y aseo</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</si>
  <si>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</si>
  <si>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Capacitacion en higiene postural.                Recomendaciones ¨Evita el sobreesfuerzo¨         *PVE Osteomuscular                                                   *Rutina fisica preoperacional</t>
  </si>
  <si>
    <t>*Resultados de capacitacion sobre riesgo locativo (Caidas a mismo nivel, diferente nivel, medidas de orden y aseo)    *Resultados de Capacitacion y sensibilizacion en orden y aseo</t>
  </si>
  <si>
    <t xml:space="preserve">*Resultados de la capacitacion de higiene postural.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</si>
  <si>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 xml:space="preserve">*Resultados de la capacitacion en seguridad vial - responsabilidades según rol en la via.              *Resultados de capacitacion en seguridad vial, normas de transito y señalizacion.  </t>
  </si>
  <si>
    <t>*Resultados de capacitación sobre identificación y prevención de riesgos locativos (caídas a distinto y mismo nivel).       *Resultados de capacitacion en orden y aseo</t>
  </si>
  <si>
    <t>*Capacitacion en Higiene Postural.             *Capacitacion en manipulacion manual de cargas.     *Recomendaciones para manipulacion manual de cargas.                                                                 *PVE Osteomuscular                                         *Rutina fisica preoperacional</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</si>
  <si>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</si>
  <si>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*Capacitación de higiene postural.                        *PVE en osteomuscular.                                  *Pausas activas (Fisicas y mentales).                 *Rutina fisica pre-operacional                        *Gimnasia laboral                                           *Aplicación de la encuesta de morbilidad sentida muscuo-esquelectica.                    *Recomendaciones del diagnostico de condiciones de salud emitido por la IPS, de los examenes periodicos ocupacionales.</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</si>
  <si>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</si>
  <si>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</si>
  <si>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</si>
  <si>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</si>
  <si>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</si>
  <si>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</si>
  <si>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</si>
  <si>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</si>
  <si>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</si>
  <si>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</si>
  <si>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</si>
  <si>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 xml:space="preserve">*Resultados de la capacitacion en seguridad vial - responsabilidades según rol en la via.            *Resultados de capacitacion en seguridad vial, normas de transito y señalizacion.  </t>
  </si>
  <si>
    <t xml:space="preserve">*Capacitacion en seguridad vial - responsabilidades según rol en la via.                          *Recomendaciones sobre podemos prevenir los accidentes de trabajo                                *Capacitación en seguridad vial, normas de tránsito y señalización.                   </t>
  </si>
  <si>
    <t>Capacitación sobre identificación y prevención de riesgos locativos (caídas a distinto y mismo nivel).       *Capacitacion en orden y aseo</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</si>
  <si>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</si>
  <si>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 xml:space="preserve">*Resultados de la capacitacion de higiene postural.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</si>
  <si>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Capacitacion en higiene postural.                Recomendaciones ¨Evita el sobreesfuerzo¨                 *PVE Osteomuscular                                  *Rutina fisica preoperacional</t>
  </si>
  <si>
    <t>*Capacitacion en Higiene Postural.             *Capacitacion en manipulacion manual de cargas.      *Recomendaciones para manipulacion manual de cargas.                                                                 *PVE Osteomuscular                                         *Rutina fisica preoperacional</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</si>
  <si>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</si>
  <si>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*Capacitación de higiene postural.                        *PVE en osteomuscular.                                  *Pausas activas (Fisicas y mentales).                 *Rutina fisica pre-operacional                         *Gimnasia laboral                                             *Aplicación de la encuesta de morbilidad sentida muscuo-esquelectica.                    *Recomendaciones del diagnostico de condiciones de salud emitido por la IPS, de los examenes periodicos ocupacionales.</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</si>
  <si>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</si>
  <si>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</si>
  <si>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Capacitación sobre prevención de riesgos químicos: Manipulación adecuada de sustancias químicas (recomendaciones, precauciones) y uso adecuado de EPP.                                                                     *Hojas de seguridad de los productos químicos.</t>
  </si>
  <si>
    <t>Capacitación sobre prevención de riesgos químicos: Manipulación adecuada de sustancias químicas (recomendaciones, precauciones) y uso adecuado de EPP.                                                                   *Hojas de seguridad de los productos químicos.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</si>
  <si>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</si>
  <si>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Exposicion a los rayos UV generados por los rayos solares, al salir a realizar gestiones comerciales, comisiones en representacion de la cooperativa.</t>
  </si>
  <si>
    <t>Condiciones ambientales que favorecen la carga estatica, provocando en ocasiones que se manifiesten de manera fisica en los funcionarios, al trasladarse por las instalacciones de la oficina</t>
  </si>
  <si>
    <t>Condiciones ambientales que favorecen la carga estatica, provocando en ocasiones que se manifiesten de manera fisica en los funcionarios al trasladarse por las instalaciones de la sede.</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</si>
  <si>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</si>
  <si>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</si>
  <si>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*Capacitación sobre riesgo público.            *Recomendaciones que hacer al presentarse  situaciones de orden publico. *Numeros de contactos de emergencias</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</si>
  <si>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</si>
  <si>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*Aplicacion de bateria Psicosocial en septiembre 2024.
*El PVE del riesgo psicosocial.PG-GI-05
*Ejecutar el programa de capacitaciòn.
*Realizar mediciòn de la evaluaciòn de desempeño                                                *Pausas activas enfocadas en trabajo en equipo</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</si>
  <si>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</si>
  <si>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*Capacitacion en conservacion auditiva.    *Tips sobre higiene del oido.                     *Realizacion de examenes ocupacionales periodicos (Audiometria)                          *Pausas activas auditivas.</t>
  </si>
  <si>
    <t>*Pausas activas visuales.               *Promocion y prevencion de la salud visual *Resultados de los examenes periodicos visuales, según matriz de examenes ocupacionales.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</si>
  <si>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</si>
  <si>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</si>
  <si>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</si>
  <si>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*Capacitacion en resolucion de conflictos. *Capacitacion en riesgo publico y medidas de prevencion.                                         *Numeros de contacto de emergencia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</si>
  <si>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</si>
  <si>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</si>
  <si>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*Aplicacion de bateria Psicosocial en septiembre 2024.
*El PVE del riesgo psicosocial.PG-GI-05
*Ejecutar el programa de capacitaciòn.
*Realizar mediciòn de la evaluaciòn de desempeño                                      *Pausas activas enfocadas en trabajo en equipo</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</si>
  <si>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</si>
  <si>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</si>
  <si>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</si>
  <si>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 xml:space="preserve">Transitar por las instalaciones de la sede por pisos a desnivel o acceso a escaleras para uso de baños, cafeteria y del auditorio. </t>
  </si>
  <si>
    <t xml:space="preserve">Realizar las actividades programadas para la promoción del portafolio de productos y servicios de
la Cooperativa. / Recaudar y registrar el ingreso de dinero (atención de usuarios y asociados), comprobar la autenticidad y cantidad exacta del dinero recibido y por entregar / Recibir y verificar la base del día / Realizar el cuadre de caja y entregar al responsable el efectivo. </t>
  </si>
  <si>
    <t>Medio</t>
  </si>
  <si>
    <t>NEIVA CENTRO</t>
  </si>
  <si>
    <t>DIRECCIÓN GENERAL</t>
  </si>
  <si>
    <t>Bacterias debido al contacto directo y manejo constante de dinero.</t>
  </si>
  <si>
    <t>Recomendaciones sobre uso higiene antes, durante y despues de la manipulacion de efectivo.</t>
  </si>
  <si>
    <t>Dotacion de gel antibacterial, jabon liquido en baños.</t>
  </si>
  <si>
    <t xml:space="preserve">El departamento del Cauca se encuentra localizada sobre una falla geolica sismica activa, lo que hace que el riesgo se encuentre muy presente durante el desarrollo de las actividades laborales de los funcionarios. </t>
  </si>
  <si>
    <t xml:space="preserve">El departamento del Caqueta se encuentra localizada sobre una falla geolica sismica activa, lo que hace que el riesgo se encuentre muy presente durante el desarrollo de las actividades laborales de los funcionarios. </t>
  </si>
  <si>
    <t xml:space="preserve">El departamento del Putumayo se encuentra localizada sobre una falla geolica sismica activa, lo que hace que el riesgo se encuentre muy presente durante el desarrollo de las actividades laborales de los funcionarios. </t>
  </si>
  <si>
    <t xml:space="preserve">El departamento del Cundinamarca se encuentra localizada sobre una falla geolica sismica activa, lo que hace que el riesgo se encuentre muy presente durante el desarrollo de las actividades laborales de los funcionarios. </t>
  </si>
  <si>
    <t xml:space="preserve">El municipio de Algeciras - Huila, se encuentra localizada rodeada de dos represas hidroelectricas (Betania, Quimbo), lo que provoca una exposicion alta que genere inundaciones. </t>
  </si>
  <si>
    <t xml:space="preserve">El municipio de Garzon - Huila, se encuentra localizada rodeada de dos represas hidroelectricas (Betania, Quimbo), lo que provoca una exposicion alta que genere inundaciones. </t>
  </si>
  <si>
    <t xml:space="preserve">El municipio de Pitalito - Huila, se encuentra localizada rodeada de dos represas hidroelectricas (Betania, Quimbo), lo que provoca una exposicion alta que genere inundaciones. </t>
  </si>
  <si>
    <t xml:space="preserve">El municipio de La Plata - Huila, se encuentra localizada rodeada de dos represas hidroelectricas (Betania, Quimbo), lo que provoca una exposicion alta que genere inundaciones. </t>
  </si>
  <si>
    <t xml:space="preserve">El municipio de Gigante - Huila, se encuentra localizada rodeada de dos represas hidroelectricas (Betania, Quimbo), lo que provoca una exposicion alta que genere inundaciones. </t>
  </si>
  <si>
    <t>*Capacitacion en conservacion auditiva.              *Tips sobre higiene del oido.                            *Realizacion de examenes ocupacionales periodicos (Audiometria)                                               *Pausas activas auditivas.</t>
  </si>
  <si>
    <t>*Pausas activas visuales.                          *Promocion y prevencion de la salud visual    *Resultados de los examenes periodicos visuales, según matriz de examenes ocupacionales.</t>
  </si>
  <si>
    <t>*Capacitación sobre manejo adecuado de pantalla de visualización de datos PVD y su prevención             *Pausas activas visuales, promoción y prevención de la salud visual.</t>
  </si>
  <si>
    <t>Realizar las actividades programadas para la promoción del portafolio de productos y servicios de la Cooperativa (Brigadas Comerciales).</t>
  </si>
  <si>
    <t xml:space="preserve">*Capacitacion en seguridad vial - responsabilidades según rol en la via.                        *Recomendaciones sobre podemos prevenir los accidentes de trabajo                            *Capacitación en seguridad vial, normas de tránsito y señalización.                   </t>
  </si>
  <si>
    <t>Realizar las actividades programadas para la promoción del portafolio de productos y servicios de la Cooperativa.</t>
  </si>
  <si>
    <t xml:space="preserve">*Resultados de la capacitacion en seguridad vial - responsabilidades según rol en la via.      *Resultados de capacitacion en seguridad vial, normas de transito y señalizacion.  </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</si>
  <si>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</si>
  <si>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</si>
  <si>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</si>
  <si>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</si>
  <si>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</si>
  <si>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*Capacitación de higiene postural.                      *PVE en osteomuscular.                               *Pausas activas (Fisicas y mentales).              *Rutina fisica pre-operacional                      *Gimnasia laboral                                   *Aplicación de la encuesta de morbilidad sentida muscuo-esquelectica.                    *Recomendaciones del diagnostico de condiciones de salud emitido por la IPS, de los examenes periodicos ocupacionales.</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</si>
  <si>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</si>
  <si>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*Capacitacion en Higiene Postural.             *Capacitacion en manipulacion manual de cargas.     *Recomendaciones para manipulacion manual de cargas.                                                           *PVE Osteomuscular                                     *Rutina fisica preoperacional</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</si>
  <si>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</si>
  <si>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Capacitacion en higiene postural.                Recomendaciones ¨Evita el sobreesfuerzo¨           *PVE Osteomuscular                                     *Rutina fisica preoperacional</t>
  </si>
  <si>
    <t xml:space="preserve">*Resultados de la capacitacion de higiene postural.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</si>
  <si>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</si>
  <si>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Capacitación sobre identificación y prevención de riesgos locativos (caídas a distinto y mismo nivel).    *Capacitacion en orden y aseo</t>
  </si>
  <si>
    <t xml:space="preserve">*Resultados de la capacitacion en seguridad vial - responsabilidades según rol en la via.    *Resultados de capacitacion en seguridad vial, normas de transito y señalizacion.  </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</si>
  <si>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</si>
  <si>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</si>
  <si>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</si>
  <si>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</si>
  <si>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Capacitación sobre identificación y prevención de riesgos locativos (caídas a distinto y mismo nivel).   *Capacitacion en orden y aseo</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</si>
  <si>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</si>
  <si>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*Resultados de capacitacion sobre riesgo locativo (Caidas a mismo nivel, diferente nivel, medidas de orden y aseo)     *Resultados de Capacitacion y sensibilizacion en orden y aseo</t>
  </si>
  <si>
    <t xml:space="preserve">*Resultados de la capacitacion de higiene postural.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</si>
  <si>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*Seguimiento de realizacion de rutina fisica preoperacional  (Evidencia Fotografica)           </t>
  </si>
  <si>
    <t>Capacitacion en higiene postural.                Recomendaciones ¨Evita el sobreesfuerzo¨            *PVE Osteomuscular                                        *Rutina fisica preoperacional</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</si>
  <si>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</si>
  <si>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</si>
  <si>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</si>
  <si>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</si>
  <si>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</si>
  <si>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</si>
  <si>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*Capacitación sobre manejo adecuado de pantalla de visualización de datos PVD y su prevención          *Pausas activas visuales, promoción y prevención de la salud visual.</t>
  </si>
  <si>
    <t>*Capacitación sobre riesgo público.                *Recomendaciones que hacer al presentarse  situaciones de robos, atracos o asaltos.        *Numeros de contactos de emergencias</t>
  </si>
  <si>
    <t>*Capacitacion de las brigadas de emergencias.  (Evacuacion y primeros auxilios)            *Capacitacion a todo el personal en comando incidente de emergencias. (Evacuacion)                *boton de alarma y contactos de emergencia.    *Participacion en la jornada realizada por la ARL anual Equibrigadista.</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</si>
  <si>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</si>
  <si>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</si>
  <si>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Capacitacion en higiene postural.                Recomendaciones ¨Evita el sobreesfuerzo¨                *PVE Osteomuscular                                     *Rutina fisica preoperacional</t>
  </si>
  <si>
    <t>*Capacitacion en Higiene Postural.             *Capacitacion en manipulacion manual de cargas.      *Recomendaciones para manipulacion manual de cargas.                                                           *PVE Osteomuscular                                     *Rutina fisica preoperacional</t>
  </si>
  <si>
    <t>*Capacitación de higiene postural.                      *PVE en osteomuscular.                               *Pausas activas (Fisicas y mentales).           *Gimnasia laboral                                           *Rutna fisica preoperacional.                     *Aplicación de la encuesta de morbilidad sentida muscuo-esquelectica.                    *Recomendaciones del diagnostico de condiciones de salud emitido por la IPS, de los examenes periodicos ocupacionales.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</si>
  <si>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</si>
  <si>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</si>
  <si>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</si>
  <si>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</si>
  <si>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GESTION DE ARCHIVO</t>
  </si>
  <si>
    <t xml:space="preserve">Controlar y custodiar el ingreso, almacenamiento, clasificación, codificación y entrega de la documentación, manteniendo control para mitigar el riesgo, generando eficiencia, eficacia y optimización de los recursos, de acuerdo con la normatividad vigente. </t>
  </si>
  <si>
    <t>Trabajo en equipo, convivencia laboral con compañeros que soliciten archivo, Resultados de evaluacion de desempeño y bateria de riesgo psicosocial,  clima organizacional, cumplimiento de indicadores, roles y responsabilidades no definidas.</t>
  </si>
  <si>
    <t xml:space="preserve">Registrar, controlar y custodiar el ingreso y salida, clasificación, codificación y entrega de la documentación, manteniendo control para mitigar el riesgo, generando eficiencia, eficacia y optimización de los recursos, de acuerdo con la normatividad vigente. </t>
  </si>
  <si>
    <t xml:space="preserve">Clasificación y  almacenamiento  de la documentación bajo su  control y custodia  para mitigar el riesgo, generando eficiencia, eficacia y optimización de los recursos, de acuerdo con la normatividad vigente. </t>
  </si>
  <si>
    <t>Gastritis cronicas no especifica                         Dispepsia                          Sindrome del colon irritable con diarrea                        Sindrome del colon irritable sin diarrea</t>
  </si>
  <si>
    <t>Alto</t>
  </si>
  <si>
    <t>Manipulacion manual de todos los documentos que emplea la cooperativa en cada uno de sus proceso.</t>
  </si>
  <si>
    <t>Exposicion a los rayos UV generados por los rayos solares, al salir a realizar comisiones de representacion de la Cooperativa, desplazamiento hacia las sedes ubicadas en Neiva - Huila.</t>
  </si>
  <si>
    <t>Manipulacion de equipo de computo (Monitor).</t>
  </si>
  <si>
    <t>Caidas de objetos al sacar y guarda documentos en el archivo central.</t>
  </si>
  <si>
    <t>Sobre calentamiento de los tomas corrientes, equipos de computo, impresoras, luminarias que puedan generar un incendio en contacto con material combustible (Papel)</t>
  </si>
  <si>
    <t>Transportarse a realizar comisiones en representacion de la empresa o cuando deba desplazarse a la sede de direccion general y otras sedes localizadas en la Ciudad de Neiva - Huila</t>
  </si>
  <si>
    <t>Situaciones de desorden publico, en la realizacion de comisiones delegadas por el jefe inmediato o  o desplazamientos hasta la sede de direccion general o las otras sedes ubicadas en la ciudad de Neiva - Huila</t>
  </si>
  <si>
    <t>Actividades de procesamiento y registro de informacion de los documentos que ingresan al archivo central permitiendo clasificar, controlar y custondiar los diferentes documentos que genera la cooperativa y que son archivados.</t>
  </si>
  <si>
    <t>Desplazarse en las instalaciones de archivo central y de la sede de direccion general cuando se requiere.</t>
  </si>
  <si>
    <t>Actividades de almacenamiento,  clasificacion de los diferentes documentos generados por la cooperativa con posturas fuera de los angulos de confort</t>
  </si>
  <si>
    <t>Exposicion a fluidos o excrementos en la realizacion de limpieza de las 2 baterias sanitarias de la cooperativa</t>
  </si>
  <si>
    <t>*Aplicacion de bateria Psicosocial en septiembre 2024.                                          *El PVE del riesgo psicosocial PG-GI-05
*Ejecutar el programa de capacitaciòn.
*Realizar mediciòn de la evaluaciòn de desempeño
*Manual de funciones vigente y socializado.   *Pausas activas (Fisicas y mentales)</t>
  </si>
  <si>
    <t xml:space="preserve">*Capacitacion en seguridad vial - responsabilidades según rol en la via.       *Recomendaciones sobre podemos prevenir los accidentes de trabajo            *Capacitación en seguridad vial, normas de tránsito y señalización.                   </t>
  </si>
  <si>
    <t>*Capacitacion en Higiene Postural.            *Capacitacion en manipulacion manual de cargas.                                              *Recomendaciones para manipulacion manual de cargas.                                *PVE Osteomuscular</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</si>
  <si>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</si>
  <si>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</si>
  <si>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</si>
  <si>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psicosocial.PG-GI-05
*Ejecutar el programa de capacitaciòn.
*Realizar mediciòn de la evaluaciòn de desempeño                                               *Pausas activas enfocadas en trabajo en equipo</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</si>
  <si>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</si>
  <si>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*Capacitación sobre riesgo público.           *Recomendaciones que hacer al presentarse  situaciones de robos, atracos o asaltos.                                       *Numeros de contactos de emergencias</t>
  </si>
  <si>
    <t xml:space="preserve">*Capacitacion en seguridad vial - responsabilidades según rol en la via.      *Recomendaciones sobre podemos prevenir los accidentes de trabajo            *Capacitación en seguridad vial, normas de tránsito y señalización.                   </t>
  </si>
  <si>
    <t>*Resultados de capacitación sobre identificación y prevención de riesgos locativos (caídas a distinto y mismo nivel).                      *Resultados de capacitacion en orden y aseo</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</si>
  <si>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</si>
  <si>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Capacitacion en higiene postural.              Recomendaciones ¨Evita el sobreesfuerzo¨ *PVE Osteomuscular                                  *Rutina fisica preoperacional</t>
  </si>
  <si>
    <t>*Capacitación de higiene postural.             *PVE en osteomuscular.                       *Pausas activas (Fisicas y mentales).         *Rutina fisica pre-operacional         *Gimnasia laboral                                   *Aplicación de la encuesta de morbilidad sentida muscuo-esquelectica.                    *Recomendaciones del diagnostico de condiciones de salud emitido por la IPS, de los examenes periodicos ocupacionales.</t>
  </si>
  <si>
    <t xml:space="preserve">*Resultados de la capacitación de higiene postural en el año 2024.                                      *El cumplimiento del PVE Osteomuscular es del 100% a corte de diciembre 2023. *Ejecucion de pausas activas para el año 2024. Resultados de las Inspecciones de puesto de trabajo.                              *Evidencia fotografica de pausas activas fisicas y mentales.               *Seguimiento de realizacion de rutina fisica preoperacional  (Evidencia Fotografica)       </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</si>
  <si>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</si>
  <si>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</si>
  <si>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</si>
  <si>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</si>
  <si>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*Capacitación sobre prevención de riesgos biológicos: Como realizar la limpieza y desinfeccion (recomendaciones, precauciones) y uso adecuado de EPP.    *Capacitacion sobre manipulacion de sustancias quimicas para realizar el proceso de aseo.                                   *Recomendaciones sobre higiene de manos y momentos en donde se requiere hacerlo.                                    *Capacitacion en clasificacion y  eliminacion adecuada de residuos no peligrosos                                   *Capacitacion de sensibilizacion sobre los efectos en la salud producidos por los riesgos biologicos.</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</si>
  <si>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</si>
  <si>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*Capacitacion de las brigadas de emergencias. (Tipos de fuego, extincion de fuego, partes de un extintor y taller practico de como accionar y manipular los extintores),                                              *Capacitacion a todo el personal en comando incidente de emergencias.          *Extintores, boton de alarma y contactos de emergencia.                                     *Participacion en la jornada realizada por la ARL anual equibrigadista.</t>
  </si>
  <si>
    <t>*Cambio de las cintas antideslizantes de las escaleras de la sede principal cuando se evidencia su deterioro.         *Capacitacion sobre riesgo locativo (Caidas a mismo nivel, diferente nivel, medidas de orden y aseo)                        *Recomendaciones o tips preventivos sobre riesgo Locativo.</t>
  </si>
  <si>
    <t>Resultados de las evaluaciones de la capacitación sobre manejo adecuado de pantalla de visualización de datos PVD y *Aplicación de Pausas activas visuales                     *Promoción y prevención de la salud visual (Correo de tips preventivos).</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</si>
  <si>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</si>
  <si>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</si>
  <si>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</si>
  <si>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*Cambio de las cintas antideslizantes de las escaleras de la sede principal cuando se evidencia su deterioro.                       *Capacitacion sobre riesgo locativo (Caidas a mismo nivel, diferente nivel, medidas de orden y aseo)                           *Recomendaciones o tips preventivos sobre riesgo Locativo.</t>
  </si>
  <si>
    <t xml:space="preserve">*Capacitacion en manejo de herramientas manuales                                         *Capacitacion en orden y aseo (5S)       *Campaña de orden y aseo (5S) en la cooperativa.                                                </t>
  </si>
  <si>
    <t>*Pausas activas visuales.               *Promocion y prevencion de la salud visual  *Resultados de los examenes periodicos visuales, según matriz de examenes ocupacionales.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</si>
  <si>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</si>
  <si>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t>
  </si>
  <si>
    <t>*Capacitacion en Higiene Postural.            *Capacitacion en manipulacion manual de cargas.                                               *Recomendaciones para manipulacion manual de cargas.                                     *PVE Osteomuscular</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</si>
  <si>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</si>
  <si>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</si>
  <si>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*Capacitación sobre riesgo público.          *Recomendaciones que hacer al presentarse  situaciones de orden publico. *Numeros de contactos de emergencias</t>
  </si>
  <si>
    <t>*Capacitacion en seguridad vial - responsabilidades según rol en la via.      *Recomendaciones sobre podemos prevenir los accidentes de trabajo            *Capacitación en seguridad vial, normas de tránsito y señalización.                   *Capacitación en manejo preventivo de vehículos, comportamientos y distractores que causan accidentes de tránsito.</t>
  </si>
  <si>
    <t>*Cambio de las cintas antideslizantes de las escaleras de la sede principal cuando se evidencia su deterioro.                        *Capacitacion sobre riesgo locativo (Caidas a mismo nivel, diferente nivel, medidas de orden y aseo)                          *Recomendaciones o tips preventivos sobre riesgo Locativo.</t>
  </si>
  <si>
    <t>*Resultados de las inspecciones locativas.             *Resultados de capacitacion de orden y aseo                           *Capacitacion en prevencion de caidas de objetos.</t>
  </si>
  <si>
    <t>*Capacitacion de orden y aseo.                  *Campaña de orden y aseo.                      *Capacitacion en prevencion de caidas de objetos                                                      *Inspecciones locativas</t>
  </si>
  <si>
    <t>*Capacitacion en conservacion auditiva.    *Tips sobre higiene del oido.                      *Realizacion de examenes ocupacionales periodicos (Audiometria)                           *Pausas activas auditivas.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</si>
  <si>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</si>
  <si>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 xml:space="preserve">*Resultados de la capacitacion de higiene postural.                 *Resultados de la capacitacion de manipulacion manual de carga.               *Recomendaciones generadas por los examenes medicos ocupacionales periodicos.         *Cumplimiento del PVE Osteomuscular es del 100% a corte de diciembre 2023.          *Ejecucion de pausas activas para el año 2024.                    </t>
  </si>
  <si>
    <t>*Capacitacion en Higiene Postural.            *Capacitacion en manipulacion manual de cargas.                                                  *Recomendaciones para manipulacion manual de cargas.                                   *PVE Osteomuscular</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</si>
  <si>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</si>
  <si>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psicosocial.PG-GI-05
*Ejecutar el programa de capacitaciòn.
*Realizar mediciòn de la evaluaciòn de desempeño                                              *Pausas activas enfocadas en trabajo en equipo</t>
  </si>
  <si>
    <t>*Capacitacion de las brigadas de emergencias.  (Evacuacion y primeros auxilios)                                            *Capacitacion a todo el personal en comando incidente de emergencias.       *Extintores, boton de alarma y contactos de emergencia.                                     *Participacion en la jornada realizada por la ARL anual equibrigadista.</t>
  </si>
  <si>
    <t>*Cambio de las cintas antideslizantes de las escaleras de la sede principal cuando se evidencia su deterioro.                         *Capacitacion sobre riesgo locativo (Caidas a mismo nivel, diferente nivel, medidas de orden y aseo)                     *Recomendaciones o tips preventivos sobre riesgo Locativo.</t>
  </si>
  <si>
    <t>Resultados de las evaluaciones de la capacitación sobre manejo adecuado de pantalla de visualización de datos PVD y *Aplicación de Pausas activas visuales                      *Promoción y prevención de la salud visual (Correo de tips preventivos).</t>
  </si>
  <si>
    <t>*Capacitacion en conservacion auditiva.     *Tips sobre higiene del oido.                   *Realizacion de examenes ocupacionales periodicos (Audiometria)                          *Pausas activas auditivas.</t>
  </si>
  <si>
    <t>*Capacitación de higiene postural.             *PVE en osteomuscular.                       *pausas activas (Fisicas y mentales).         *Gimnasia laboral                                     *Aplicación de la encuesta de morbilidad sentida muscuo-esquelectica.                 *Recomendaciones del diagnostico de condiciones de salud emitido por la IPS, de los examenes periodicos ocupacionales.</t>
  </si>
  <si>
    <t>*Aplicacion de bateria Psicosocial en septiembre 2024.                                       *El PVE del riesgo psicosocial PG-GI-05
*Ejecutar el programa de capacitaciòn.
*Realizar mediciòn de la evaluaciòn de desempeño
*Manual de funciones vigente y socializado.                                            *Pausas activas (Fisicas y mentales)</t>
  </si>
  <si>
    <t>*Aplicacion de bateria Psicosocial en septiembre 2024.                                     *El PVE del riesgo psicosocial PG-GI-05
*Ejecutar el programa de capacitaciòn.
*Realizar mediciòn de la evaluaciòn de desempeño
*Manual de funciones vigente y socializado.                                          *Pausas activas (Fisicas y mentales)</t>
  </si>
  <si>
    <t>*Cambio de las cintas antideslizantes de las escaleras de la sede principal cuando se evidencia su deterioro.             *Capacitacion sobre riesgo locativo (Caidas a mismo nivel, diferente nivel, medidas de orden y aseo)                           *Recomendaciones o tips preventivos sobre riesgo Locativo.</t>
  </si>
  <si>
    <t>Contacto con la superficies de las cajas contenedoras de los archivos y estantes con gotitas estacionadas en el aire.</t>
  </si>
  <si>
    <t>Tétano, Neumonitis por hipersensibilidad a polvo
orgánico, Otras rinitis alérgicas, Otras enfermedades pulmonares obstructivas crónicas</t>
  </si>
  <si>
    <t>Tapabocas, Guantes</t>
  </si>
  <si>
    <t>Tetano, Otras enfermedades pulmonares obstructivas cronicas</t>
  </si>
  <si>
    <t>*Capacitación sobre prevención de riesgos biológicos: Como realizar la limpieza y desinfeccion (recomendaciones, precauciones) y uso adecuado de EPP.                                                      *Recomendaciones sobre higiene de manos y momentos en donde se requiere hacerlo.                        *Capacitacion en la importancia de la higiene respiratoria (Uso de mascarilla respiratoria).                            *Capacitacion en clasificacion y  eliminacion adecuada de residuos no peligrosos                                           *Capacitacion de sensibilizacion sobre los efectos en la salud producidos por los riesgos biologicos.</t>
  </si>
  <si>
    <t>* Resultados de la Capacitación sobre prevención de riesgos biológicos: Como realizar la limpieza y desinfeccion (recomendaciones, precauciones) y uso adecuado de EPP.     *Resultados de capacitacion en la importancia de la higiene respiratoria (Uso de mascarilla respiratoria).                *Resultado de Capacitacion en clasificacion y  eliminacion adecuada de residuos no peligrosos                 *Resultados capacitacion de sensibilizacion sobre los efectos en la salud producidos por los riesgos biologicos.</t>
  </si>
  <si>
    <t>Enfermedades respiratorias y dermatologicas</t>
  </si>
  <si>
    <t>Exposición a material particulado por la inhalación de polvo acumulado en archivadores, estantes y cajas contenedoras de los documentos de oficina, Inhalación y/o exposición a polvos orgánicos e inorgánicos</t>
  </si>
  <si>
    <t>Enfermedades respiratorias</t>
  </si>
  <si>
    <t>Capacitacion sobre efectos en la salud de polvos inogarnicos.</t>
  </si>
  <si>
    <t>Resultados de la capacitacion sobre efectos en la salud de polvos inogarnicos</t>
  </si>
  <si>
    <t>Medicion de polvos totales.</t>
  </si>
  <si>
    <t xml:space="preserve">Director (1), Subdirector (1), Asesor de Operaciones (1), Analista de cobranza (1), Cajero (3), Aseor comercial (3). </t>
  </si>
  <si>
    <t>Liderzgo en oficina</t>
  </si>
  <si>
    <t xml:space="preserve">GESTION DE SUBDIRECCION DE OFICINA </t>
  </si>
  <si>
    <t>Liderazgo en oficina</t>
  </si>
  <si>
    <t>Director (1), Subdirector (1), Cajero (1), Asesor Comercial (1), Asesor de Cobranza (1)</t>
  </si>
  <si>
    <t xml:space="preserve">Director (1), Subdirector (1), Cajero (1), Asesor comercial (1), Asesor de Cobranza (1), Auxiliar servicios generales (1). </t>
  </si>
  <si>
    <t>Director (1), Subdirector (1), Cajeros (2), Asesor Comercial (2), Asesor de cobranza</t>
  </si>
  <si>
    <t>Director (1), Subdirector (1), Cajero (3), Asesor comercial (1), Asesor de Cobranza (1)</t>
  </si>
  <si>
    <t>Director (1), Subdirector (1), Cajero (2), Asesor comercial (1), Asesor de Cobranza (1)</t>
  </si>
  <si>
    <t>Director (1), Subdirector (1), Cajero (1), Asesor comercial (1), Auxiliar servicios generales (1), Asesor de Cobranza (1)</t>
  </si>
  <si>
    <t>Director (1), Subdirector (1), Cajero (1), Asesor comercial (1), Asesor de Cobranza (1)</t>
  </si>
  <si>
    <t>Director (1), Subdirector (1), Cajero (1), Asesor comercial (1).</t>
  </si>
  <si>
    <t>Archivo</t>
  </si>
  <si>
    <t>GESTION DE SUBDIRECCION DE OFICINA</t>
  </si>
  <si>
    <t>GESTION SUBDIRECCION DE OFICINA</t>
  </si>
  <si>
    <t>Caídas, resbalones subiendo y bajando escaleras cuando se suministren bebidas y/o alimentos a funcionarios y personal externo. Cuando se transportan suministros, se realiza limpieza y desinfeccion de las mismas. Pisos resbalosos.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</si>
  <si>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</si>
  <si>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 Resultados de la Capacitación sobre prevención de riesgos biológicos: Como realizar la limpieza y desinfeccion (recomendaciones, precauciones) y uso adecuado de EPP.             *Resultados de Capacitacion sobre manipulacion de sustancias quimicas para realizar el proceso de aseo.          *Resultado de Capacitacion en clasificacion y  eliminacion adecuada de residuos no peligrosos        *Resultados de capacitacion sobre los efectos en la salud producidos por los riesgos biologicos.</t>
  </si>
  <si>
    <t>Desplazarse por las instalaciones de la sede, en donde para cumplir con sus labores deben acceder por escaleras caida a nivel de en superficie y caidas a diferente nivel de escaleras</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</si>
  <si>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</si>
  <si>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</si>
  <si>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</si>
  <si>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</si>
  <si>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</si>
  <si>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</si>
  <si>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t>
  </si>
  <si>
    <t>*Cambio de las cintas antideslizantes de las escaleras de la sede principal cuando se evidencia su deterioro.                                               *Capacitacion sobre riesgo locativo (Caidas a mismo nivel, diferente nivel, medidas de orden y aseo)        *Recomendaciones o tips preventivos sobre riesgo Locativo.                                                *Capacitacion y sensibilizacion en orden y aseo</t>
  </si>
  <si>
    <t>*Cambio de las cintas antideslizantes de las escaleras de la sede principal cuando se evidencia su deterioro.                            *Capacitacion sobre riesgo locativo (Caidas a mismo nivel, diferente nivel, medidas de orden y aseo)                         *Recomendaciones o tips preventivos sobre riesgo Locativo.</t>
  </si>
  <si>
    <t>ENERO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</si>
</sst>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C0A]d\-mmm\-yy;@"/>
  </numFmts>
  <fonts count="66">
    <font>
      <sz val="12"/>
      <color theme="1"/>
      <name val="Calibri"/>
      <family val="2"/>
      <scheme val="minor"/>
    </font>
    <font>
      <b/>
      <sz val="10"/>
      <color theme="1"/>
      <name val="Arial"/>
      <family val="2"/>
    </font>
    <font>
      <sz val="10"/>
      <color theme="1"/>
      <name val="Arial"/>
      <family val="2"/>
    </font>
    <font>
      <b/>
      <sz val="11"/>
      <color theme="1"/>
      <name val="Arial"/>
      <family val="2"/>
    </font>
    <font>
      <sz val="10"/>
      <name val="Arial"/>
      <family val="2"/>
    </font>
    <font>
      <u/>
      <sz val="12"/>
      <color indexed="12"/>
      <name val="Times New Roman"/>
      <family val="1"/>
    </font>
    <font>
      <sz val="8"/>
      <name val="Arial"/>
      <family val="2"/>
    </font>
    <font>
      <b/>
      <sz val="10"/>
      <color rgb="FF000000"/>
      <name val="Arial"/>
      <family val="2"/>
    </font>
    <font>
      <sz val="10"/>
      <color rgb="FF000000"/>
      <name val="Arial"/>
      <family val="2"/>
    </font>
    <font>
      <sz val="11"/>
      <name val="Arial"/>
      <family val="2"/>
    </font>
    <font>
      <sz val="11"/>
      <color rgb="FFFF0000"/>
      <name val="Arial"/>
      <family val="2"/>
    </font>
    <font>
      <sz val="11"/>
      <color theme="1"/>
      <name val="Calibri"/>
      <family val="2"/>
      <scheme val="minor"/>
    </font>
    <font>
      <sz val="11"/>
      <color theme="1"/>
      <name val="Arial"/>
      <family val="2"/>
    </font>
    <font>
      <b/>
      <sz val="10"/>
      <name val="Arial"/>
      <family val="2"/>
    </font>
    <font>
      <b/>
      <i/>
      <sz val="9"/>
      <name val="Arial"/>
      <family val="2"/>
    </font>
    <font>
      <sz val="11"/>
      <color theme="1"/>
      <name val="Britannic Bold"/>
      <family val="2"/>
    </font>
    <font>
      <b/>
      <sz val="9"/>
      <color rgb="FF000000"/>
      <name val="Arial"/>
      <family val="2"/>
    </font>
    <font>
      <sz val="9"/>
      <color rgb="FF000000"/>
      <name val="Arial"/>
      <family val="2"/>
    </font>
    <font>
      <sz val="8"/>
      <color rgb="FF000000"/>
      <name val="Arial"/>
      <family val="2"/>
    </font>
    <font>
      <b/>
      <sz val="8"/>
      <color rgb="FF000000"/>
      <name val="Arial"/>
      <family val="2"/>
    </font>
    <font>
      <b/>
      <sz val="14"/>
      <name val="Arial"/>
      <family val="2"/>
    </font>
    <font>
      <b/>
      <sz val="18"/>
      <name val="Arial"/>
      <family val="2"/>
    </font>
    <font>
      <b/>
      <sz val="18"/>
      <color theme="1"/>
      <name val="Arial"/>
      <family val="2"/>
    </font>
    <font>
      <b/>
      <sz val="10"/>
      <color indexed="8"/>
      <name val="Arial"/>
      <family val="2"/>
    </font>
    <font>
      <sz val="8"/>
      <color theme="1"/>
      <name val="Arial"/>
      <family val="2"/>
    </font>
    <font>
      <sz val="10"/>
      <color indexed="8"/>
      <name val="Arial"/>
      <family val="2"/>
    </font>
    <font>
      <sz val="10"/>
      <color theme="1"/>
      <name val="Calibri"/>
      <family val="2"/>
      <scheme val="minor"/>
    </font>
    <font>
      <sz val="10"/>
      <color theme="0"/>
      <name val="Arial"/>
      <family val="2"/>
    </font>
    <font>
      <b/>
      <sz val="9"/>
      <color theme="1"/>
      <name val="Arial"/>
      <family val="2"/>
    </font>
    <font>
      <sz val="9"/>
      <color theme="1"/>
      <name val="Arial"/>
      <family val="2"/>
    </font>
    <font>
      <sz val="9"/>
      <color theme="1"/>
      <name val="Calibri"/>
      <family val="2"/>
      <scheme val="minor"/>
    </font>
    <font>
      <b/>
      <sz val="8"/>
      <color theme="1"/>
      <name val="Arial"/>
      <family val="2"/>
    </font>
    <font>
      <sz val="12"/>
      <color theme="1"/>
      <name val="Arial"/>
      <family val="2"/>
    </font>
    <font>
      <b/>
      <sz val="18"/>
      <color theme="1"/>
      <name val="Calibri"/>
      <family val="2"/>
      <scheme val="minor"/>
    </font>
    <font>
      <b/>
      <sz val="12"/>
      <color indexed="8"/>
      <name val="Arial"/>
      <family val="2"/>
    </font>
    <font>
      <b/>
      <sz val="12"/>
      <name val="Arial"/>
      <family val="2"/>
    </font>
    <font>
      <b/>
      <sz val="16"/>
      <name val="Arial"/>
      <family val="2"/>
    </font>
    <font>
      <b/>
      <sz val="9"/>
      <color theme="0"/>
      <name val="Arial"/>
      <family val="2"/>
    </font>
    <font>
      <b/>
      <sz val="9"/>
      <name val="Arial"/>
      <family val="2"/>
    </font>
    <font>
      <b/>
      <sz val="9"/>
      <color indexed="63"/>
      <name val="Arial"/>
      <family val="2"/>
    </font>
    <font>
      <b/>
      <sz val="7"/>
      <name val="Arial"/>
      <family val="2"/>
    </font>
    <font>
      <b/>
      <sz val="7"/>
      <color theme="0"/>
      <name val="Arial"/>
      <family val="2"/>
    </font>
    <font>
      <sz val="10"/>
      <color rgb="FF333333"/>
      <name val="Arial"/>
      <family val="2"/>
    </font>
    <font>
      <sz val="10"/>
      <name val="Tahoma"/>
      <family val="2"/>
    </font>
    <font>
      <sz val="11"/>
      <color indexed="63"/>
      <name val="Arial"/>
      <family val="2"/>
    </font>
    <font>
      <sz val="10"/>
      <color rgb="FF000000"/>
      <name val="Times New Roman"/>
      <family val="1"/>
    </font>
    <font>
      <b/>
      <sz val="20"/>
      <name val="Arial"/>
      <family val="2"/>
    </font>
    <font>
      <sz val="12"/>
      <name val="Arial"/>
      <family val="2"/>
    </font>
    <font>
      <sz val="16"/>
      <name val="Arial"/>
      <family val="2"/>
    </font>
    <font>
      <sz val="12"/>
      <color theme="0"/>
      <name val="Arial"/>
      <family val="2"/>
    </font>
    <font>
      <b/>
      <sz val="12"/>
      <color theme="1"/>
      <name val="Arial"/>
      <family val="2"/>
    </font>
    <font>
      <b/>
      <sz val="10"/>
      <color rgb="FFFF0000"/>
      <name val="Arial"/>
      <family val="2"/>
    </font>
    <font>
      <b/>
      <sz val="11"/>
      <name val="Arial"/>
      <family val="2"/>
    </font>
    <font>
      <b/>
      <sz val="11"/>
      <color indexed="63"/>
      <name val="Arial"/>
      <family val="2"/>
    </font>
    <font>
      <sz val="11"/>
      <color rgb="FF333333"/>
      <name val="Arial"/>
      <family val="2"/>
    </font>
    <font>
      <b/>
      <sz val="10"/>
      <color indexed="63"/>
      <name val="Arial"/>
      <family val="2"/>
    </font>
    <font>
      <sz val="9"/>
      <name val="Arial"/>
      <family val="2"/>
    </font>
    <font>
      <sz val="8"/>
      <name val="Calibri"/>
      <family val="2"/>
      <scheme val="minor"/>
    </font>
    <font>
      <u/>
      <sz val="12"/>
      <color theme="10"/>
      <name val="Calibri"/>
      <family val="2"/>
      <scheme val="minor"/>
    </font>
    <font>
      <sz val="12"/>
      <color theme="1"/>
      <name val="Calibri"/>
      <family val="2"/>
      <scheme val="minor"/>
    </font>
    <font>
      <b/>
      <sz val="8"/>
      <name val="Arial"/>
      <family val="2"/>
    </font>
    <font>
      <b/>
      <sz val="16"/>
      <color theme="1"/>
      <name val="Arial"/>
      <family val="2"/>
    </font>
    <font>
      <b/>
      <sz val="10"/>
      <color theme="0"/>
      <name val="Arial"/>
      <family val="2"/>
    </font>
    <font>
      <sz val="10"/>
      <color theme="1"/>
      <name val="ArialMT"/>
    </font>
    <font>
      <sz val="10"/>
      <color rgb="FFFF0000"/>
      <name val="Arial"/>
      <family val="2"/>
    </font>
    <font>
      <sz val="10"/>
      <color indexed="63"/>
      <name val="Arial"/>
      <family val="2"/>
    </font>
  </fonts>
  <fills count="36">
    <fill>
      <patternFill patternType="none"/>
    </fill>
    <fill>
      <patternFill patternType="gray125"/>
    </fill>
    <fill>
      <patternFill patternType="solid">
        <fgColor theme="8" tint="0.59999389629810485"/>
        <bgColor indexed="64"/>
      </patternFill>
    </fill>
    <fill>
      <patternFill patternType="solid">
        <fgColor theme="3" tint="0.79998168889431442"/>
        <bgColor indexed="64"/>
      </patternFill>
    </fill>
    <fill>
      <patternFill patternType="solid">
        <fgColor rgb="FFBDD7EE"/>
        <bgColor rgb="FF000000"/>
      </patternFill>
    </fill>
    <fill>
      <patternFill patternType="solid">
        <fgColor theme="3" tint="0.59999389629810485"/>
        <bgColor indexed="64"/>
      </patternFill>
    </fill>
    <fill>
      <patternFill patternType="solid">
        <fgColor theme="0" tint="-0.14999847407452621"/>
        <bgColor indexed="64"/>
      </patternFill>
    </fill>
    <fill>
      <patternFill patternType="solid">
        <fgColor indexed="9"/>
        <bgColor indexed="64"/>
      </patternFill>
    </fill>
    <fill>
      <patternFill patternType="solid">
        <fgColor rgb="FF000000"/>
        <bgColor indexed="64"/>
      </patternFill>
    </fill>
    <fill>
      <patternFill patternType="solid">
        <fgColor rgb="FF808080"/>
        <bgColor indexed="64"/>
      </patternFill>
    </fill>
    <fill>
      <patternFill patternType="solid">
        <fgColor rgb="FFC0C0C0"/>
        <bgColor indexed="64"/>
      </patternFill>
    </fill>
    <fill>
      <patternFill patternType="solid">
        <fgColor rgb="FFFF0000"/>
        <bgColor indexed="64"/>
      </patternFill>
    </fill>
    <fill>
      <patternFill patternType="solid">
        <fgColor rgb="FFFFFF00"/>
        <bgColor indexed="64"/>
      </patternFill>
    </fill>
    <fill>
      <patternFill patternType="solid">
        <fgColor rgb="FF00FF00"/>
        <bgColor indexed="64"/>
      </patternFill>
    </fill>
    <fill>
      <patternFill patternType="solid">
        <fgColor theme="6"/>
        <bgColor indexed="64"/>
      </patternFill>
    </fill>
    <fill>
      <patternFill patternType="solid">
        <fgColor rgb="FF008000"/>
        <bgColor indexed="64"/>
      </patternFill>
    </fill>
    <fill>
      <patternFill patternType="solid">
        <fgColor theme="4"/>
        <bgColor indexed="64"/>
      </patternFill>
    </fill>
    <fill>
      <patternFill patternType="solid">
        <fgColor theme="4" tint="-0.249977111117893"/>
        <bgColor indexed="64"/>
      </patternFill>
    </fill>
    <fill>
      <patternFill patternType="solid">
        <fgColor theme="4" tint="0.39997558519241921"/>
        <bgColor indexed="64"/>
      </patternFill>
    </fill>
    <fill>
      <patternFill patternType="solid">
        <fgColor theme="3" tint="0.59999389629810485"/>
        <bgColor rgb="FF000000"/>
      </patternFill>
    </fill>
    <fill>
      <patternFill patternType="solid">
        <fgColor theme="7" tint="0.59999389629810485"/>
        <bgColor indexed="64"/>
      </patternFill>
    </fill>
    <fill>
      <patternFill patternType="solid">
        <fgColor theme="0" tint="-4.9989318521683403E-2"/>
        <bgColor indexed="64"/>
      </patternFill>
    </fill>
    <fill>
      <patternFill patternType="solid">
        <fgColor indexed="65"/>
        <bgColor indexed="64"/>
      </patternFill>
    </fill>
    <fill>
      <patternFill patternType="solid">
        <fgColor theme="0"/>
        <bgColor indexed="64"/>
      </patternFill>
    </fill>
    <fill>
      <patternFill patternType="solid">
        <fgColor theme="9" tint="0.59999389629810485"/>
        <bgColor indexed="64"/>
      </patternFill>
    </fill>
    <fill>
      <patternFill patternType="solid">
        <fgColor theme="7" tint="0.39997558519241921"/>
        <bgColor indexed="64"/>
      </patternFill>
    </fill>
    <fill>
      <patternFill patternType="solid">
        <fgColor rgb="FFA3FAFF"/>
        <bgColor indexed="64"/>
      </patternFill>
    </fill>
    <fill>
      <patternFill patternType="solid">
        <fgColor theme="7" tint="0.79998168889431442"/>
        <bgColor indexed="64"/>
      </patternFill>
    </fill>
    <fill>
      <patternFill patternType="solid">
        <fgColor theme="4" tint="0.59999389629810485"/>
        <bgColor indexed="64"/>
      </patternFill>
    </fill>
    <fill>
      <patternFill patternType="solid">
        <fgColor theme="2" tint="-0.499984740745262"/>
        <bgColor indexed="64"/>
      </patternFill>
    </fill>
    <fill>
      <patternFill patternType="solid">
        <fgColor theme="5" tint="0.79998168889431442"/>
        <bgColor indexed="64"/>
      </patternFill>
    </fill>
    <fill>
      <patternFill patternType="solid">
        <fgColor theme="9" tint="-0.249977111117893"/>
        <bgColor indexed="64"/>
      </patternFill>
    </fill>
    <fill>
      <patternFill patternType="solid">
        <fgColor rgb="FFC6E0B4"/>
        <bgColor rgb="FF000000"/>
      </patternFill>
    </fill>
    <fill>
      <patternFill patternType="solid">
        <fgColor rgb="FFFFFFFF"/>
        <bgColor rgb="FF000000"/>
      </patternFill>
    </fill>
    <fill>
      <patternFill patternType="solid">
        <fgColor rgb="FFFFFF00"/>
        <bgColor rgb="FF000000"/>
      </patternFill>
    </fill>
    <fill>
      <patternFill patternType="solid">
        <fgColor rgb="FFFF0000"/>
        <bgColor rgb="FF000000"/>
      </patternFill>
    </fill>
  </fills>
  <borders count="42">
    <border>
      <left/>
      <right/>
      <top/>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top style="thin">
        <color theme="0" tint="-0.249977111117893"/>
      </top>
      <bottom style="thin">
        <color theme="0" tint="-0.249977111117893"/>
      </bottom>
      <diagonal/>
    </border>
    <border>
      <left/>
      <right style="thin">
        <color theme="0" tint="-0.249977111117893"/>
      </right>
      <top style="thin">
        <color theme="0" tint="-0.249977111117893"/>
      </top>
      <bottom style="thin">
        <color theme="0" tint="-0.249977111117893"/>
      </bottom>
      <diagonal/>
    </border>
    <border>
      <left/>
      <right/>
      <top style="thin">
        <color theme="0" tint="-0.249977111117893"/>
      </top>
      <bottom style="thin">
        <color theme="0" tint="-0.249977111117893"/>
      </bottom>
      <diagonal/>
    </border>
    <border>
      <left/>
      <right/>
      <top/>
      <bottom style="thin">
        <color theme="0" tint="-0.249977111117893"/>
      </bottom>
      <diagonal/>
    </border>
    <border>
      <left/>
      <right/>
      <top style="thin">
        <color theme="0" tint="-0.249977111117893"/>
      </top>
      <bottom/>
      <diagonal/>
    </border>
    <border>
      <left style="thin">
        <color theme="0" tint="-0.34998626667073579"/>
      </left>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top style="thin">
        <color indexed="64"/>
      </top>
      <bottom/>
      <diagonal/>
    </border>
    <border>
      <left/>
      <right/>
      <top/>
      <bottom style="thin">
        <color indexed="64"/>
      </bottom>
      <diagonal/>
    </border>
    <border>
      <left style="thin">
        <color theme="0" tint="-0.249977111117893"/>
      </left>
      <right style="thin">
        <color theme="0" tint="-0.249977111117893"/>
      </right>
      <top style="thin">
        <color theme="0" tint="-0.249977111117893"/>
      </top>
      <bottom/>
      <diagonal/>
    </border>
    <border>
      <left style="thin">
        <color theme="0" tint="-0.249977111117893"/>
      </left>
      <right style="thin">
        <color theme="0" tint="-0.249977111117893"/>
      </right>
      <top/>
      <bottom/>
      <diagonal/>
    </border>
    <border>
      <left style="medium">
        <color indexed="64"/>
      </left>
      <right/>
      <top/>
      <bottom/>
      <diagonal/>
    </border>
    <border>
      <left/>
      <right style="medium">
        <color indexed="64"/>
      </right>
      <top/>
      <bottom/>
      <diagonal/>
    </border>
    <border>
      <left style="thin">
        <color indexed="64"/>
      </left>
      <right style="thin">
        <color indexed="64"/>
      </right>
      <top style="thin">
        <color indexed="64"/>
      </top>
      <bottom style="thin">
        <color indexed="64"/>
      </bottom>
      <diagonal/>
    </border>
    <border>
      <left style="thin">
        <color theme="0" tint="-0.249977111117893"/>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style="thin">
        <color theme="0" tint="-0.249977111117893"/>
      </bottom>
      <diagonal/>
    </border>
    <border>
      <left/>
      <right style="thin">
        <color theme="0" tint="-0.249977111117893"/>
      </right>
      <top/>
      <bottom style="thin">
        <color theme="0" tint="-0.249977111117893"/>
      </bottom>
      <diagonal/>
    </border>
    <border>
      <left style="thin">
        <color indexed="64"/>
      </left>
      <right/>
      <top style="thin">
        <color indexed="64"/>
      </top>
      <bottom style="thin">
        <color indexed="64"/>
      </bottom>
      <diagonal/>
    </border>
    <border>
      <left style="thin">
        <color theme="0" tint="-0.249977111117893"/>
      </left>
      <right style="thin">
        <color theme="0" tint="-0.249977111117893"/>
      </right>
      <top/>
      <bottom style="thin">
        <color theme="0" tint="-0.249977111117893"/>
      </bottom>
      <diagonal/>
    </border>
    <border>
      <left style="thin">
        <color theme="0" tint="-0.249977111117893"/>
      </left>
      <right style="thin">
        <color theme="0" tint="-0.249977111117893"/>
      </right>
      <top/>
      <bottom style="thin">
        <color indexed="64"/>
      </bottom>
      <diagonal/>
    </border>
    <border>
      <left/>
      <right style="thin">
        <color indexed="64"/>
      </right>
      <top/>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bottom style="thin">
        <color auto="1"/>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theme="0" tint="-0.34998626667073579"/>
      </right>
      <top/>
      <bottom/>
      <diagonal/>
    </border>
    <border>
      <left/>
      <right style="thin">
        <color theme="0" tint="-0.34998626667073579"/>
      </right>
      <top/>
      <bottom style="thin">
        <color theme="0" tint="-0.34998626667073579"/>
      </bottom>
      <diagonal/>
    </border>
    <border>
      <left/>
      <right style="thin">
        <color theme="0" tint="-0.34998626667073579"/>
      </right>
      <top style="thin">
        <color theme="0" tint="-0.34998626667073579"/>
      </top>
      <bottom/>
      <diagonal/>
    </border>
    <border>
      <left style="thin">
        <color indexed="64"/>
      </left>
      <right style="thin">
        <color indexed="64"/>
      </right>
      <top/>
      <bottom/>
      <diagonal/>
    </border>
  </borders>
  <cellStyleXfs count="13">
    <xf numFmtId="0" fontId="0" fillId="0" borderId="0"/>
    <xf numFmtId="0" fontId="4" fillId="0" borderId="0"/>
    <xf numFmtId="0" fontId="5" fillId="0" borderId="0" applyNumberFormat="0" applyFill="0" applyBorder="0" applyAlignment="0" applyProtection="0">
      <alignment vertical="top"/>
      <protection locked="0"/>
    </xf>
    <xf numFmtId="0" fontId="11"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0" fontId="45" fillId="0" borderId="0"/>
    <xf numFmtId="0" fontId="4" fillId="0" borderId="0"/>
    <xf numFmtId="0" fontId="4" fillId="0" borderId="0"/>
    <xf numFmtId="0" fontId="58" fillId="0" borderId="0" applyNumberFormat="0" applyFill="0" applyBorder="0" applyAlignment="0" applyProtection="0"/>
  </cellStyleXfs>
  <cellXfs count="655">
    <xf numFmtId="0" fontId="0" fillId="0" borderId="0" xfId="0"/>
    <xf numFmtId="0" fontId="2" fillId="0" borderId="0" xfId="0" applyFont="1"/>
    <xf numFmtId="0" fontId="4" fillId="0" borderId="0" xfId="1"/>
    <xf numFmtId="0" fontId="12" fillId="0" borderId="0" xfId="3" applyFont="1"/>
    <xf numFmtId="0" fontId="9" fillId="0" borderId="0" xfId="4" applyFont="1" applyAlignment="1">
      <alignment vertical="center" wrapText="1"/>
    </xf>
    <xf numFmtId="0" fontId="12" fillId="0" borderId="0" xfId="3" applyFont="1" applyAlignment="1">
      <alignment horizontal="center"/>
    </xf>
    <xf numFmtId="0" fontId="15" fillId="0" borderId="0" xfId="3" applyFont="1"/>
    <xf numFmtId="0" fontId="4" fillId="0" borderId="0" xfId="4"/>
    <xf numFmtId="0" fontId="11" fillId="0" borderId="0" xfId="3"/>
    <xf numFmtId="0" fontId="22" fillId="0" borderId="0" xfId="3" applyFont="1" applyAlignment="1">
      <alignment horizontal="center"/>
    </xf>
    <xf numFmtId="0" fontId="22" fillId="0" borderId="0" xfId="3" applyFont="1" applyAlignment="1">
      <alignment horizontal="center" wrapText="1"/>
    </xf>
    <xf numFmtId="0" fontId="3" fillId="0" borderId="0" xfId="3" applyFont="1" applyAlignment="1">
      <alignment horizontal="center"/>
    </xf>
    <xf numFmtId="0" fontId="24" fillId="0" borderId="0" xfId="5" applyFont="1"/>
    <xf numFmtId="0" fontId="23" fillId="0" borderId="10" xfId="5" applyFont="1" applyBorder="1" applyAlignment="1">
      <alignment horizontal="center" wrapText="1"/>
    </xf>
    <xf numFmtId="0" fontId="23" fillId="0" borderId="10" xfId="5" applyFont="1" applyBorder="1" applyAlignment="1">
      <alignment horizontal="center" vertical="center" wrapText="1"/>
    </xf>
    <xf numFmtId="0" fontId="23" fillId="0" borderId="0" xfId="5" applyFont="1" applyAlignment="1">
      <alignment horizontal="center" vertical="center" wrapText="1"/>
    </xf>
    <xf numFmtId="0" fontId="25" fillId="0" borderId="0" xfId="5" applyFont="1" applyAlignment="1">
      <alignment horizontal="center" vertical="center" wrapText="1"/>
    </xf>
    <xf numFmtId="0" fontId="25" fillId="0" borderId="0" xfId="5" applyFont="1" applyAlignment="1">
      <alignment vertical="center" wrapText="1"/>
    </xf>
    <xf numFmtId="0" fontId="2" fillId="0" borderId="0" xfId="5" applyFont="1"/>
    <xf numFmtId="0" fontId="1" fillId="0" borderId="0" xfId="3" applyFont="1"/>
    <xf numFmtId="0" fontId="2" fillId="0" borderId="0" xfId="3" applyFont="1"/>
    <xf numFmtId="0" fontId="26" fillId="0" borderId="0" xfId="3" applyFont="1"/>
    <xf numFmtId="0" fontId="1" fillId="0" borderId="0" xfId="3" applyFont="1" applyAlignment="1">
      <alignment horizontal="center" wrapText="1"/>
    </xf>
    <xf numFmtId="0" fontId="1" fillId="0" borderId="1" xfId="3" applyFont="1" applyBorder="1" applyAlignment="1">
      <alignment horizontal="center" vertical="center" wrapText="1"/>
    </xf>
    <xf numFmtId="0" fontId="3" fillId="0" borderId="0" xfId="3" applyFont="1"/>
    <xf numFmtId="0" fontId="2" fillId="0" borderId="1" xfId="3" applyFont="1" applyBorder="1" applyAlignment="1">
      <alignment horizontal="justify" vertical="top" wrapText="1"/>
    </xf>
    <xf numFmtId="0" fontId="2" fillId="0" borderId="1" xfId="3" applyFont="1" applyBorder="1" applyAlignment="1">
      <alignment horizontal="center" vertical="top" wrapText="1"/>
    </xf>
    <xf numFmtId="0" fontId="3" fillId="0" borderId="0" xfId="3" applyFont="1" applyAlignment="1">
      <alignment vertical="center" wrapText="1"/>
    </xf>
    <xf numFmtId="0" fontId="1" fillId="0" borderId="1" xfId="3" applyFont="1" applyBorder="1" applyAlignment="1">
      <alignment horizontal="center" vertical="top" wrapText="1"/>
    </xf>
    <xf numFmtId="0" fontId="27" fillId="8" borderId="1" xfId="3" applyFont="1" applyFill="1" applyBorder="1" applyAlignment="1">
      <alignment horizontal="center" vertical="center" wrapText="1"/>
    </xf>
    <xf numFmtId="0" fontId="2" fillId="9" borderId="1" xfId="3" applyFont="1" applyFill="1" applyBorder="1" applyAlignment="1">
      <alignment horizontal="center" vertical="center" wrapText="1"/>
    </xf>
    <xf numFmtId="0" fontId="3" fillId="0" borderId="0" xfId="3" applyFont="1" applyAlignment="1">
      <alignment horizontal="center" vertical="top" wrapText="1"/>
    </xf>
    <xf numFmtId="0" fontId="2" fillId="10" borderId="1" xfId="3" applyFont="1" applyFill="1" applyBorder="1" applyAlignment="1">
      <alignment horizontal="center" vertical="center" wrapText="1"/>
    </xf>
    <xf numFmtId="0" fontId="2" fillId="0" borderId="1" xfId="3" applyFont="1" applyBorder="1" applyAlignment="1">
      <alignment horizontal="center" vertical="center" wrapText="1"/>
    </xf>
    <xf numFmtId="0" fontId="2" fillId="0" borderId="0" xfId="3" applyFont="1" applyAlignment="1">
      <alignment horizontal="center" vertical="top" wrapText="1"/>
    </xf>
    <xf numFmtId="0" fontId="2" fillId="0" borderId="1" xfId="3" applyFont="1" applyBorder="1" applyAlignment="1">
      <alignment vertical="top" wrapText="1"/>
    </xf>
    <xf numFmtId="0" fontId="29" fillId="0" borderId="0" xfId="3" applyFont="1"/>
    <xf numFmtId="0" fontId="28" fillId="0" borderId="1" xfId="3" applyFont="1" applyBorder="1" applyAlignment="1">
      <alignment horizontal="center" vertical="center" wrapText="1"/>
    </xf>
    <xf numFmtId="49" fontId="28" fillId="0" borderId="1" xfId="3" applyNumberFormat="1" applyFont="1" applyBorder="1" applyAlignment="1">
      <alignment horizontal="center" vertical="center" wrapText="1"/>
    </xf>
    <xf numFmtId="0" fontId="30" fillId="0" borderId="0" xfId="3" applyFont="1"/>
    <xf numFmtId="0" fontId="28" fillId="11" borderId="1" xfId="3" applyFont="1" applyFill="1" applyBorder="1" applyAlignment="1">
      <alignment vertical="top" wrapText="1"/>
    </xf>
    <xf numFmtId="0" fontId="28" fillId="12" borderId="1" xfId="3" applyFont="1" applyFill="1" applyBorder="1" applyAlignment="1">
      <alignment vertical="top" wrapText="1"/>
    </xf>
    <xf numFmtId="0" fontId="28" fillId="0" borderId="1" xfId="3" applyFont="1" applyBorder="1" applyAlignment="1">
      <alignment vertical="top" wrapText="1"/>
    </xf>
    <xf numFmtId="0" fontId="28" fillId="0" borderId="1" xfId="3" applyFont="1" applyBorder="1" applyAlignment="1">
      <alignment horizontal="right" vertical="top" wrapText="1"/>
    </xf>
    <xf numFmtId="0" fontId="28" fillId="13" borderId="1" xfId="3" applyFont="1" applyFill="1" applyBorder="1" applyAlignment="1">
      <alignment vertical="top" wrapText="1"/>
    </xf>
    <xf numFmtId="0" fontId="28" fillId="0" borderId="1" xfId="3" applyFont="1" applyBorder="1" applyAlignment="1">
      <alignment horizontal="center" vertical="top" wrapText="1"/>
    </xf>
    <xf numFmtId="0" fontId="28" fillId="13" borderId="1" xfId="3" applyFont="1" applyFill="1" applyBorder="1" applyAlignment="1">
      <alignment horizontal="right" vertical="top" wrapText="1"/>
    </xf>
    <xf numFmtId="0" fontId="1" fillId="0" borderId="0" xfId="3" applyFont="1" applyAlignment="1">
      <alignment vertical="center" wrapText="1"/>
    </xf>
    <xf numFmtId="0" fontId="2" fillId="11" borderId="1" xfId="3" applyFont="1" applyFill="1" applyBorder="1" applyAlignment="1">
      <alignment horizontal="center" vertical="center" wrapText="1"/>
    </xf>
    <xf numFmtId="0" fontId="2" fillId="12" borderId="1" xfId="3" applyFont="1" applyFill="1" applyBorder="1" applyAlignment="1">
      <alignment horizontal="center" vertical="center" wrapText="1"/>
    </xf>
    <xf numFmtId="0" fontId="2" fillId="14" borderId="1" xfId="3" applyFont="1" applyFill="1" applyBorder="1" applyAlignment="1">
      <alignment horizontal="center" vertical="center" wrapText="1"/>
    </xf>
    <xf numFmtId="0" fontId="3" fillId="0" borderId="0" xfId="3" applyFont="1" applyAlignment="1">
      <alignment vertical="top" wrapText="1"/>
    </xf>
    <xf numFmtId="0" fontId="2" fillId="15" borderId="1" xfId="3" applyFont="1" applyFill="1" applyBorder="1" applyAlignment="1">
      <alignment horizontal="center" vertical="center" wrapText="1"/>
    </xf>
    <xf numFmtId="0" fontId="2" fillId="0" borderId="0" xfId="3" applyFont="1" applyAlignment="1">
      <alignment horizontal="left"/>
    </xf>
    <xf numFmtId="0" fontId="3" fillId="0" borderId="1" xfId="3" applyFont="1" applyBorder="1" applyAlignment="1">
      <alignment horizontal="center" wrapText="1"/>
    </xf>
    <xf numFmtId="0" fontId="2" fillId="0" borderId="0" xfId="3" applyFont="1" applyAlignment="1">
      <alignment vertical="top" wrapText="1"/>
    </xf>
    <xf numFmtId="0" fontId="3" fillId="0" borderId="0" xfId="3" applyFont="1" applyAlignment="1">
      <alignment horizontal="center" wrapText="1"/>
    </xf>
    <xf numFmtId="0" fontId="32" fillId="0" borderId="0" xfId="3" applyFont="1" applyAlignment="1">
      <alignment horizontal="left" vertical="center" wrapText="1"/>
    </xf>
    <xf numFmtId="0" fontId="33" fillId="0" borderId="0" xfId="3" applyFont="1"/>
    <xf numFmtId="0" fontId="1" fillId="0" borderId="0" xfId="3" applyFont="1" applyAlignment="1">
      <alignment vertical="center"/>
    </xf>
    <xf numFmtId="0" fontId="12" fillId="0" borderId="0" xfId="3" applyFont="1" applyAlignment="1">
      <alignment wrapText="1"/>
    </xf>
    <xf numFmtId="0" fontId="4" fillId="0" borderId="0" xfId="1" applyAlignment="1">
      <alignment horizontal="center" vertical="center"/>
    </xf>
    <xf numFmtId="0" fontId="4" fillId="0" borderId="0" xfId="1" applyAlignment="1">
      <alignment wrapText="1"/>
    </xf>
    <xf numFmtId="0" fontId="4" fillId="0" borderId="0" xfId="1" applyAlignment="1">
      <alignment horizontal="center"/>
    </xf>
    <xf numFmtId="0" fontId="37" fillId="17" borderId="1" xfId="1" applyFont="1" applyFill="1" applyBorder="1" applyAlignment="1">
      <alignment horizontal="center" vertical="center" wrapText="1"/>
    </xf>
    <xf numFmtId="0" fontId="9" fillId="0" borderId="1" xfId="3" applyFont="1" applyBorder="1" applyAlignment="1">
      <alignment horizontal="center" vertical="center" wrapText="1"/>
    </xf>
    <xf numFmtId="9" fontId="10" fillId="0" borderId="1" xfId="8" applyFont="1" applyFill="1" applyBorder="1" applyAlignment="1">
      <alignment horizontal="center" vertical="center"/>
    </xf>
    <xf numFmtId="49" fontId="9" fillId="0" borderId="1" xfId="6" applyNumberFormat="1" applyFont="1" applyBorder="1" applyAlignment="1">
      <alignment horizontal="center" vertical="center" wrapText="1"/>
    </xf>
    <xf numFmtId="0" fontId="44" fillId="0" borderId="1" xfId="6" applyFont="1" applyBorder="1" applyAlignment="1">
      <alignment horizontal="left" vertical="center" wrapText="1"/>
    </xf>
    <xf numFmtId="0" fontId="4" fillId="0" borderId="0" xfId="1" applyAlignment="1">
      <alignment vertical="center"/>
    </xf>
    <xf numFmtId="0" fontId="4" fillId="0" borderId="0" xfId="6"/>
    <xf numFmtId="0" fontId="4" fillId="0" borderId="0" xfId="6" applyAlignment="1">
      <alignment horizontal="center" vertical="center"/>
    </xf>
    <xf numFmtId="0" fontId="4" fillId="0" borderId="0" xfId="6" applyAlignment="1">
      <alignment horizontal="center"/>
    </xf>
    <xf numFmtId="0" fontId="32" fillId="3" borderId="1" xfId="6" applyFont="1" applyFill="1" applyBorder="1" applyAlignment="1">
      <alignment vertical="center" wrapText="1"/>
    </xf>
    <xf numFmtId="0" fontId="47" fillId="0" borderId="0" xfId="6" applyFont="1" applyAlignment="1">
      <alignment vertical="center" wrapText="1"/>
    </xf>
    <xf numFmtId="0" fontId="32" fillId="3" borderId="1" xfId="6" applyFont="1" applyFill="1" applyBorder="1" applyAlignment="1">
      <alignment horizontal="center" vertical="center" wrapText="1"/>
    </xf>
    <xf numFmtId="164" fontId="47" fillId="0" borderId="0" xfId="6" applyNumberFormat="1" applyFont="1" applyAlignment="1">
      <alignment vertical="center"/>
    </xf>
    <xf numFmtId="0" fontId="47" fillId="0" borderId="0" xfId="6" applyFont="1"/>
    <xf numFmtId="0" fontId="49" fillId="0" borderId="0" xfId="6" applyFont="1" applyAlignment="1">
      <alignment horizontal="center" vertical="center" wrapText="1"/>
    </xf>
    <xf numFmtId="0" fontId="47" fillId="0" borderId="0" xfId="6" applyFont="1" applyAlignment="1">
      <alignment horizontal="center" vertical="center" wrapText="1"/>
    </xf>
    <xf numFmtId="0" fontId="49" fillId="0" borderId="0" xfId="6" applyFont="1" applyAlignment="1">
      <alignment horizontal="center" vertical="center"/>
    </xf>
    <xf numFmtId="0" fontId="47" fillId="0" borderId="0" xfId="6" applyFont="1" applyAlignment="1">
      <alignment horizontal="center" vertical="center"/>
    </xf>
    <xf numFmtId="15" fontId="47" fillId="0" borderId="0" xfId="6" applyNumberFormat="1" applyFont="1" applyAlignment="1">
      <alignment vertical="center"/>
    </xf>
    <xf numFmtId="0" fontId="35" fillId="0" borderId="0" xfId="6" applyFont="1"/>
    <xf numFmtId="0" fontId="1" fillId="5" borderId="1" xfId="6" applyFont="1" applyFill="1" applyBorder="1" applyAlignment="1">
      <alignment horizontal="center" vertical="center" wrapText="1"/>
    </xf>
    <xf numFmtId="0" fontId="38" fillId="6" borderId="1" xfId="6" applyFont="1" applyFill="1" applyBorder="1" applyAlignment="1">
      <alignment horizontal="center" vertical="center" wrapText="1"/>
    </xf>
    <xf numFmtId="0" fontId="13" fillId="6" borderId="1" xfId="6" applyFont="1" applyFill="1" applyBorder="1" applyAlignment="1">
      <alignment horizontal="center" vertical="center" wrapText="1"/>
    </xf>
    <xf numFmtId="0" fontId="13" fillId="6" borderId="1" xfId="6" applyFont="1" applyFill="1" applyBorder="1" applyAlignment="1">
      <alignment horizontal="center" vertical="center" textRotation="90" wrapText="1"/>
    </xf>
    <xf numFmtId="0" fontId="1" fillId="5" borderId="1" xfId="6" applyFont="1" applyFill="1" applyBorder="1" applyAlignment="1">
      <alignment horizontal="center" vertical="center" textRotation="90" wrapText="1"/>
    </xf>
    <xf numFmtId="0" fontId="20" fillId="6" borderId="1" xfId="6" applyFont="1" applyFill="1" applyBorder="1" applyAlignment="1">
      <alignment horizontal="center" vertical="center" wrapText="1"/>
    </xf>
    <xf numFmtId="0" fontId="9" fillId="0" borderId="1" xfId="10" applyFont="1" applyBorder="1" applyAlignment="1" applyProtection="1">
      <alignment horizontal="center" vertical="center" textRotation="90" wrapText="1"/>
      <protection locked="0"/>
    </xf>
    <xf numFmtId="0" fontId="9" fillId="0" borderId="1" xfId="6" applyFont="1" applyBorder="1" applyAlignment="1">
      <alignment horizontal="center" vertical="center" wrapText="1"/>
    </xf>
    <xf numFmtId="0" fontId="9" fillId="0" borderId="1" xfId="6" applyFont="1" applyBorder="1" applyAlignment="1">
      <alignment vertical="center" wrapText="1"/>
    </xf>
    <xf numFmtId="0" fontId="9" fillId="0" borderId="1" xfId="6" applyFont="1" applyBorder="1" applyAlignment="1">
      <alignment horizontal="left" vertical="center" wrapText="1"/>
    </xf>
    <xf numFmtId="0" fontId="9" fillId="0" borderId="1" xfId="4" applyFont="1" applyBorder="1" applyAlignment="1">
      <alignment horizontal="center" vertical="center" wrapText="1"/>
    </xf>
    <xf numFmtId="0" fontId="9" fillId="0" borderId="1" xfId="4" applyFont="1" applyBorder="1" applyAlignment="1" applyProtection="1">
      <alignment horizontal="center" vertical="center" wrapText="1"/>
      <protection locked="0"/>
    </xf>
    <xf numFmtId="0" fontId="9" fillId="0" borderId="1" xfId="4" applyFont="1" applyBorder="1" applyAlignment="1">
      <alignment horizontal="center" vertical="center" textRotation="90" wrapText="1"/>
    </xf>
    <xf numFmtId="0" fontId="52" fillId="0" borderId="1" xfId="6" applyFont="1" applyBorder="1" applyAlignment="1">
      <alignment horizontal="center" vertical="center" wrapText="1"/>
    </xf>
    <xf numFmtId="0" fontId="9" fillId="0" borderId="1" xfId="6" applyFont="1" applyBorder="1" applyAlignment="1">
      <alignment horizontal="center" vertical="center" textRotation="90" wrapText="1"/>
    </xf>
    <xf numFmtId="0" fontId="9" fillId="0" borderId="1" xfId="6" applyFont="1" applyBorder="1" applyAlignment="1">
      <alignment horizontal="center" vertical="center"/>
    </xf>
    <xf numFmtId="0" fontId="9" fillId="0" borderId="0" xfId="6" applyFont="1" applyAlignment="1">
      <alignment vertical="center"/>
    </xf>
    <xf numFmtId="0" fontId="9" fillId="0" borderId="0" xfId="6" applyFont="1"/>
    <xf numFmtId="0" fontId="9" fillId="0" borderId="0" xfId="6" applyFont="1" applyAlignment="1">
      <alignment vertical="center" wrapText="1"/>
    </xf>
    <xf numFmtId="0" fontId="9" fillId="0" borderId="0" xfId="6" applyFont="1" applyAlignment="1">
      <alignment horizontal="left" vertical="center" wrapText="1"/>
    </xf>
    <xf numFmtId="0" fontId="9" fillId="0" borderId="0" xfId="6" applyFont="1" applyAlignment="1">
      <alignment horizontal="center" vertical="center" wrapText="1"/>
    </xf>
    <xf numFmtId="0" fontId="9" fillId="0" borderId="0" xfId="4" applyFont="1" applyAlignment="1">
      <alignment horizontal="center" vertical="center" wrapText="1"/>
    </xf>
    <xf numFmtId="0" fontId="9" fillId="0" borderId="0" xfId="4" applyFont="1" applyAlignment="1" applyProtection="1">
      <alignment horizontal="center" vertical="center" wrapText="1"/>
      <protection locked="0"/>
    </xf>
    <xf numFmtId="0" fontId="9" fillId="0" borderId="0" xfId="4" applyFont="1" applyAlignment="1">
      <alignment horizontal="center" vertical="center" textRotation="90" wrapText="1"/>
    </xf>
    <xf numFmtId="0" fontId="52" fillId="0" borderId="0" xfId="6" applyFont="1" applyAlignment="1">
      <alignment horizontal="center" vertical="center" wrapText="1"/>
    </xf>
    <xf numFmtId="0" fontId="9" fillId="0" borderId="0" xfId="6" applyFont="1" applyAlignment="1">
      <alignment horizontal="center" vertical="center" textRotation="90" wrapText="1"/>
    </xf>
    <xf numFmtId="0" fontId="9" fillId="0" borderId="0" xfId="6" applyFont="1" applyAlignment="1">
      <alignment horizontal="center" vertical="center"/>
    </xf>
    <xf numFmtId="0" fontId="4" fillId="0" borderId="15" xfId="6" applyBorder="1"/>
    <xf numFmtId="0" fontId="4" fillId="0" borderId="16" xfId="6" applyBorder="1"/>
    <xf numFmtId="0" fontId="4" fillId="0" borderId="6" xfId="6" applyBorder="1" applyAlignment="1">
      <alignment vertical="center" wrapText="1"/>
    </xf>
    <xf numFmtId="0" fontId="4" fillId="0" borderId="6" xfId="6" applyBorder="1" applyAlignment="1">
      <alignment horizontal="left" vertical="center" wrapText="1"/>
    </xf>
    <xf numFmtId="0" fontId="4" fillId="0" borderId="6" xfId="6" applyBorder="1" applyAlignment="1">
      <alignment horizontal="center" vertical="center" wrapText="1"/>
    </xf>
    <xf numFmtId="0" fontId="4" fillId="0" borderId="6" xfId="4" applyBorder="1" applyAlignment="1">
      <alignment horizontal="center" vertical="center" wrapText="1"/>
    </xf>
    <xf numFmtId="0" fontId="4" fillId="0" borderId="6" xfId="4" applyBorder="1" applyAlignment="1" applyProtection="1">
      <alignment horizontal="center" vertical="center" wrapText="1"/>
      <protection locked="0"/>
    </xf>
    <xf numFmtId="0" fontId="4" fillId="0" borderId="6" xfId="4" applyBorder="1" applyAlignment="1">
      <alignment horizontal="center" vertical="center" textRotation="90" wrapText="1"/>
    </xf>
    <xf numFmtId="0" fontId="13" fillId="0" borderId="6" xfId="6" applyFont="1" applyBorder="1" applyAlignment="1">
      <alignment horizontal="center" vertical="center" wrapText="1"/>
    </xf>
    <xf numFmtId="0" fontId="4" fillId="0" borderId="6" xfId="6" applyBorder="1" applyAlignment="1">
      <alignment horizontal="center" vertical="center" textRotation="90" wrapText="1"/>
    </xf>
    <xf numFmtId="0" fontId="4" fillId="0" borderId="6" xfId="6" applyBorder="1" applyAlignment="1">
      <alignment horizontal="center" vertical="center"/>
    </xf>
    <xf numFmtId="0" fontId="4" fillId="0" borderId="0" xfId="6" applyAlignment="1">
      <alignment vertical="center"/>
    </xf>
    <xf numFmtId="0" fontId="2" fillId="22" borderId="0" xfId="11" applyFont="1" applyFill="1" applyAlignment="1">
      <alignment horizontal="center" vertical="center" wrapText="1"/>
    </xf>
    <xf numFmtId="0" fontId="2" fillId="22" borderId="0" xfId="11" applyFont="1" applyFill="1" applyAlignment="1">
      <alignment horizontal="left" vertical="center" wrapText="1"/>
    </xf>
    <xf numFmtId="0" fontId="13" fillId="0" borderId="0" xfId="11" applyFont="1" applyAlignment="1">
      <alignment horizontal="left" vertical="center" wrapText="1"/>
    </xf>
    <xf numFmtId="0" fontId="2" fillId="22" borderId="0" xfId="11" applyFont="1" applyFill="1" applyAlignment="1">
      <alignment vertical="center" wrapText="1"/>
    </xf>
    <xf numFmtId="0" fontId="2" fillId="0" borderId="0" xfId="11" applyFont="1" applyAlignment="1">
      <alignment horizontal="left" vertical="center" wrapText="1"/>
    </xf>
    <xf numFmtId="0" fontId="2" fillId="0" borderId="0" xfId="11" applyFont="1" applyAlignment="1">
      <alignment horizontal="center" vertical="center" wrapText="1"/>
    </xf>
    <xf numFmtId="0" fontId="4" fillId="0" borderId="0" xfId="11" applyAlignment="1">
      <alignment horizontal="center" vertical="center" wrapText="1"/>
    </xf>
    <xf numFmtId="0" fontId="4" fillId="0" borderId="17" xfId="11" applyBorder="1" applyAlignment="1">
      <alignment horizontal="center" vertical="center" wrapText="1"/>
    </xf>
    <xf numFmtId="0" fontId="4" fillId="22" borderId="0" xfId="11" applyFill="1" applyAlignment="1">
      <alignment horizontal="center" vertical="center" wrapText="1"/>
    </xf>
    <xf numFmtId="0" fontId="47" fillId="3" borderId="1" xfId="6" applyFont="1" applyFill="1" applyBorder="1" applyAlignment="1">
      <alignment vertical="center" wrapText="1"/>
    </xf>
    <xf numFmtId="0" fontId="6" fillId="0" borderId="0" xfId="1" applyFont="1"/>
    <xf numFmtId="0" fontId="56" fillId="0" borderId="0" xfId="1" applyFont="1"/>
    <xf numFmtId="0" fontId="32" fillId="3" borderId="1" xfId="6" applyFont="1" applyFill="1" applyBorder="1" applyAlignment="1">
      <alignment horizontal="left" vertical="center" wrapText="1"/>
    </xf>
    <xf numFmtId="0" fontId="4" fillId="0" borderId="17" xfId="1" applyBorder="1" applyAlignment="1">
      <alignment vertical="center" wrapText="1"/>
    </xf>
    <xf numFmtId="0" fontId="4" fillId="0" borderId="17" xfId="1" applyBorder="1" applyAlignment="1">
      <alignment horizontal="center" vertical="center" textRotation="90" wrapText="1"/>
    </xf>
    <xf numFmtId="0" fontId="2" fillId="0" borderId="0" xfId="1" applyFont="1" applyAlignment="1">
      <alignment vertical="center"/>
    </xf>
    <xf numFmtId="0" fontId="29" fillId="0" borderId="0" xfId="1" applyFont="1"/>
    <xf numFmtId="0" fontId="2" fillId="0" borderId="0" xfId="1" applyFont="1"/>
    <xf numFmtId="0" fontId="59" fillId="0" borderId="0" xfId="0" applyFont="1"/>
    <xf numFmtId="0" fontId="40" fillId="3" borderId="13" xfId="1" applyFont="1" applyFill="1" applyBorder="1" applyAlignment="1">
      <alignment horizontal="center" vertical="center" wrapText="1"/>
    </xf>
    <xf numFmtId="0" fontId="40" fillId="3" borderId="13" xfId="1" applyFont="1" applyFill="1" applyBorder="1" applyAlignment="1">
      <alignment horizontal="center" vertical="center" textRotation="90" wrapText="1"/>
    </xf>
    <xf numFmtId="0" fontId="41" fillId="17" borderId="13" xfId="1" applyFont="1" applyFill="1" applyBorder="1" applyAlignment="1">
      <alignment horizontal="center" vertical="center" textRotation="90" wrapText="1"/>
    </xf>
    <xf numFmtId="0" fontId="41" fillId="17" borderId="13" xfId="1" applyFont="1" applyFill="1" applyBorder="1" applyAlignment="1">
      <alignment horizontal="center" vertical="center" wrapText="1"/>
    </xf>
    <xf numFmtId="0" fontId="42" fillId="19" borderId="13" xfId="6" applyFont="1" applyFill="1" applyBorder="1" applyAlignment="1">
      <alignment horizontal="center" vertical="center" wrapText="1"/>
    </xf>
    <xf numFmtId="0" fontId="4" fillId="0" borderId="17" xfId="1" applyBorder="1" applyAlignment="1">
      <alignment horizontal="center" vertical="center" wrapText="1"/>
    </xf>
    <xf numFmtId="0" fontId="4" fillId="0" borderId="17" xfId="1" applyBorder="1" applyAlignment="1">
      <alignment horizontal="center" vertical="center"/>
    </xf>
    <xf numFmtId="0" fontId="4" fillId="0" borderId="17" xfId="1" applyBorder="1" applyAlignment="1">
      <alignment horizontal="left" vertical="center" wrapText="1"/>
    </xf>
    <xf numFmtId="0" fontId="49" fillId="0" borderId="0" xfId="6" applyFont="1" applyAlignment="1">
      <alignment horizontal="left" vertical="center" wrapText="1"/>
    </xf>
    <xf numFmtId="0" fontId="4" fillId="0" borderId="0" xfId="1" applyAlignment="1">
      <alignment horizontal="left" wrapText="1"/>
    </xf>
    <xf numFmtId="0" fontId="4" fillId="0" borderId="17" xfId="1" applyBorder="1" applyAlignment="1">
      <alignment horizontal="center" vertical="center" textRotation="90"/>
    </xf>
    <xf numFmtId="0" fontId="4" fillId="0" borderId="17" xfId="4" applyBorder="1" applyAlignment="1">
      <alignment horizontal="center" vertical="center" wrapText="1"/>
    </xf>
    <xf numFmtId="0" fontId="4" fillId="0" borderId="17" xfId="4" applyBorder="1" applyAlignment="1" applyProtection="1">
      <alignment horizontal="center" vertical="center" wrapText="1"/>
      <protection locked="0"/>
    </xf>
    <xf numFmtId="0" fontId="13" fillId="0" borderId="17" xfId="1" applyFont="1" applyBorder="1" applyAlignment="1">
      <alignment horizontal="center" vertical="center" wrapText="1"/>
    </xf>
    <xf numFmtId="0" fontId="43" fillId="0" borderId="17" xfId="4" applyFont="1" applyBorder="1" applyAlignment="1">
      <alignment horizontal="center" vertical="center" wrapText="1"/>
    </xf>
    <xf numFmtId="0" fontId="4" fillId="0" borderId="17" xfId="3" applyFont="1" applyBorder="1" applyAlignment="1">
      <alignment horizontal="center" vertical="center" wrapText="1"/>
    </xf>
    <xf numFmtId="0" fontId="2" fillId="0" borderId="17" xfId="1" applyFont="1" applyBorder="1" applyAlignment="1">
      <alignment horizontal="center" vertical="center" wrapText="1"/>
    </xf>
    <xf numFmtId="0" fontId="9" fillId="0" borderId="17" xfId="3" applyFont="1" applyBorder="1" applyAlignment="1">
      <alignment horizontal="center" vertical="center" wrapText="1"/>
    </xf>
    <xf numFmtId="9" fontId="10" fillId="0" borderId="17" xfId="8" applyFont="1" applyFill="1" applyBorder="1" applyAlignment="1">
      <alignment horizontal="center" vertical="center"/>
    </xf>
    <xf numFmtId="49" fontId="9" fillId="0" borderId="17" xfId="6" applyNumberFormat="1" applyFont="1" applyBorder="1" applyAlignment="1">
      <alignment horizontal="center" vertical="center" wrapText="1"/>
    </xf>
    <xf numFmtId="0" fontId="4" fillId="23" borderId="17" xfId="1" applyFill="1" applyBorder="1" applyAlignment="1">
      <alignment horizontal="center" vertical="center" textRotation="90"/>
    </xf>
    <xf numFmtId="0" fontId="32" fillId="3" borderId="23" xfId="6" applyFont="1" applyFill="1" applyBorder="1" applyAlignment="1">
      <alignment vertical="center" wrapText="1"/>
    </xf>
    <xf numFmtId="0" fontId="32" fillId="3" borderId="23" xfId="6" applyFont="1" applyFill="1" applyBorder="1" applyAlignment="1">
      <alignment horizontal="center" vertical="center" wrapText="1"/>
    </xf>
    <xf numFmtId="164" fontId="47" fillId="3" borderId="23" xfId="6" applyNumberFormat="1" applyFont="1" applyFill="1" applyBorder="1" applyAlignment="1">
      <alignment vertical="center" wrapText="1"/>
    </xf>
    <xf numFmtId="0" fontId="1" fillId="2" borderId="17" xfId="0" applyFont="1" applyFill="1" applyBorder="1" applyAlignment="1">
      <alignment horizontal="center" vertical="center"/>
    </xf>
    <xf numFmtId="0" fontId="4" fillId="0" borderId="17" xfId="4" applyBorder="1" applyAlignment="1">
      <alignment horizontal="center" vertical="center" textRotation="90" wrapText="1"/>
    </xf>
    <xf numFmtId="0" fontId="37" fillId="16" borderId="13" xfId="1" applyFont="1" applyFill="1" applyBorder="1" applyAlignment="1">
      <alignment horizontal="center" vertical="center" wrapText="1"/>
    </xf>
    <xf numFmtId="0" fontId="2" fillId="0" borderId="17" xfId="1" applyFont="1" applyBorder="1" applyAlignment="1">
      <alignment horizontal="left" vertical="center" wrapText="1"/>
    </xf>
    <xf numFmtId="0" fontId="4" fillId="0" borderId="17" xfId="1" applyBorder="1" applyAlignment="1">
      <alignment vertical="center" textRotation="90"/>
    </xf>
    <xf numFmtId="0" fontId="13" fillId="7" borderId="1" xfId="6" applyFont="1" applyFill="1" applyBorder="1" applyAlignment="1">
      <alignment vertical="center" wrapText="1"/>
    </xf>
    <xf numFmtId="0" fontId="13" fillId="7" borderId="18" xfId="6" applyFont="1" applyFill="1" applyBorder="1" applyAlignment="1">
      <alignment vertical="center" wrapText="1"/>
    </xf>
    <xf numFmtId="0" fontId="13" fillId="7" borderId="6" xfId="6" applyFont="1" applyFill="1" applyBorder="1" applyAlignment="1">
      <alignment vertical="center" wrapText="1"/>
    </xf>
    <xf numFmtId="0" fontId="13" fillId="7" borderId="19" xfId="6" applyFont="1" applyFill="1" applyBorder="1" applyAlignment="1">
      <alignment vertical="center" wrapText="1"/>
    </xf>
    <xf numFmtId="0" fontId="13" fillId="7" borderId="20" xfId="6" applyFont="1" applyFill="1" applyBorder="1" applyAlignment="1">
      <alignment vertical="center" wrapText="1"/>
    </xf>
    <xf numFmtId="0" fontId="13" fillId="7" borderId="5" xfId="6" applyFont="1" applyFill="1" applyBorder="1" applyAlignment="1">
      <alignment vertical="center" wrapText="1"/>
    </xf>
    <xf numFmtId="0" fontId="13" fillId="7" borderId="21" xfId="6" applyFont="1" applyFill="1" applyBorder="1" applyAlignment="1">
      <alignment vertical="center" wrapText="1"/>
    </xf>
    <xf numFmtId="0" fontId="46" fillId="7" borderId="3" xfId="6" applyFont="1" applyFill="1" applyBorder="1" applyAlignment="1">
      <alignment vertical="center" wrapText="1"/>
    </xf>
    <xf numFmtId="0" fontId="9" fillId="0" borderId="26" xfId="6" applyFont="1" applyBorder="1" applyAlignment="1">
      <alignment vertical="center"/>
    </xf>
    <xf numFmtId="0" fontId="13" fillId="0" borderId="0" xfId="6" applyFont="1"/>
    <xf numFmtId="0" fontId="4" fillId="0" borderId="0" xfId="1" applyAlignment="1">
      <alignment horizontal="left" vertical="center"/>
    </xf>
    <xf numFmtId="0" fontId="9" fillId="0" borderId="12" xfId="6" applyFont="1" applyBorder="1" applyAlignment="1">
      <alignment vertical="center"/>
    </xf>
    <xf numFmtId="0" fontId="4" fillId="0" borderId="0" xfId="1" applyAlignment="1">
      <alignment horizontal="left"/>
    </xf>
    <xf numFmtId="0" fontId="4" fillId="0" borderId="0" xfId="6" applyAlignment="1">
      <alignment horizontal="left"/>
    </xf>
    <xf numFmtId="0" fontId="13" fillId="0" borderId="22" xfId="6" applyFont="1" applyBorder="1" applyAlignment="1">
      <alignment horizontal="center" vertical="center" wrapText="1"/>
    </xf>
    <xf numFmtId="0" fontId="13" fillId="0" borderId="12" xfId="6" applyFont="1" applyBorder="1" applyAlignment="1">
      <alignment horizontal="left" vertical="center" wrapText="1"/>
    </xf>
    <xf numFmtId="0" fontId="13" fillId="0" borderId="0" xfId="6" applyFont="1" applyAlignment="1">
      <alignment horizontal="left" vertical="center" wrapText="1"/>
    </xf>
    <xf numFmtId="0" fontId="4" fillId="0" borderId="0" xfId="6" applyAlignment="1">
      <alignment horizontal="center" vertical="center" wrapText="1"/>
    </xf>
    <xf numFmtId="0" fontId="6" fillId="0" borderId="0" xfId="1" applyFont="1" applyAlignment="1">
      <alignment horizontal="left"/>
    </xf>
    <xf numFmtId="0" fontId="9" fillId="0" borderId="0" xfId="1" applyFont="1"/>
    <xf numFmtId="0" fontId="12" fillId="0" borderId="0" xfId="1" applyFont="1"/>
    <xf numFmtId="0" fontId="56" fillId="0" borderId="0" xfId="1" applyFont="1" applyAlignment="1">
      <alignment horizontal="left"/>
    </xf>
    <xf numFmtId="0" fontId="29" fillId="0" borderId="0" xfId="1" applyFont="1" applyAlignment="1">
      <alignment horizontal="left"/>
    </xf>
    <xf numFmtId="0" fontId="29" fillId="0" borderId="0" xfId="2" applyFont="1" applyBorder="1" applyAlignment="1" applyProtection="1">
      <alignment horizontal="center" vertical="center"/>
    </xf>
    <xf numFmtId="0" fontId="11" fillId="0" borderId="0" xfId="0" applyFont="1"/>
    <xf numFmtId="0" fontId="0" fillId="0" borderId="12" xfId="0" applyBorder="1"/>
    <xf numFmtId="0" fontId="4" fillId="0" borderId="30" xfId="1" applyBorder="1"/>
    <xf numFmtId="0" fontId="4" fillId="0" borderId="25" xfId="1" applyBorder="1"/>
    <xf numFmtId="0" fontId="6" fillId="0" borderId="30" xfId="1" applyFont="1" applyBorder="1"/>
    <xf numFmtId="0" fontId="6" fillId="0" borderId="25" xfId="1" applyFont="1" applyBorder="1"/>
    <xf numFmtId="0" fontId="56" fillId="0" borderId="30" xfId="1" applyFont="1" applyBorder="1"/>
    <xf numFmtId="0" fontId="29" fillId="0" borderId="25" xfId="1" applyFont="1" applyBorder="1" applyAlignment="1">
      <alignment horizontal="left"/>
    </xf>
    <xf numFmtId="0" fontId="0" fillId="0" borderId="30" xfId="0" applyBorder="1"/>
    <xf numFmtId="0" fontId="11" fillId="0" borderId="25" xfId="0" applyFont="1" applyBorder="1"/>
    <xf numFmtId="0" fontId="0" fillId="0" borderId="25" xfId="0" applyBorder="1"/>
    <xf numFmtId="0" fontId="0" fillId="0" borderId="31" xfId="0" applyBorder="1"/>
    <xf numFmtId="0" fontId="0" fillId="0" borderId="32" xfId="0" applyBorder="1"/>
    <xf numFmtId="0" fontId="4" fillId="23" borderId="17" xfId="1" applyFill="1" applyBorder="1" applyAlignment="1">
      <alignment vertical="center" wrapText="1"/>
    </xf>
    <xf numFmtId="0" fontId="2" fillId="0" borderId="17" xfId="1" applyFont="1" applyBorder="1" applyAlignment="1">
      <alignment vertical="center" wrapText="1"/>
    </xf>
    <xf numFmtId="0" fontId="44" fillId="23" borderId="17" xfId="6" applyFont="1" applyFill="1" applyBorder="1" applyAlignment="1">
      <alignment horizontal="left" vertical="center" wrapText="1"/>
    </xf>
    <xf numFmtId="0" fontId="12" fillId="23" borderId="17" xfId="6" applyFont="1" applyFill="1" applyBorder="1" applyAlignment="1">
      <alignment horizontal="left" vertical="center" wrapText="1"/>
    </xf>
    <xf numFmtId="0" fontId="1" fillId="2" borderId="10" xfId="0" applyFont="1" applyFill="1" applyBorder="1" applyAlignment="1">
      <alignment horizontal="center" vertical="center"/>
    </xf>
    <xf numFmtId="0" fontId="8" fillId="0" borderId="10" xfId="0" applyFont="1" applyBorder="1" applyAlignment="1">
      <alignment horizontal="center" vertical="center"/>
    </xf>
    <xf numFmtId="0" fontId="13" fillId="6" borderId="10" xfId="4" applyFont="1" applyFill="1" applyBorder="1" applyAlignment="1">
      <alignment horizontal="center" vertical="center" wrapText="1"/>
    </xf>
    <xf numFmtId="0" fontId="6" fillId="0" borderId="10" xfId="4" applyFont="1" applyBorder="1" applyAlignment="1">
      <alignment horizontal="left" vertical="center" wrapText="1"/>
    </xf>
    <xf numFmtId="0" fontId="12" fillId="0" borderId="10" xfId="3" applyFont="1" applyBorder="1" applyAlignment="1">
      <alignment horizontal="center"/>
    </xf>
    <xf numFmtId="0" fontId="6" fillId="0" borderId="10" xfId="4" applyFont="1" applyBorder="1" applyAlignment="1">
      <alignment horizontal="center" vertical="center" wrapText="1"/>
    </xf>
    <xf numFmtId="0" fontId="12" fillId="0" borderId="10" xfId="3" applyFont="1" applyBorder="1"/>
    <xf numFmtId="0" fontId="37" fillId="17" borderId="3" xfId="1" applyFont="1" applyFill="1" applyBorder="1" applyAlignment="1">
      <alignment horizontal="center" vertical="center" wrapText="1"/>
    </xf>
    <xf numFmtId="0" fontId="41" fillId="17" borderId="19" xfId="1" applyFont="1" applyFill="1" applyBorder="1" applyAlignment="1">
      <alignment horizontal="center" vertical="center" textRotation="90" wrapText="1"/>
    </xf>
    <xf numFmtId="0" fontId="13" fillId="0" borderId="27" xfId="1" applyFont="1" applyBorder="1" applyAlignment="1">
      <alignment horizontal="center" vertical="center" wrapText="1"/>
    </xf>
    <xf numFmtId="0" fontId="37" fillId="16" borderId="10" xfId="1" applyFont="1" applyFill="1" applyBorder="1" applyAlignment="1">
      <alignment horizontal="center" vertical="center" wrapText="1"/>
    </xf>
    <xf numFmtId="0" fontId="40" fillId="3" borderId="10" xfId="1" applyFont="1" applyFill="1" applyBorder="1" applyAlignment="1">
      <alignment horizontal="center" vertical="center" wrapText="1"/>
    </xf>
    <xf numFmtId="0" fontId="40" fillId="3" borderId="10" xfId="1" applyFont="1" applyFill="1" applyBorder="1" applyAlignment="1">
      <alignment horizontal="center" vertical="center" textRotation="90" wrapText="1"/>
    </xf>
    <xf numFmtId="0" fontId="4" fillId="0" borderId="10" xfId="1" applyBorder="1" applyAlignment="1">
      <alignment horizontal="center" vertical="center" textRotation="90"/>
    </xf>
    <xf numFmtId="0" fontId="4" fillId="23" borderId="10" xfId="1" applyFill="1" applyBorder="1" applyAlignment="1">
      <alignment horizontal="center" vertical="center" textRotation="90"/>
    </xf>
    <xf numFmtId="0" fontId="4" fillId="0" borderId="10" xfId="1" applyBorder="1" applyAlignment="1">
      <alignment vertical="center" wrapText="1"/>
    </xf>
    <xf numFmtId="0" fontId="4" fillId="0" borderId="10" xfId="1" applyBorder="1" applyAlignment="1">
      <alignment horizontal="left" vertical="center" wrapText="1"/>
    </xf>
    <xf numFmtId="0" fontId="4" fillId="23" borderId="10" xfId="1" applyFill="1" applyBorder="1" applyAlignment="1">
      <alignment vertical="center" wrapText="1"/>
    </xf>
    <xf numFmtId="0" fontId="4" fillId="0" borderId="10" xfId="1" applyBorder="1" applyAlignment="1">
      <alignment horizontal="center" vertical="center" wrapText="1"/>
    </xf>
    <xf numFmtId="0" fontId="4" fillId="0" borderId="10" xfId="4" applyBorder="1" applyAlignment="1">
      <alignment horizontal="center" vertical="center" wrapText="1"/>
    </xf>
    <xf numFmtId="0" fontId="4" fillId="0" borderId="10" xfId="4" applyBorder="1" applyAlignment="1" applyProtection="1">
      <alignment horizontal="center" vertical="center" wrapText="1"/>
      <protection locked="0"/>
    </xf>
    <xf numFmtId="0" fontId="4" fillId="0" borderId="10" xfId="4" applyBorder="1" applyAlignment="1">
      <alignment horizontal="center" vertical="center" textRotation="90" wrapText="1"/>
    </xf>
    <xf numFmtId="0" fontId="43" fillId="0" borderId="10" xfId="4" applyFont="1" applyBorder="1" applyAlignment="1">
      <alignment horizontal="center" vertical="center" wrapText="1"/>
    </xf>
    <xf numFmtId="0" fontId="4" fillId="0" borderId="10" xfId="1" applyBorder="1" applyAlignment="1">
      <alignment vertical="center" textRotation="90"/>
    </xf>
    <xf numFmtId="0" fontId="49" fillId="0" borderId="0" xfId="6" applyFont="1" applyAlignment="1">
      <alignment horizontal="justify" vertical="center" wrapText="1"/>
    </xf>
    <xf numFmtId="0" fontId="4" fillId="0" borderId="0" xfId="1" applyAlignment="1">
      <alignment horizontal="justify" wrapText="1"/>
    </xf>
    <xf numFmtId="0" fontId="4" fillId="0" borderId="10" xfId="1" applyBorder="1" applyAlignment="1">
      <alignment horizontal="justify" vertical="center" wrapText="1"/>
    </xf>
    <xf numFmtId="0" fontId="4" fillId="23" borderId="10" xfId="1" applyFill="1" applyBorder="1" applyAlignment="1">
      <alignment horizontal="justify" vertical="center" wrapText="1"/>
    </xf>
    <xf numFmtId="0" fontId="0" fillId="0" borderId="10" xfId="0" applyBorder="1" applyAlignment="1">
      <alignment horizontal="justify" vertical="center" wrapText="1"/>
    </xf>
    <xf numFmtId="0" fontId="6" fillId="0" borderId="10" xfId="4" applyFont="1" applyBorder="1" applyAlignment="1">
      <alignment vertical="center" wrapText="1"/>
    </xf>
    <xf numFmtId="0" fontId="0" fillId="0" borderId="30" xfId="0" applyBorder="1" applyAlignment="1">
      <alignment horizontal="left"/>
    </xf>
    <xf numFmtId="0" fontId="0" fillId="0" borderId="0" xfId="0" applyAlignment="1">
      <alignment horizontal="left"/>
    </xf>
    <xf numFmtId="0" fontId="11" fillId="0" borderId="0" xfId="0" applyFont="1" applyAlignment="1">
      <alignment horizontal="left"/>
    </xf>
    <xf numFmtId="0" fontId="11" fillId="0" borderId="25" xfId="0" applyFont="1" applyBorder="1" applyAlignment="1">
      <alignment horizontal="left"/>
    </xf>
    <xf numFmtId="0" fontId="59" fillId="0" borderId="0" xfId="0" applyFont="1" applyAlignment="1">
      <alignment horizontal="left"/>
    </xf>
    <xf numFmtId="0" fontId="9" fillId="0" borderId="2" xfId="4" applyFont="1" applyBorder="1" applyAlignment="1">
      <alignment horizontal="center" vertical="center" wrapText="1"/>
    </xf>
    <xf numFmtId="0" fontId="9" fillId="0" borderId="3" xfId="3" applyFont="1" applyBorder="1" applyAlignment="1">
      <alignment horizontal="center" vertical="center" wrapText="1"/>
    </xf>
    <xf numFmtId="0" fontId="13" fillId="0" borderId="10" xfId="1" applyFont="1" applyBorder="1" applyAlignment="1">
      <alignment horizontal="center" vertical="center" wrapText="1"/>
    </xf>
    <xf numFmtId="0" fontId="4" fillId="0" borderId="0" xfId="1" applyAlignment="1">
      <alignment vertical="center" wrapText="1"/>
    </xf>
    <xf numFmtId="0" fontId="2" fillId="23" borderId="10" xfId="1" applyFont="1" applyFill="1" applyBorder="1" applyAlignment="1">
      <alignment vertical="center" wrapText="1"/>
    </xf>
    <xf numFmtId="0" fontId="2" fillId="0" borderId="0" xfId="0" applyFont="1" applyAlignment="1">
      <alignment horizontal="center" vertical="center" wrapText="1"/>
    </xf>
    <xf numFmtId="0" fontId="4" fillId="0" borderId="33" xfId="1" applyBorder="1" applyAlignment="1">
      <alignment horizontal="center" vertical="center" textRotation="90"/>
    </xf>
    <xf numFmtId="0" fontId="4" fillId="23" borderId="33" xfId="1" applyFill="1" applyBorder="1" applyAlignment="1">
      <alignment horizontal="center" vertical="center" textRotation="90"/>
    </xf>
    <xf numFmtId="0" fontId="4" fillId="0" borderId="33" xfId="1" applyBorder="1" applyAlignment="1">
      <alignment horizontal="center" vertical="center" wrapText="1"/>
    </xf>
    <xf numFmtId="0" fontId="4" fillId="0" borderId="33" xfId="4" applyBorder="1" applyAlignment="1">
      <alignment horizontal="center" vertical="center" wrapText="1"/>
    </xf>
    <xf numFmtId="0" fontId="4" fillId="0" borderId="33" xfId="4" applyBorder="1" applyAlignment="1" applyProtection="1">
      <alignment horizontal="center" vertical="center" wrapText="1"/>
      <protection locked="0"/>
    </xf>
    <xf numFmtId="0" fontId="4" fillId="0" borderId="33" xfId="4" applyBorder="1" applyAlignment="1">
      <alignment horizontal="center" vertical="center" textRotation="90" wrapText="1"/>
    </xf>
    <xf numFmtId="0" fontId="13" fillId="0" borderId="29" xfId="1" applyFont="1" applyBorder="1" applyAlignment="1">
      <alignment horizontal="center" vertical="center" wrapText="1"/>
    </xf>
    <xf numFmtId="0" fontId="4" fillId="0" borderId="36" xfId="1" applyBorder="1" applyAlignment="1">
      <alignment horizontal="center" vertical="center" textRotation="90" wrapText="1"/>
    </xf>
    <xf numFmtId="0" fontId="4" fillId="0" borderId="36" xfId="1" applyBorder="1" applyAlignment="1">
      <alignment horizontal="left" vertical="center" wrapText="1"/>
    </xf>
    <xf numFmtId="0" fontId="4" fillId="0" borderId="36" xfId="1" applyBorder="1" applyAlignment="1">
      <alignment horizontal="center" vertical="center"/>
    </xf>
    <xf numFmtId="0" fontId="4" fillId="0" borderId="36" xfId="1" applyBorder="1" applyAlignment="1">
      <alignment horizontal="center" vertical="center" wrapText="1"/>
    </xf>
    <xf numFmtId="0" fontId="2" fillId="0" borderId="36" xfId="1" applyFont="1" applyBorder="1" applyAlignment="1">
      <alignment vertical="center" wrapText="1"/>
    </xf>
    <xf numFmtId="0" fontId="4" fillId="0" borderId="36" xfId="4" applyBorder="1" applyAlignment="1">
      <alignment horizontal="center" vertical="center" wrapText="1"/>
    </xf>
    <xf numFmtId="0" fontId="4" fillId="0" borderId="36" xfId="4" applyBorder="1" applyAlignment="1" applyProtection="1">
      <alignment horizontal="center" vertical="center" wrapText="1"/>
      <protection locked="0"/>
    </xf>
    <xf numFmtId="0" fontId="43" fillId="0" borderId="36" xfId="4" applyFont="1" applyBorder="1" applyAlignment="1">
      <alignment horizontal="center" vertical="center" wrapText="1"/>
    </xf>
    <xf numFmtId="0" fontId="4" fillId="0" borderId="36" xfId="3" applyFont="1" applyBorder="1" applyAlignment="1">
      <alignment horizontal="center" vertical="center" wrapText="1"/>
    </xf>
    <xf numFmtId="0" fontId="2" fillId="0" borderId="36" xfId="1" applyFont="1" applyBorder="1" applyAlignment="1">
      <alignment horizontal="center" vertical="center" wrapText="1"/>
    </xf>
    <xf numFmtId="0" fontId="13" fillId="0" borderId="36" xfId="1" applyFont="1" applyBorder="1" applyAlignment="1">
      <alignment horizontal="center" vertical="center" wrapText="1"/>
    </xf>
    <xf numFmtId="0" fontId="9" fillId="0" borderId="36" xfId="3" applyFont="1" applyBorder="1" applyAlignment="1">
      <alignment horizontal="center" vertical="center" wrapText="1"/>
    </xf>
    <xf numFmtId="9" fontId="10" fillId="0" borderId="36" xfId="8" applyFont="1" applyFill="1" applyBorder="1" applyAlignment="1">
      <alignment horizontal="center" vertical="center"/>
    </xf>
    <xf numFmtId="49" fontId="9" fillId="0" borderId="36" xfId="6" applyNumberFormat="1" applyFont="1" applyBorder="1" applyAlignment="1">
      <alignment horizontal="center" vertical="center" wrapText="1"/>
    </xf>
    <xf numFmtId="0" fontId="4" fillId="0" borderId="35" xfId="1" applyBorder="1" applyAlignment="1">
      <alignment horizontal="center" vertical="center" textRotation="90"/>
    </xf>
    <xf numFmtId="0" fontId="4" fillId="23" borderId="35" xfId="1" applyFill="1" applyBorder="1" applyAlignment="1">
      <alignment horizontal="center" vertical="center" textRotation="90"/>
    </xf>
    <xf numFmtId="0" fontId="4" fillId="0" borderId="37" xfId="4" applyBorder="1" applyAlignment="1">
      <alignment horizontal="center" vertical="center" wrapText="1"/>
    </xf>
    <xf numFmtId="0" fontId="4" fillId="0" borderId="37" xfId="4" applyBorder="1" applyAlignment="1" applyProtection="1">
      <alignment horizontal="center" vertical="center" wrapText="1"/>
      <protection locked="0"/>
    </xf>
    <xf numFmtId="0" fontId="43" fillId="0" borderId="37" xfId="4" applyFont="1" applyBorder="1" applyAlignment="1">
      <alignment horizontal="center" vertical="center" wrapText="1"/>
    </xf>
    <xf numFmtId="0" fontId="4" fillId="0" borderId="37" xfId="3" applyFont="1" applyBorder="1" applyAlignment="1">
      <alignment horizontal="center" vertical="center" wrapText="1"/>
    </xf>
    <xf numFmtId="0" fontId="2" fillId="0" borderId="37" xfId="1" applyFont="1" applyBorder="1" applyAlignment="1">
      <alignment horizontal="center" vertical="center" wrapText="1"/>
    </xf>
    <xf numFmtId="0" fontId="13" fillId="0" borderId="37" xfId="1" applyFont="1" applyBorder="1" applyAlignment="1">
      <alignment horizontal="center" vertical="center" wrapText="1"/>
    </xf>
    <xf numFmtId="0" fontId="9" fillId="0" borderId="37" xfId="3" applyFont="1" applyBorder="1" applyAlignment="1">
      <alignment horizontal="center" vertical="center" wrapText="1"/>
    </xf>
    <xf numFmtId="9" fontId="10" fillId="0" borderId="37" xfId="8" applyFont="1" applyFill="1" applyBorder="1" applyAlignment="1">
      <alignment horizontal="center" vertical="center"/>
    </xf>
    <xf numFmtId="0" fontId="44" fillId="23" borderId="37" xfId="6" applyFont="1" applyFill="1" applyBorder="1" applyAlignment="1">
      <alignment horizontal="left" vertical="center" wrapText="1"/>
    </xf>
    <xf numFmtId="0" fontId="2" fillId="23" borderId="33" xfId="1" applyFont="1" applyFill="1" applyBorder="1" applyAlignment="1">
      <alignment vertical="center" wrapText="1"/>
    </xf>
    <xf numFmtId="0" fontId="4" fillId="0" borderId="33" xfId="1" applyBorder="1" applyAlignment="1">
      <alignment horizontal="left" vertical="center" wrapText="1"/>
    </xf>
    <xf numFmtId="0" fontId="62" fillId="17" borderId="3" xfId="1" applyFont="1" applyFill="1" applyBorder="1" applyAlignment="1">
      <alignment horizontal="center" vertical="center" wrapText="1"/>
    </xf>
    <xf numFmtId="0" fontId="62" fillId="16" borderId="10" xfId="1" applyFont="1" applyFill="1" applyBorder="1" applyAlignment="1">
      <alignment horizontal="center" vertical="center" wrapText="1"/>
    </xf>
    <xf numFmtId="0" fontId="50" fillId="3" borderId="23" xfId="6" applyFont="1" applyFill="1" applyBorder="1" applyAlignment="1">
      <alignment horizontal="center" vertical="center" wrapText="1"/>
    </xf>
    <xf numFmtId="0" fontId="50" fillId="3" borderId="1" xfId="6" applyFont="1" applyFill="1" applyBorder="1" applyAlignment="1">
      <alignment horizontal="left" vertical="center" wrapText="1"/>
    </xf>
    <xf numFmtId="164" fontId="35" fillId="3" borderId="23" xfId="6" applyNumberFormat="1" applyFont="1" applyFill="1" applyBorder="1" applyAlignment="1">
      <alignment vertical="center" wrapText="1"/>
    </xf>
    <xf numFmtId="0" fontId="35" fillId="3" borderId="1" xfId="6" applyFont="1" applyFill="1" applyBorder="1" applyAlignment="1">
      <alignment vertical="center" wrapText="1"/>
    </xf>
    <xf numFmtId="0" fontId="50" fillId="3" borderId="23" xfId="6" applyFont="1" applyFill="1" applyBorder="1" applyAlignment="1">
      <alignment vertical="center" wrapText="1"/>
    </xf>
    <xf numFmtId="0" fontId="50" fillId="3" borderId="1" xfId="6" applyFont="1" applyFill="1" applyBorder="1" applyAlignment="1">
      <alignment vertical="center" wrapText="1"/>
    </xf>
    <xf numFmtId="0" fontId="4" fillId="23" borderId="35" xfId="1" applyFill="1" applyBorder="1" applyAlignment="1">
      <alignment vertical="center" wrapText="1"/>
    </xf>
    <xf numFmtId="0" fontId="4" fillId="0" borderId="17" xfId="0" applyFont="1" applyBorder="1" applyAlignment="1">
      <alignment horizontal="center" vertical="center"/>
    </xf>
    <xf numFmtId="0" fontId="4" fillId="0" borderId="27" xfId="0" applyFont="1" applyBorder="1" applyAlignment="1">
      <alignment horizontal="center" vertical="center"/>
    </xf>
    <xf numFmtId="0" fontId="4" fillId="0" borderId="27" xfId="0" applyFont="1" applyBorder="1" applyAlignment="1">
      <alignment horizontal="center" vertical="center" wrapText="1"/>
    </xf>
    <xf numFmtId="0" fontId="8" fillId="0" borderId="27" xfId="0" applyFont="1" applyBorder="1" applyAlignment="1">
      <alignment vertical="center" wrapText="1"/>
    </xf>
    <xf numFmtId="0" fontId="2" fillId="0" borderId="10" xfId="1" applyFont="1" applyBorder="1" applyAlignment="1">
      <alignment vertical="center" wrapText="1"/>
    </xf>
    <xf numFmtId="0" fontId="4" fillId="23" borderId="9" xfId="1" applyFill="1" applyBorder="1" applyAlignment="1">
      <alignment vertical="center" wrapText="1"/>
    </xf>
    <xf numFmtId="0" fontId="4" fillId="0" borderId="7" xfId="1" applyBorder="1" applyAlignment="1">
      <alignment horizontal="center" vertical="center" wrapText="1"/>
    </xf>
    <xf numFmtId="0" fontId="4" fillId="23" borderId="33" xfId="1" applyFill="1" applyBorder="1" applyAlignment="1">
      <alignment horizontal="center" vertical="center" wrapText="1"/>
    </xf>
    <xf numFmtId="0" fontId="4" fillId="23" borderId="10" xfId="1" applyFill="1" applyBorder="1" applyAlignment="1">
      <alignment horizontal="center" vertical="center" wrapText="1"/>
    </xf>
    <xf numFmtId="0" fontId="2" fillId="0" borderId="0" xfId="0" applyFont="1" applyAlignment="1">
      <alignment horizontal="left" vertical="center" wrapText="1"/>
    </xf>
    <xf numFmtId="0" fontId="2" fillId="23" borderId="33" xfId="1" applyFont="1" applyFill="1" applyBorder="1" applyAlignment="1">
      <alignment horizontal="center" vertical="center" wrapText="1"/>
    </xf>
    <xf numFmtId="0" fontId="4" fillId="23" borderId="10" xfId="1" applyFill="1" applyBorder="1" applyAlignment="1">
      <alignment horizontal="left" vertical="center" wrapText="1"/>
    </xf>
    <xf numFmtId="0" fontId="4" fillId="23" borderId="17" xfId="1" applyFill="1" applyBorder="1" applyAlignment="1">
      <alignment horizontal="left" vertical="center" wrapText="1"/>
    </xf>
    <xf numFmtId="0" fontId="4" fillId="0" borderId="7" xfId="1" applyBorder="1" applyAlignment="1">
      <alignment vertical="center" wrapText="1"/>
    </xf>
    <xf numFmtId="0" fontId="44" fillId="23" borderId="36" xfId="6" applyFont="1" applyFill="1" applyBorder="1" applyAlignment="1">
      <alignment horizontal="left" vertical="center" wrapText="1"/>
    </xf>
    <xf numFmtId="0" fontId="2" fillId="23" borderId="17" xfId="1" applyFont="1" applyFill="1" applyBorder="1" applyAlignment="1">
      <alignment vertical="center" wrapText="1"/>
    </xf>
    <xf numFmtId="0" fontId="4" fillId="0" borderId="37" xfId="1" applyBorder="1" applyAlignment="1">
      <alignment horizontal="center" vertical="center" wrapText="1"/>
    </xf>
    <xf numFmtId="0" fontId="4" fillId="23" borderId="37" xfId="1" applyFill="1" applyBorder="1" applyAlignment="1">
      <alignment horizontal="center" vertical="center" textRotation="90"/>
    </xf>
    <xf numFmtId="0" fontId="4" fillId="0" borderId="37" xfId="1" applyBorder="1" applyAlignment="1">
      <alignment horizontal="left" vertical="center" wrapText="1"/>
    </xf>
    <xf numFmtId="0" fontId="4" fillId="23" borderId="37" xfId="1" applyFill="1" applyBorder="1" applyAlignment="1">
      <alignment vertical="center" wrapText="1"/>
    </xf>
    <xf numFmtId="0" fontId="4" fillId="0" borderId="37" xfId="4" applyBorder="1" applyAlignment="1">
      <alignment horizontal="center" vertical="center" textRotation="90" wrapText="1"/>
    </xf>
    <xf numFmtId="0" fontId="4" fillId="0" borderId="37" xfId="1" applyBorder="1" applyAlignment="1">
      <alignment horizontal="center" vertical="center" textRotation="90" wrapText="1"/>
    </xf>
    <xf numFmtId="0" fontId="4" fillId="0" borderId="37" xfId="1" applyBorder="1" applyAlignment="1">
      <alignment horizontal="center" vertical="center"/>
    </xf>
    <xf numFmtId="0" fontId="4" fillId="0" borderId="17" xfId="1" applyBorder="1" applyAlignment="1">
      <alignment horizontal="justify" vertical="center" wrapText="1"/>
    </xf>
    <xf numFmtId="0" fontId="2" fillId="23" borderId="7" xfId="1" applyFont="1" applyFill="1" applyBorder="1" applyAlignment="1">
      <alignment vertical="center" wrapText="1"/>
    </xf>
    <xf numFmtId="0" fontId="4" fillId="23" borderId="36" xfId="1" applyFill="1" applyBorder="1" applyAlignment="1">
      <alignment horizontal="center" vertical="center" textRotation="90"/>
    </xf>
    <xf numFmtId="0" fontId="4" fillId="0" borderId="36" xfId="1" applyBorder="1" applyAlignment="1">
      <alignment vertical="center" wrapText="1"/>
    </xf>
    <xf numFmtId="0" fontId="4" fillId="23" borderId="36" xfId="1" applyFill="1" applyBorder="1" applyAlignment="1">
      <alignment vertical="center" wrapText="1"/>
    </xf>
    <xf numFmtId="0" fontId="4" fillId="0" borderId="36" xfId="4" applyBorder="1" applyAlignment="1">
      <alignment horizontal="center" vertical="center" textRotation="90" wrapText="1"/>
    </xf>
    <xf numFmtId="0" fontId="4" fillId="23" borderId="41" xfId="1" applyFill="1" applyBorder="1" applyAlignment="1">
      <alignment vertical="center" wrapText="1"/>
    </xf>
    <xf numFmtId="0" fontId="4" fillId="0" borderId="41" xfId="1" applyBorder="1" applyAlignment="1">
      <alignment vertical="center" wrapText="1"/>
    </xf>
    <xf numFmtId="0" fontId="2" fillId="0" borderId="41" xfId="1" applyFont="1" applyBorder="1" applyAlignment="1">
      <alignment vertical="center" wrapText="1"/>
    </xf>
    <xf numFmtId="0" fontId="4" fillId="0" borderId="41" xfId="4" applyBorder="1" applyAlignment="1">
      <alignment horizontal="center" vertical="center" wrapText="1"/>
    </xf>
    <xf numFmtId="0" fontId="4" fillId="0" borderId="41" xfId="4" applyBorder="1" applyAlignment="1" applyProtection="1">
      <alignment horizontal="center" vertical="center" wrapText="1"/>
      <protection locked="0"/>
    </xf>
    <xf numFmtId="0" fontId="43" fillId="0" borderId="41" xfId="4" applyFont="1" applyBorder="1" applyAlignment="1">
      <alignment horizontal="center" vertical="center" wrapText="1"/>
    </xf>
    <xf numFmtId="0" fontId="4" fillId="0" borderId="41" xfId="3" applyFont="1" applyBorder="1" applyAlignment="1">
      <alignment horizontal="center" vertical="center" wrapText="1"/>
    </xf>
    <xf numFmtId="0" fontId="2" fillId="0" borderId="41" xfId="1" applyFont="1" applyBorder="1" applyAlignment="1">
      <alignment horizontal="center" vertical="center" wrapText="1"/>
    </xf>
    <xf numFmtId="0" fontId="13" fillId="0" borderId="41" xfId="1" applyFont="1" applyBorder="1" applyAlignment="1">
      <alignment horizontal="center" vertical="center" wrapText="1"/>
    </xf>
    <xf numFmtId="0" fontId="9" fillId="0" borderId="41" xfId="3" applyFont="1" applyBorder="1" applyAlignment="1">
      <alignment horizontal="center" vertical="center" wrapText="1"/>
    </xf>
    <xf numFmtId="9" fontId="10" fillId="0" borderId="41" xfId="8" applyFont="1" applyFill="1" applyBorder="1" applyAlignment="1">
      <alignment horizontal="center" vertical="center"/>
    </xf>
    <xf numFmtId="49" fontId="9" fillId="0" borderId="41" xfId="6" applyNumberFormat="1" applyFont="1" applyBorder="1" applyAlignment="1">
      <alignment horizontal="center" vertical="center" wrapText="1"/>
    </xf>
    <xf numFmtId="0" fontId="4" fillId="23" borderId="17" xfId="1" applyFill="1" applyBorder="1" applyAlignment="1">
      <alignment horizontal="justify" vertical="center" wrapText="1"/>
    </xf>
    <xf numFmtId="0" fontId="0" fillId="0" borderId="17" xfId="0" applyBorder="1" applyAlignment="1">
      <alignment horizontal="justify" vertical="center" wrapText="1"/>
    </xf>
    <xf numFmtId="0" fontId="2" fillId="0" borderId="17" xfId="0" applyFont="1" applyBorder="1" applyAlignment="1">
      <alignment horizontal="center" vertical="center" wrapText="1"/>
    </xf>
    <xf numFmtId="0" fontId="4" fillId="0" borderId="27" xfId="0" applyFont="1" applyBorder="1" applyAlignment="1">
      <alignment horizontal="left" vertical="center" wrapText="1"/>
    </xf>
    <xf numFmtId="0" fontId="4" fillId="0" borderId="27" xfId="0" applyFont="1" applyBorder="1" applyAlignment="1" applyProtection="1">
      <alignment horizontal="center" vertical="center" wrapText="1"/>
      <protection locked="0"/>
    </xf>
    <xf numFmtId="0" fontId="4" fillId="0" borderId="27" xfId="0" applyFont="1" applyBorder="1" applyAlignment="1">
      <alignment horizontal="center" vertical="center" textRotation="90" wrapText="1"/>
    </xf>
    <xf numFmtId="0" fontId="13" fillId="34" borderId="17" xfId="0" applyFont="1" applyFill="1" applyBorder="1" applyAlignment="1">
      <alignment horizontal="center" vertical="center" wrapText="1"/>
    </xf>
    <xf numFmtId="0" fontId="13" fillId="34" borderId="37" xfId="0" applyFont="1" applyFill="1" applyBorder="1" applyAlignment="1">
      <alignment horizontal="center" vertical="center" wrapText="1"/>
    </xf>
    <xf numFmtId="49" fontId="9" fillId="0" borderId="27" xfId="0" applyNumberFormat="1" applyFont="1" applyBorder="1" applyAlignment="1">
      <alignment horizontal="center" vertical="center" wrapText="1"/>
    </xf>
    <xf numFmtId="0" fontId="54" fillId="33" borderId="27" xfId="0" applyFont="1" applyFill="1" applyBorder="1" applyAlignment="1">
      <alignment horizontal="left" vertical="center" wrapText="1"/>
    </xf>
    <xf numFmtId="0" fontId="13" fillId="32" borderId="17" xfId="0" applyFont="1" applyFill="1" applyBorder="1" applyAlignment="1">
      <alignment horizontal="center" vertical="center" wrapText="1"/>
    </xf>
    <xf numFmtId="0" fontId="8" fillId="0" borderId="17" xfId="0" applyFont="1" applyBorder="1" applyAlignment="1">
      <alignment vertical="center" wrapText="1"/>
    </xf>
    <xf numFmtId="0" fontId="2" fillId="23" borderId="36" xfId="1" applyFont="1" applyFill="1" applyBorder="1" applyAlignment="1">
      <alignment vertical="center" wrapText="1"/>
    </xf>
    <xf numFmtId="0" fontId="63" fillId="0" borderId="17" xfId="0" applyFont="1" applyBorder="1" applyAlignment="1">
      <alignment horizontal="left" vertical="center" wrapText="1"/>
    </xf>
    <xf numFmtId="0" fontId="4" fillId="0" borderId="17" xfId="0" applyFont="1" applyBorder="1" applyAlignment="1">
      <alignment horizontal="left" vertical="center" wrapText="1"/>
    </xf>
    <xf numFmtId="0" fontId="2" fillId="23" borderId="17" xfId="1" applyFont="1" applyFill="1" applyBorder="1" applyAlignment="1">
      <alignment horizontal="center" vertical="center" wrapText="1"/>
    </xf>
    <xf numFmtId="0" fontId="4" fillId="0" borderId="17" xfId="0" applyFont="1" applyBorder="1" applyAlignment="1">
      <alignment vertical="center" wrapText="1"/>
    </xf>
    <xf numFmtId="0" fontId="43" fillId="0" borderId="27" xfId="0" applyFont="1" applyBorder="1" applyAlignment="1">
      <alignment horizontal="center" vertical="center" wrapText="1"/>
    </xf>
    <xf numFmtId="0" fontId="8" fillId="0" borderId="27" xfId="0" applyFont="1" applyBorder="1" applyAlignment="1">
      <alignment horizontal="center" vertical="center" wrapText="1"/>
    </xf>
    <xf numFmtId="0" fontId="9" fillId="0" borderId="27" xfId="0" applyFont="1" applyBorder="1" applyAlignment="1">
      <alignment horizontal="center" vertical="center" wrapText="1"/>
    </xf>
    <xf numFmtId="9" fontId="10" fillId="0" borderId="27" xfId="0" applyNumberFormat="1" applyFont="1" applyBorder="1" applyAlignment="1">
      <alignment horizontal="center" vertical="center"/>
    </xf>
    <xf numFmtId="0" fontId="4" fillId="0" borderId="37" xfId="0" applyFont="1" applyBorder="1" applyAlignment="1">
      <alignment vertical="center" wrapText="1"/>
    </xf>
    <xf numFmtId="0" fontId="13" fillId="32" borderId="37" xfId="0" applyFont="1" applyFill="1" applyBorder="1" applyAlignment="1">
      <alignment horizontal="center" vertical="center" wrapText="1"/>
    </xf>
    <xf numFmtId="0" fontId="4" fillId="0" borderId="8" xfId="1" applyBorder="1" applyAlignment="1">
      <alignment horizontal="justify" vertical="center" wrapText="1"/>
    </xf>
    <xf numFmtId="9" fontId="64" fillId="0" borderId="17" xfId="8" applyFont="1" applyFill="1" applyBorder="1" applyAlignment="1">
      <alignment horizontal="center" vertical="center"/>
    </xf>
    <xf numFmtId="49" fontId="4" fillId="0" borderId="17" xfId="6" applyNumberFormat="1" applyBorder="1" applyAlignment="1">
      <alignment horizontal="center" vertical="center" wrapText="1"/>
    </xf>
    <xf numFmtId="0" fontId="65" fillId="23" borderId="17" xfId="6" applyFont="1" applyFill="1" applyBorder="1" applyAlignment="1">
      <alignment horizontal="left" vertical="center" wrapText="1"/>
    </xf>
    <xf numFmtId="9" fontId="64" fillId="0" borderId="41" xfId="8" applyFont="1" applyFill="1" applyBorder="1" applyAlignment="1">
      <alignment horizontal="center" vertical="center"/>
    </xf>
    <xf numFmtId="49" fontId="4" fillId="0" borderId="41" xfId="6" applyNumberFormat="1" applyBorder="1" applyAlignment="1">
      <alignment horizontal="center" vertical="center" wrapText="1"/>
    </xf>
    <xf numFmtId="0" fontId="65" fillId="23" borderId="37" xfId="6" applyFont="1" applyFill="1" applyBorder="1" applyAlignment="1">
      <alignment horizontal="left" vertical="center" wrapText="1"/>
    </xf>
    <xf numFmtId="9" fontId="64" fillId="0" borderId="36" xfId="8" applyFont="1" applyFill="1" applyBorder="1" applyAlignment="1">
      <alignment horizontal="center" vertical="center"/>
    </xf>
    <xf numFmtId="49" fontId="4" fillId="0" borderId="36" xfId="6" applyNumberFormat="1" applyBorder="1" applyAlignment="1">
      <alignment horizontal="center" vertical="center" wrapText="1"/>
    </xf>
    <xf numFmtId="9" fontId="64" fillId="0" borderId="37" xfId="8" applyFont="1" applyFill="1" applyBorder="1" applyAlignment="1">
      <alignment horizontal="center" vertical="center"/>
    </xf>
    <xf numFmtId="0" fontId="2" fillId="0" borderId="17" xfId="0" applyFont="1" applyBorder="1" applyAlignment="1">
      <alignment horizontal="justify" vertical="center" wrapText="1"/>
    </xf>
    <xf numFmtId="0" fontId="4" fillId="0" borderId="17" xfId="0" applyFont="1" applyBorder="1" applyAlignment="1">
      <alignment horizontal="center" vertical="center" textRotation="90"/>
    </xf>
    <xf numFmtId="0" fontId="4" fillId="33" borderId="27" xfId="0" applyFont="1" applyFill="1" applyBorder="1" applyAlignment="1">
      <alignment horizontal="center" vertical="center" textRotation="90"/>
    </xf>
    <xf numFmtId="0" fontId="4" fillId="0" borderId="27" xfId="0" applyFont="1" applyBorder="1" applyAlignment="1">
      <alignment vertical="center" wrapText="1"/>
    </xf>
    <xf numFmtId="0" fontId="4" fillId="33" borderId="27" xfId="0" applyFont="1" applyFill="1" applyBorder="1" applyAlignment="1">
      <alignment vertical="center" wrapText="1"/>
    </xf>
    <xf numFmtId="0" fontId="7" fillId="35" borderId="17" xfId="0" applyFont="1" applyFill="1" applyBorder="1" applyAlignment="1">
      <alignment horizontal="center" vertical="center" wrapText="1"/>
    </xf>
    <xf numFmtId="9" fontId="64" fillId="0" borderId="27" xfId="0" applyNumberFormat="1" applyFont="1" applyBorder="1" applyAlignment="1">
      <alignment horizontal="center" vertical="center"/>
    </xf>
    <xf numFmtId="49" fontId="4" fillId="0" borderId="27" xfId="0" applyNumberFormat="1" applyFont="1" applyBorder="1" applyAlignment="1">
      <alignment horizontal="center" vertical="center" wrapText="1"/>
    </xf>
    <xf numFmtId="0" fontId="42" fillId="33" borderId="27" xfId="0" applyFont="1" applyFill="1" applyBorder="1" applyAlignment="1">
      <alignment horizontal="left" vertical="center" wrapText="1"/>
    </xf>
    <xf numFmtId="0" fontId="59" fillId="3" borderId="0" xfId="12" applyFont="1" applyFill="1" applyBorder="1" applyAlignment="1" applyProtection="1">
      <alignment horizontal="center" vertical="center"/>
    </xf>
    <xf numFmtId="0" fontId="59" fillId="3" borderId="0" xfId="12" applyFont="1" applyFill="1" applyBorder="1" applyAlignment="1" applyProtection="1">
      <alignment horizontal="center" vertical="center" wrapText="1"/>
    </xf>
    <xf numFmtId="0" fontId="59" fillId="3" borderId="25" xfId="12" applyFont="1" applyFill="1" applyBorder="1" applyAlignment="1" applyProtection="1">
      <alignment horizontal="center" vertical="center" wrapText="1"/>
    </xf>
    <xf numFmtId="0" fontId="7" fillId="0" borderId="10" xfId="0" applyFont="1" applyBorder="1" applyAlignment="1">
      <alignment horizontal="center" vertical="center"/>
    </xf>
    <xf numFmtId="0" fontId="7" fillId="4" borderId="10" xfId="0" applyFont="1" applyFill="1" applyBorder="1" applyAlignment="1">
      <alignment horizontal="center" vertical="center"/>
    </xf>
    <xf numFmtId="0" fontId="1" fillId="2" borderId="10" xfId="0" applyFont="1" applyFill="1" applyBorder="1" applyAlignment="1">
      <alignment horizontal="center" vertical="center"/>
    </xf>
    <xf numFmtId="0" fontId="3" fillId="0" borderId="10" xfId="0" applyFont="1" applyBorder="1" applyAlignment="1">
      <alignment horizontal="center" vertical="center" wrapText="1"/>
    </xf>
    <xf numFmtId="0" fontId="2" fillId="0" borderId="10" xfId="0" applyFont="1" applyBorder="1" applyAlignment="1">
      <alignment horizontal="center"/>
    </xf>
    <xf numFmtId="0" fontId="2" fillId="0" borderId="10" xfId="0" applyFont="1" applyBorder="1" applyAlignment="1">
      <alignment horizontal="center" vertical="center"/>
    </xf>
    <xf numFmtId="49" fontId="2" fillId="0" borderId="10" xfId="0" applyNumberFormat="1" applyFont="1" applyBorder="1" applyAlignment="1">
      <alignment horizontal="center" vertical="center"/>
    </xf>
    <xf numFmtId="0" fontId="14" fillId="0" borderId="0" xfId="4" applyFont="1" applyAlignment="1">
      <alignment horizontal="center" vertical="center" wrapText="1"/>
    </xf>
    <xf numFmtId="0" fontId="3" fillId="0" borderId="0" xfId="3" applyFont="1" applyAlignment="1">
      <alignment horizontal="center" vertical="center"/>
    </xf>
    <xf numFmtId="0" fontId="13" fillId="5" borderId="10" xfId="4" applyFont="1" applyFill="1" applyBorder="1" applyAlignment="1">
      <alignment horizontal="center" vertical="center" textRotation="255" wrapText="1"/>
    </xf>
    <xf numFmtId="0" fontId="13" fillId="5" borderId="10" xfId="4" applyFont="1" applyFill="1" applyBorder="1" applyAlignment="1">
      <alignment horizontal="center" vertical="center" wrapText="1"/>
    </xf>
    <xf numFmtId="0" fontId="20" fillId="28" borderId="7" xfId="4" applyFont="1" applyFill="1" applyBorder="1" applyAlignment="1">
      <alignment horizontal="center" vertical="center" wrapText="1"/>
    </xf>
    <xf numFmtId="0" fontId="20" fillId="28" borderId="8" xfId="4" applyFont="1" applyFill="1" applyBorder="1" applyAlignment="1">
      <alignment horizontal="center" vertical="center" wrapText="1"/>
    </xf>
    <xf numFmtId="0" fontId="20" fillId="28" borderId="9" xfId="4" applyFont="1" applyFill="1" applyBorder="1" applyAlignment="1">
      <alignment horizontal="center" vertical="center" wrapText="1"/>
    </xf>
    <xf numFmtId="0" fontId="21" fillId="0" borderId="0" xfId="3" applyFont="1" applyAlignment="1">
      <alignment horizontal="center" vertical="center"/>
    </xf>
    <xf numFmtId="0" fontId="3" fillId="0" borderId="1" xfId="3" applyFont="1" applyBorder="1" applyAlignment="1">
      <alignment horizontal="center" vertical="center" wrapText="1"/>
    </xf>
    <xf numFmtId="0" fontId="3" fillId="0" borderId="1" xfId="3" applyFont="1" applyBorder="1" applyAlignment="1">
      <alignment horizontal="center" vertical="center"/>
    </xf>
    <xf numFmtId="0" fontId="12" fillId="0" borderId="1" xfId="3" applyFont="1" applyBorder="1" applyAlignment="1">
      <alignment horizontal="center"/>
    </xf>
    <xf numFmtId="0" fontId="12" fillId="0" borderId="1" xfId="3" applyFont="1" applyBorder="1" applyAlignment="1">
      <alignment horizontal="center" vertical="center"/>
    </xf>
    <xf numFmtId="0" fontId="23" fillId="28" borderId="10" xfId="5" applyFont="1" applyFill="1" applyBorder="1" applyAlignment="1">
      <alignment horizontal="center" vertical="center"/>
    </xf>
    <xf numFmtId="0" fontId="23" fillId="0" borderId="10" xfId="5" applyFont="1" applyBorder="1" applyAlignment="1">
      <alignment horizontal="center" vertical="center" wrapText="1"/>
    </xf>
    <xf numFmtId="0" fontId="23" fillId="0" borderId="10" xfId="5" applyFont="1" applyBorder="1" applyAlignment="1">
      <alignment horizontal="center" vertical="center"/>
    </xf>
    <xf numFmtId="0" fontId="2" fillId="0" borderId="1" xfId="3" applyFont="1" applyBorder="1" applyAlignment="1">
      <alignment horizontal="center" vertical="top" wrapText="1"/>
    </xf>
    <xf numFmtId="0" fontId="1" fillId="0" borderId="1" xfId="3" applyFont="1" applyBorder="1" applyAlignment="1">
      <alignment vertical="center" wrapText="1"/>
    </xf>
    <xf numFmtId="0" fontId="25" fillId="0" borderId="10" xfId="5" applyFont="1" applyBorder="1" applyAlignment="1">
      <alignment horizontal="center" vertical="center" wrapText="1"/>
    </xf>
    <xf numFmtId="0" fontId="25" fillId="0" borderId="10" xfId="5" applyFont="1" applyBorder="1" applyAlignment="1">
      <alignment vertical="center" wrapText="1"/>
    </xf>
    <xf numFmtId="0" fontId="1" fillId="0" borderId="0" xfId="3" applyFont="1" applyAlignment="1">
      <alignment horizontal="center" wrapText="1"/>
    </xf>
    <xf numFmtId="0" fontId="1" fillId="0" borderId="1" xfId="3" applyFont="1" applyBorder="1" applyAlignment="1">
      <alignment horizontal="center" vertical="center" wrapText="1"/>
    </xf>
    <xf numFmtId="0" fontId="1" fillId="0" borderId="1" xfId="3" applyFont="1" applyBorder="1" applyAlignment="1">
      <alignment horizontal="center" vertical="top" wrapText="1"/>
    </xf>
    <xf numFmtId="0" fontId="2" fillId="0" borderId="1" xfId="3" applyFont="1" applyBorder="1" applyAlignment="1">
      <alignment horizontal="center" vertical="center" wrapText="1"/>
    </xf>
    <xf numFmtId="0" fontId="28" fillId="0" borderId="1" xfId="3" applyFont="1" applyBorder="1" applyAlignment="1">
      <alignment vertical="center" wrapText="1"/>
    </xf>
    <xf numFmtId="0" fontId="28" fillId="0" borderId="1" xfId="3" applyFont="1" applyBorder="1" applyAlignment="1">
      <alignment horizontal="center" vertical="top" wrapText="1"/>
    </xf>
    <xf numFmtId="0" fontId="28" fillId="0" borderId="1" xfId="3" applyFont="1" applyBorder="1" applyAlignment="1">
      <alignment vertical="top" wrapText="1"/>
    </xf>
    <xf numFmtId="0" fontId="2" fillId="0" borderId="1" xfId="3" applyFont="1" applyBorder="1" applyAlignment="1">
      <alignment vertical="center" wrapText="1"/>
    </xf>
    <xf numFmtId="0" fontId="31" fillId="0" borderId="1" xfId="3" applyFont="1" applyBorder="1" applyAlignment="1">
      <alignment horizontal="center" vertical="center" wrapText="1"/>
    </xf>
    <xf numFmtId="0" fontId="2" fillId="11" borderId="1" xfId="3" applyFont="1" applyFill="1" applyBorder="1" applyAlignment="1">
      <alignment horizontal="center" vertical="center" wrapText="1"/>
    </xf>
    <xf numFmtId="0" fontId="3" fillId="0" borderId="0" xfId="3" applyFont="1" applyAlignment="1">
      <alignment horizontal="center" vertical="top" wrapText="1"/>
    </xf>
    <xf numFmtId="0" fontId="2" fillId="12" borderId="1" xfId="3" applyFont="1" applyFill="1" applyBorder="1" applyAlignment="1">
      <alignment horizontal="center" vertical="center" wrapText="1"/>
    </xf>
    <xf numFmtId="0" fontId="2" fillId="14" borderId="1" xfId="3" applyFont="1" applyFill="1" applyBorder="1" applyAlignment="1">
      <alignment horizontal="center" vertical="center" wrapText="1"/>
    </xf>
    <xf numFmtId="0" fontId="2" fillId="15" borderId="1" xfId="3" applyFont="1" applyFill="1" applyBorder="1" applyAlignment="1">
      <alignment horizontal="center" vertical="center" wrapText="1"/>
    </xf>
    <xf numFmtId="0" fontId="32" fillId="11" borderId="2" xfId="3" applyFont="1" applyFill="1" applyBorder="1" applyAlignment="1">
      <alignment horizontal="left"/>
    </xf>
    <xf numFmtId="0" fontId="32" fillId="11" borderId="4" xfId="3" applyFont="1" applyFill="1" applyBorder="1" applyAlignment="1">
      <alignment horizontal="left"/>
    </xf>
    <xf numFmtId="0" fontId="32" fillId="11" borderId="3" xfId="3" applyFont="1" applyFill="1" applyBorder="1" applyAlignment="1">
      <alignment horizontal="left"/>
    </xf>
    <xf numFmtId="0" fontId="32" fillId="12" borderId="2" xfId="3" applyFont="1" applyFill="1" applyBorder="1" applyAlignment="1">
      <alignment horizontal="left"/>
    </xf>
    <xf numFmtId="0" fontId="32" fillId="12" borderId="4" xfId="3" applyFont="1" applyFill="1" applyBorder="1" applyAlignment="1">
      <alignment horizontal="left"/>
    </xf>
    <xf numFmtId="0" fontId="32" fillId="12" borderId="3" xfId="3" applyFont="1" applyFill="1" applyBorder="1" applyAlignment="1">
      <alignment horizontal="left"/>
    </xf>
    <xf numFmtId="0" fontId="32" fillId="14" borderId="2" xfId="3" applyFont="1" applyFill="1" applyBorder="1" applyAlignment="1">
      <alignment horizontal="left" vertical="center" wrapText="1"/>
    </xf>
    <xf numFmtId="0" fontId="32" fillId="14" borderId="4" xfId="3" applyFont="1" applyFill="1" applyBorder="1" applyAlignment="1">
      <alignment horizontal="left" vertical="center" wrapText="1"/>
    </xf>
    <xf numFmtId="0" fontId="32" fillId="14" borderId="3" xfId="3" applyFont="1" applyFill="1" applyBorder="1" applyAlignment="1">
      <alignment horizontal="left" vertical="center" wrapText="1"/>
    </xf>
    <xf numFmtId="0" fontId="32" fillId="15" borderId="2" xfId="3" applyFont="1" applyFill="1" applyBorder="1" applyAlignment="1">
      <alignment horizontal="left" vertical="center" wrapText="1"/>
    </xf>
    <xf numFmtId="0" fontId="32" fillId="15" borderId="4" xfId="3" applyFont="1" applyFill="1" applyBorder="1" applyAlignment="1">
      <alignment horizontal="left" vertical="center" wrapText="1"/>
    </xf>
    <xf numFmtId="0" fontId="32" fillId="15" borderId="3" xfId="3" applyFont="1" applyFill="1" applyBorder="1" applyAlignment="1">
      <alignment horizontal="left" vertical="center" wrapText="1"/>
    </xf>
    <xf numFmtId="0" fontId="2" fillId="0" borderId="0" xfId="3" applyFont="1" applyAlignment="1">
      <alignment horizontal="center" wrapText="1"/>
    </xf>
    <xf numFmtId="0" fontId="32" fillId="0" borderId="1" xfId="3" applyFont="1" applyBorder="1" applyAlignment="1">
      <alignment horizontal="center" vertical="center" wrapText="1"/>
    </xf>
    <xf numFmtId="0" fontId="2" fillId="0" borderId="0" xfId="3" applyFont="1" applyAlignment="1">
      <alignment horizontal="left" vertical="center"/>
    </xf>
    <xf numFmtId="0" fontId="13" fillId="0" borderId="1" xfId="3" applyFont="1" applyBorder="1" applyAlignment="1">
      <alignment horizontal="center" vertical="top" wrapText="1"/>
    </xf>
    <xf numFmtId="0" fontId="1" fillId="2" borderId="17" xfId="0" applyFont="1" applyFill="1" applyBorder="1" applyAlignment="1">
      <alignment horizontal="center" vertical="center"/>
    </xf>
    <xf numFmtId="0" fontId="3" fillId="0" borderId="17" xfId="0" applyFont="1" applyBorder="1" applyAlignment="1">
      <alignment horizontal="center" vertical="center" wrapText="1"/>
    </xf>
    <xf numFmtId="0" fontId="2" fillId="0" borderId="17" xfId="0" applyFont="1" applyBorder="1" applyAlignment="1">
      <alignment horizontal="center" vertical="center"/>
    </xf>
    <xf numFmtId="49" fontId="2" fillId="0" borderId="17" xfId="0" applyNumberFormat="1" applyFont="1" applyBorder="1" applyAlignment="1">
      <alignment horizontal="center" vertical="center"/>
    </xf>
    <xf numFmtId="0" fontId="7" fillId="4" borderId="17" xfId="0" applyFont="1" applyFill="1" applyBorder="1" applyAlignment="1">
      <alignment horizontal="center" vertical="center"/>
    </xf>
    <xf numFmtId="0" fontId="47" fillId="0" borderId="1" xfId="6" applyFont="1" applyBorder="1" applyAlignment="1">
      <alignment horizontal="left" vertical="center" wrapText="1"/>
    </xf>
    <xf numFmtId="15" fontId="47" fillId="0" borderId="1" xfId="6" applyNumberFormat="1" applyFont="1" applyBorder="1" applyAlignment="1">
      <alignment horizontal="center" vertical="center" wrapText="1"/>
    </xf>
    <xf numFmtId="0" fontId="47" fillId="3" borderId="1" xfId="6" applyFont="1" applyFill="1" applyBorder="1" applyAlignment="1">
      <alignment horizontal="center" vertical="center" wrapText="1"/>
    </xf>
    <xf numFmtId="15" fontId="47" fillId="0" borderId="1" xfId="6" applyNumberFormat="1" applyFont="1" applyBorder="1" applyAlignment="1">
      <alignment horizontal="left" vertical="center" wrapText="1"/>
    </xf>
    <xf numFmtId="15" fontId="47" fillId="0" borderId="1" xfId="6" applyNumberFormat="1" applyFont="1" applyBorder="1" applyAlignment="1">
      <alignment horizontal="left" vertical="center"/>
    </xf>
    <xf numFmtId="0" fontId="7" fillId="0" borderId="17" xfId="0" applyFont="1" applyBorder="1" applyAlignment="1">
      <alignment horizontal="center" vertical="center"/>
    </xf>
    <xf numFmtId="0" fontId="8" fillId="0" borderId="17" xfId="0" applyFont="1" applyBorder="1" applyAlignment="1">
      <alignment horizontal="center" vertical="center"/>
    </xf>
    <xf numFmtId="0" fontId="32" fillId="5" borderId="1" xfId="6" applyFont="1" applyFill="1" applyBorder="1" applyAlignment="1">
      <alignment horizontal="center" vertical="center"/>
    </xf>
    <xf numFmtId="0" fontId="47" fillId="6" borderId="1" xfId="6" applyFont="1" applyFill="1" applyBorder="1" applyAlignment="1">
      <alignment horizontal="center" vertical="center"/>
    </xf>
    <xf numFmtId="15" fontId="50" fillId="5" borderId="1" xfId="6" applyNumberFormat="1" applyFont="1" applyFill="1" applyBorder="1" applyAlignment="1">
      <alignment horizontal="center" vertical="center"/>
    </xf>
    <xf numFmtId="164" fontId="47" fillId="3" borderId="1" xfId="6" applyNumberFormat="1" applyFont="1" applyFill="1" applyBorder="1" applyAlignment="1">
      <alignment horizontal="center" vertical="center" wrapText="1"/>
    </xf>
    <xf numFmtId="0" fontId="1" fillId="5" borderId="1" xfId="6" applyFont="1" applyFill="1" applyBorder="1" applyAlignment="1">
      <alignment horizontal="center" vertical="center" wrapText="1"/>
    </xf>
    <xf numFmtId="0" fontId="13" fillId="6" borderId="1" xfId="6" applyFont="1" applyFill="1" applyBorder="1" applyAlignment="1">
      <alignment horizontal="center" vertical="center" wrapText="1"/>
    </xf>
    <xf numFmtId="0" fontId="9" fillId="0" borderId="3" xfId="6" applyFont="1" applyBorder="1" applyAlignment="1">
      <alignment horizontal="center" vertical="center" wrapText="1"/>
    </xf>
    <xf numFmtId="0" fontId="9" fillId="0" borderId="1" xfId="6" applyFont="1" applyBorder="1" applyAlignment="1">
      <alignment horizontal="center" vertical="center" wrapText="1"/>
    </xf>
    <xf numFmtId="0" fontId="9" fillId="0" borderId="2" xfId="6" applyFont="1" applyBorder="1" applyAlignment="1">
      <alignment horizontal="center" vertical="center" wrapText="1"/>
    </xf>
    <xf numFmtId="0" fontId="1" fillId="5" borderId="1" xfId="6" applyFont="1" applyFill="1" applyBorder="1" applyAlignment="1">
      <alignment horizontal="center" vertical="center" textRotation="90" wrapText="1"/>
    </xf>
    <xf numFmtId="0" fontId="3" fillId="5" borderId="1" xfId="6" applyFont="1" applyFill="1" applyBorder="1" applyAlignment="1">
      <alignment horizontal="center" vertical="center" wrapText="1"/>
    </xf>
    <xf numFmtId="0" fontId="53" fillId="5" borderId="1" xfId="6" applyFont="1" applyFill="1" applyBorder="1" applyAlignment="1">
      <alignment horizontal="center" vertical="center" wrapText="1"/>
    </xf>
    <xf numFmtId="15" fontId="3" fillId="5" borderId="1" xfId="6" applyNumberFormat="1" applyFont="1" applyFill="1" applyBorder="1" applyAlignment="1">
      <alignment horizontal="center" vertical="center"/>
    </xf>
    <xf numFmtId="0" fontId="9" fillId="21" borderId="1" xfId="6" applyFont="1" applyFill="1" applyBorder="1" applyAlignment="1">
      <alignment horizontal="center" vertical="center" wrapText="1"/>
    </xf>
    <xf numFmtId="0" fontId="52" fillId="19" borderId="1" xfId="6" applyFont="1" applyFill="1" applyBorder="1" applyAlignment="1">
      <alignment horizontal="center" vertical="center" wrapText="1"/>
    </xf>
    <xf numFmtId="0" fontId="9" fillId="5" borderId="1" xfId="6" applyFont="1" applyFill="1" applyBorder="1" applyAlignment="1">
      <alignment horizontal="center" vertical="center" wrapText="1"/>
    </xf>
    <xf numFmtId="0" fontId="53" fillId="21" borderId="1" xfId="6" applyFont="1" applyFill="1" applyBorder="1" applyAlignment="1">
      <alignment horizontal="center" vertical="center" wrapText="1"/>
    </xf>
    <xf numFmtId="0" fontId="54" fillId="19" borderId="1" xfId="6" applyFont="1" applyFill="1" applyBorder="1" applyAlignment="1">
      <alignment horizontal="center" vertical="center" wrapText="1"/>
    </xf>
    <xf numFmtId="0" fontId="53" fillId="21" borderId="1" xfId="6" applyFont="1" applyFill="1" applyBorder="1" applyAlignment="1">
      <alignment horizontal="center" vertical="center" textRotation="90" wrapText="1"/>
    </xf>
    <xf numFmtId="0" fontId="52" fillId="21" borderId="1" xfId="6" applyFont="1" applyFill="1" applyBorder="1" applyAlignment="1">
      <alignment horizontal="center" vertical="center" textRotation="90" wrapText="1"/>
    </xf>
    <xf numFmtId="0" fontId="9" fillId="0" borderId="1" xfId="6" applyFont="1" applyBorder="1" applyAlignment="1">
      <alignment horizontal="left" vertical="center" wrapText="1"/>
    </xf>
    <xf numFmtId="0" fontId="9" fillId="0" borderId="4" xfId="6" applyFont="1" applyBorder="1" applyAlignment="1">
      <alignment horizontal="center" vertical="center" wrapText="1"/>
    </xf>
    <xf numFmtId="0" fontId="44" fillId="0" borderId="1" xfId="6" applyFont="1" applyBorder="1" applyAlignment="1">
      <alignment horizontal="left" vertical="center" wrapText="1"/>
    </xf>
    <xf numFmtId="0" fontId="48" fillId="0" borderId="1" xfId="6" applyFont="1" applyBorder="1" applyAlignment="1">
      <alignment horizontal="left" vertical="center" wrapText="1"/>
    </xf>
    <xf numFmtId="15" fontId="1" fillId="5" borderId="1" xfId="6" applyNumberFormat="1" applyFont="1" applyFill="1" applyBorder="1" applyAlignment="1">
      <alignment horizontal="center" vertical="center"/>
    </xf>
    <xf numFmtId="0" fontId="4" fillId="21" borderId="1" xfId="6" applyFill="1" applyBorder="1" applyAlignment="1">
      <alignment horizontal="center" vertical="center" wrapText="1"/>
    </xf>
    <xf numFmtId="0" fontId="13" fillId="19" borderId="1" xfId="6" applyFont="1" applyFill="1" applyBorder="1" applyAlignment="1">
      <alignment horizontal="center" vertical="center" wrapText="1"/>
    </xf>
    <xf numFmtId="0" fontId="4" fillId="5" borderId="1" xfId="6" applyFill="1" applyBorder="1" applyAlignment="1">
      <alignment horizontal="center" vertical="center" wrapText="1"/>
    </xf>
    <xf numFmtId="0" fontId="55" fillId="5" borderId="1" xfId="6" applyFont="1" applyFill="1" applyBorder="1" applyAlignment="1">
      <alignment horizontal="center" vertical="center" wrapText="1"/>
    </xf>
    <xf numFmtId="0" fontId="42" fillId="19" borderId="1" xfId="6" applyFont="1" applyFill="1" applyBorder="1" applyAlignment="1">
      <alignment horizontal="center" vertical="center" wrapText="1"/>
    </xf>
    <xf numFmtId="0" fontId="55" fillId="21" borderId="1" xfId="6" applyFont="1" applyFill="1" applyBorder="1" applyAlignment="1">
      <alignment horizontal="center" vertical="center" wrapText="1"/>
    </xf>
    <xf numFmtId="15" fontId="47" fillId="0" borderId="1" xfId="6" applyNumberFormat="1" applyFont="1" applyBorder="1" applyAlignment="1">
      <alignment vertical="center" wrapText="1"/>
    </xf>
    <xf numFmtId="0" fontId="55" fillId="21" borderId="1" xfId="6" applyFont="1" applyFill="1" applyBorder="1" applyAlignment="1">
      <alignment horizontal="center" vertical="center" textRotation="90" wrapText="1"/>
    </xf>
    <xf numFmtId="0" fontId="13" fillId="21" borderId="1" xfId="6" applyFont="1" applyFill="1" applyBorder="1" applyAlignment="1">
      <alignment horizontal="center" vertical="center" textRotation="90" wrapText="1"/>
    </xf>
    <xf numFmtId="0" fontId="55" fillId="18" borderId="1" xfId="1" applyFont="1" applyFill="1" applyBorder="1" applyAlignment="1">
      <alignment horizontal="center" vertical="center" wrapText="1"/>
    </xf>
    <xf numFmtId="0" fontId="1" fillId="18" borderId="13" xfId="1" applyFont="1" applyFill="1" applyBorder="1" applyAlignment="1">
      <alignment vertical="center"/>
    </xf>
    <xf numFmtId="0" fontId="36" fillId="7" borderId="10" xfId="1" applyFont="1" applyFill="1" applyBorder="1" applyAlignment="1">
      <alignment horizontal="center" vertical="center" wrapText="1"/>
    </xf>
    <xf numFmtId="0" fontId="8" fillId="0" borderId="10" xfId="0" applyFont="1" applyBorder="1" applyAlignment="1">
      <alignment horizontal="center" vertical="center"/>
    </xf>
    <xf numFmtId="0" fontId="37" fillId="16" borderId="10" xfId="1" applyFont="1" applyFill="1" applyBorder="1" applyAlignment="1">
      <alignment horizontal="center" vertical="center" textRotation="90" wrapText="1"/>
    </xf>
    <xf numFmtId="0" fontId="12" fillId="0" borderId="10" xfId="0" applyFont="1" applyBorder="1" applyAlignment="1">
      <alignment horizontal="center" vertical="center"/>
    </xf>
    <xf numFmtId="49" fontId="47" fillId="0" borderId="20" xfId="6" applyNumberFormat="1" applyFont="1" applyBorder="1" applyAlignment="1">
      <alignment vertical="center" wrapText="1"/>
    </xf>
    <xf numFmtId="49" fontId="47" fillId="0" borderId="5" xfId="6" applyNumberFormat="1" applyFont="1" applyBorder="1" applyAlignment="1">
      <alignment vertical="center" wrapText="1"/>
    </xf>
    <xf numFmtId="49" fontId="47" fillId="0" borderId="21" xfId="6" applyNumberFormat="1" applyFont="1" applyBorder="1" applyAlignment="1">
      <alignment vertical="center" wrapText="1"/>
    </xf>
    <xf numFmtId="0" fontId="62" fillId="17" borderId="1" xfId="1" applyFont="1" applyFill="1" applyBorder="1" applyAlignment="1">
      <alignment horizontal="center" vertical="center" wrapText="1"/>
    </xf>
    <xf numFmtId="15" fontId="47" fillId="0" borderId="23" xfId="6" applyNumberFormat="1" applyFont="1" applyBorder="1" applyAlignment="1">
      <alignment horizontal="left" vertical="center" wrapText="1"/>
    </xf>
    <xf numFmtId="0" fontId="35" fillId="3" borderId="1" xfId="6" applyFont="1" applyFill="1" applyBorder="1" applyAlignment="1">
      <alignment horizontal="center" vertical="center" wrapText="1"/>
    </xf>
    <xf numFmtId="0" fontId="4" fillId="18" borderId="1" xfId="1" applyFill="1" applyBorder="1" applyAlignment="1">
      <alignment horizontal="center" vertical="center" wrapText="1"/>
    </xf>
    <xf numFmtId="0" fontId="61" fillId="0" borderId="10" xfId="0" applyFont="1" applyBorder="1" applyAlignment="1">
      <alignment horizontal="center" vertical="center" wrapText="1"/>
    </xf>
    <xf numFmtId="0" fontId="47" fillId="0" borderId="4" xfId="6" applyFont="1" applyBorder="1" applyAlignment="1">
      <alignment horizontal="center" vertical="center"/>
    </xf>
    <xf numFmtId="0" fontId="47" fillId="0" borderId="23" xfId="6" applyFont="1" applyBorder="1" applyAlignment="1">
      <alignment horizontal="left" vertical="center" wrapText="1"/>
    </xf>
    <xf numFmtId="164" fontId="35" fillId="3" borderId="23" xfId="6" applyNumberFormat="1" applyFont="1" applyFill="1" applyBorder="1" applyAlignment="1">
      <alignment horizontal="center" vertical="center" wrapText="1"/>
    </xf>
    <xf numFmtId="0" fontId="13" fillId="26" borderId="33" xfId="1" applyFont="1" applyFill="1" applyBorder="1" applyAlignment="1">
      <alignment horizontal="center" vertical="center" textRotation="90"/>
    </xf>
    <xf numFmtId="0" fontId="13" fillId="26" borderId="34" xfId="1" applyFont="1" applyFill="1" applyBorder="1" applyAlignment="1">
      <alignment horizontal="center" vertical="center" textRotation="90"/>
    </xf>
    <xf numFmtId="0" fontId="13" fillId="26" borderId="35" xfId="1" applyFont="1" applyFill="1" applyBorder="1" applyAlignment="1">
      <alignment horizontal="center" vertical="center" textRotation="90"/>
    </xf>
    <xf numFmtId="0" fontId="4" fillId="5" borderId="13" xfId="6" applyFill="1" applyBorder="1" applyAlignment="1">
      <alignment horizontal="center" vertical="center" wrapText="1"/>
    </xf>
    <xf numFmtId="0" fontId="4" fillId="5" borderId="14" xfId="6" applyFill="1" applyBorder="1" applyAlignment="1">
      <alignment horizontal="center" vertical="center" wrapText="1"/>
    </xf>
    <xf numFmtId="0" fontId="62" fillId="16" borderId="10" xfId="1" applyFont="1" applyFill="1" applyBorder="1" applyAlignment="1">
      <alignment horizontal="center" vertical="center" wrapText="1"/>
    </xf>
    <xf numFmtId="0" fontId="13" fillId="3" borderId="10" xfId="1" applyFont="1" applyFill="1" applyBorder="1" applyAlignment="1">
      <alignment horizontal="center" vertical="center" wrapText="1"/>
    </xf>
    <xf numFmtId="0" fontId="62" fillId="16" borderId="10" xfId="1" applyFont="1" applyFill="1" applyBorder="1" applyAlignment="1">
      <alignment horizontal="center" vertical="center"/>
    </xf>
    <xf numFmtId="0" fontId="13" fillId="3" borderId="10" xfId="1" applyFont="1" applyFill="1" applyBorder="1" applyAlignment="1">
      <alignment horizontal="center" vertical="center"/>
    </xf>
    <xf numFmtId="15" fontId="62" fillId="17" borderId="3" xfId="1" applyNumberFormat="1" applyFont="1" applyFill="1" applyBorder="1" applyAlignment="1">
      <alignment horizontal="center" vertical="center"/>
    </xf>
    <xf numFmtId="15" fontId="62" fillId="17" borderId="1" xfId="1" applyNumberFormat="1" applyFont="1" applyFill="1" applyBorder="1" applyAlignment="1">
      <alignment horizontal="center" vertical="center"/>
    </xf>
    <xf numFmtId="0" fontId="4" fillId="27" borderId="33" xfId="1" applyFill="1" applyBorder="1" applyAlignment="1">
      <alignment horizontal="center" vertical="center" textRotation="90" wrapText="1"/>
    </xf>
    <xf numFmtId="0" fontId="4" fillId="27" borderId="34" xfId="1" applyFill="1" applyBorder="1" applyAlignment="1">
      <alignment horizontal="center" vertical="center" textRotation="90" wrapText="1"/>
    </xf>
    <xf numFmtId="0" fontId="4" fillId="27" borderId="35" xfId="1" applyFill="1" applyBorder="1" applyAlignment="1">
      <alignment horizontal="center" vertical="center" textRotation="90" wrapText="1"/>
    </xf>
    <xf numFmtId="0" fontId="13" fillId="25" borderId="33" xfId="1" applyFont="1" applyFill="1" applyBorder="1" applyAlignment="1">
      <alignment horizontal="center" vertical="center" textRotation="90"/>
    </xf>
    <xf numFmtId="0" fontId="13" fillId="25" borderId="34" xfId="1" applyFont="1" applyFill="1" applyBorder="1" applyAlignment="1">
      <alignment horizontal="center" vertical="center" textRotation="90"/>
    </xf>
    <xf numFmtId="0" fontId="13" fillId="25" borderId="35" xfId="1" applyFont="1" applyFill="1" applyBorder="1" applyAlignment="1">
      <alignment horizontal="center" vertical="center" textRotation="90"/>
    </xf>
    <xf numFmtId="0" fontId="62" fillId="31" borderId="10" xfId="1" applyFont="1" applyFill="1" applyBorder="1" applyAlignment="1">
      <alignment horizontal="center" vertical="center" textRotation="90"/>
    </xf>
    <xf numFmtId="0" fontId="4" fillId="0" borderId="36" xfId="1" applyBorder="1" applyAlignment="1">
      <alignment horizontal="center" vertical="center" wrapText="1"/>
    </xf>
    <xf numFmtId="0" fontId="4" fillId="0" borderId="37" xfId="1" applyBorder="1" applyAlignment="1">
      <alignment horizontal="center" vertical="center" wrapText="1"/>
    </xf>
    <xf numFmtId="0" fontId="1" fillId="18" borderId="1" xfId="1" applyFont="1" applyFill="1" applyBorder="1" applyAlignment="1">
      <alignment horizontal="center" vertical="center" wrapText="1"/>
    </xf>
    <xf numFmtId="0" fontId="1" fillId="18" borderId="13" xfId="1" applyFont="1" applyFill="1" applyBorder="1" applyAlignment="1">
      <alignment horizontal="center" vertical="center"/>
    </xf>
    <xf numFmtId="0" fontId="55" fillId="18" borderId="1" xfId="1" applyFont="1" applyFill="1" applyBorder="1" applyAlignment="1">
      <alignment horizontal="center" vertical="center" textRotation="90" wrapText="1"/>
    </xf>
    <xf numFmtId="0" fontId="1" fillId="18" borderId="13" xfId="1" applyFont="1" applyFill="1" applyBorder="1" applyAlignment="1">
      <alignment vertical="center" textRotation="90"/>
    </xf>
    <xf numFmtId="0" fontId="13" fillId="18" borderId="1" xfId="1" applyFont="1" applyFill="1" applyBorder="1" applyAlignment="1">
      <alignment horizontal="center" vertical="center" textRotation="90" wrapText="1"/>
    </xf>
    <xf numFmtId="0" fontId="13" fillId="18" borderId="13" xfId="1" applyFont="1" applyFill="1" applyBorder="1" applyAlignment="1">
      <alignment horizontal="center" vertical="center" textRotation="90" wrapText="1"/>
    </xf>
    <xf numFmtId="0" fontId="13" fillId="6" borderId="33" xfId="1" applyFont="1" applyFill="1" applyBorder="1" applyAlignment="1">
      <alignment horizontal="center" vertical="center" textRotation="90" wrapText="1"/>
    </xf>
    <xf numFmtId="0" fontId="13" fillId="6" borderId="34" xfId="1" applyFont="1" applyFill="1" applyBorder="1" applyAlignment="1">
      <alignment horizontal="center" vertical="center" textRotation="90" wrapText="1"/>
    </xf>
    <xf numFmtId="0" fontId="62" fillId="29" borderId="38" xfId="1" applyFont="1" applyFill="1" applyBorder="1" applyAlignment="1">
      <alignment horizontal="center" vertical="center" textRotation="90" wrapText="1"/>
    </xf>
    <xf numFmtId="0" fontId="62" fillId="29" borderId="39" xfId="1" applyFont="1" applyFill="1" applyBorder="1" applyAlignment="1">
      <alignment horizontal="center" vertical="center" textRotation="90" wrapText="1"/>
    </xf>
    <xf numFmtId="0" fontId="1" fillId="30" borderId="40" xfId="1" applyFont="1" applyFill="1" applyBorder="1" applyAlignment="1">
      <alignment horizontal="center" vertical="center" textRotation="90" wrapText="1"/>
    </xf>
    <xf numFmtId="0" fontId="1" fillId="30" borderId="38" xfId="1" applyFont="1" applyFill="1" applyBorder="1" applyAlignment="1">
      <alignment horizontal="center" vertical="center" textRotation="90" wrapText="1"/>
    </xf>
    <xf numFmtId="0" fontId="1" fillId="30" borderId="39" xfId="1" applyFont="1" applyFill="1" applyBorder="1" applyAlignment="1">
      <alignment horizontal="center" vertical="center" textRotation="90" wrapText="1"/>
    </xf>
    <xf numFmtId="0" fontId="13" fillId="20" borderId="33" xfId="1" applyFont="1" applyFill="1" applyBorder="1" applyAlignment="1">
      <alignment horizontal="center" vertical="center" textRotation="90" wrapText="1"/>
    </xf>
    <xf numFmtId="0" fontId="13" fillId="20" borderId="34" xfId="1" applyFont="1" applyFill="1" applyBorder="1" applyAlignment="1">
      <alignment horizontal="center" vertical="center" textRotation="90" wrapText="1"/>
    </xf>
    <xf numFmtId="0" fontId="13" fillId="20" borderId="35" xfId="1" applyFont="1" applyFill="1" applyBorder="1" applyAlignment="1">
      <alignment horizontal="center" vertical="center" textRotation="90" wrapText="1"/>
    </xf>
    <xf numFmtId="0" fontId="13" fillId="28" borderId="40" xfId="1" applyFont="1" applyFill="1" applyBorder="1" applyAlignment="1">
      <alignment horizontal="center" vertical="center" textRotation="90" wrapText="1"/>
    </xf>
    <xf numFmtId="0" fontId="13" fillId="28" borderId="38" xfId="1" applyFont="1" applyFill="1" applyBorder="1" applyAlignment="1">
      <alignment horizontal="center" vertical="center" textRotation="90" wrapText="1"/>
    </xf>
    <xf numFmtId="0" fontId="13" fillId="28" borderId="39" xfId="1" applyFont="1" applyFill="1" applyBorder="1" applyAlignment="1">
      <alignment horizontal="center" vertical="center" textRotation="90" wrapText="1"/>
    </xf>
    <xf numFmtId="0" fontId="13" fillId="24" borderId="33" xfId="1" applyFont="1" applyFill="1" applyBorder="1" applyAlignment="1">
      <alignment horizontal="center" vertical="center" textRotation="90"/>
    </xf>
    <xf numFmtId="0" fontId="13" fillId="24" borderId="34" xfId="1" applyFont="1" applyFill="1" applyBorder="1" applyAlignment="1">
      <alignment horizontal="center" vertical="center" textRotation="90"/>
    </xf>
    <xf numFmtId="0" fontId="13" fillId="24" borderId="35" xfId="1" applyFont="1" applyFill="1" applyBorder="1" applyAlignment="1">
      <alignment horizontal="center" vertical="center" textRotation="90"/>
    </xf>
    <xf numFmtId="164" fontId="47" fillId="3" borderId="23" xfId="6" applyNumberFormat="1" applyFont="1" applyFill="1" applyBorder="1" applyAlignment="1">
      <alignment horizontal="center" vertical="center" wrapText="1"/>
    </xf>
    <xf numFmtId="15" fontId="47" fillId="0" borderId="20" xfId="6" applyNumberFormat="1" applyFont="1" applyBorder="1" applyAlignment="1">
      <alignment vertical="center" wrapText="1"/>
    </xf>
    <xf numFmtId="15" fontId="47" fillId="0" borderId="5" xfId="6" applyNumberFormat="1" applyFont="1" applyBorder="1" applyAlignment="1">
      <alignment vertical="center" wrapText="1"/>
    </xf>
    <xf numFmtId="15" fontId="47" fillId="0" borderId="21" xfId="6" applyNumberFormat="1" applyFont="1" applyBorder="1" applyAlignment="1">
      <alignment vertical="center" wrapText="1"/>
    </xf>
    <xf numFmtId="0" fontId="37" fillId="16" borderId="10" xfId="1" applyFont="1" applyFill="1" applyBorder="1" applyAlignment="1">
      <alignment horizontal="center" vertical="center" wrapText="1"/>
    </xf>
    <xf numFmtId="0" fontId="27" fillId="16" borderId="10" xfId="1" applyFont="1" applyFill="1" applyBorder="1" applyAlignment="1">
      <alignment horizontal="center" vertical="center"/>
    </xf>
    <xf numFmtId="0" fontId="4" fillId="3" borderId="10" xfId="1" applyFill="1" applyBorder="1" applyAlignment="1">
      <alignment horizontal="center" vertical="center"/>
    </xf>
    <xf numFmtId="15" fontId="27" fillId="17" borderId="3" xfId="1" applyNumberFormat="1" applyFont="1" applyFill="1" applyBorder="1" applyAlignment="1">
      <alignment horizontal="center" vertical="center"/>
    </xf>
    <xf numFmtId="15" fontId="27" fillId="17" borderId="1" xfId="1" applyNumberFormat="1" applyFont="1" applyFill="1" applyBorder="1" applyAlignment="1">
      <alignment horizontal="center" vertical="center"/>
    </xf>
    <xf numFmtId="0" fontId="38" fillId="18" borderId="1" xfId="1" applyFont="1" applyFill="1" applyBorder="1" applyAlignment="1">
      <alignment horizontal="center" vertical="center" textRotation="90" wrapText="1"/>
    </xf>
    <xf numFmtId="0" fontId="38" fillId="18" borderId="13" xfId="1" applyFont="1" applyFill="1" applyBorder="1" applyAlignment="1">
      <alignment horizontal="center" vertical="center" textRotation="90" wrapText="1"/>
    </xf>
    <xf numFmtId="0" fontId="38" fillId="3" borderId="10" xfId="1" applyFont="1" applyFill="1" applyBorder="1" applyAlignment="1">
      <alignment horizontal="center" vertical="center" wrapText="1"/>
    </xf>
    <xf numFmtId="0" fontId="39" fillId="18" borderId="1" xfId="1" applyFont="1" applyFill="1" applyBorder="1" applyAlignment="1">
      <alignment horizontal="center" vertical="center" textRotation="90" wrapText="1"/>
    </xf>
    <xf numFmtId="0" fontId="28" fillId="18" borderId="13" xfId="1" applyFont="1" applyFill="1" applyBorder="1" applyAlignment="1">
      <alignment vertical="center" textRotation="90"/>
    </xf>
    <xf numFmtId="0" fontId="37" fillId="17" borderId="1" xfId="1" applyFont="1" applyFill="1" applyBorder="1" applyAlignment="1">
      <alignment horizontal="center" vertical="center" wrapText="1"/>
    </xf>
    <xf numFmtId="0" fontId="28" fillId="18" borderId="1" xfId="1" applyFont="1" applyFill="1" applyBorder="1" applyAlignment="1">
      <alignment horizontal="center" vertical="center" wrapText="1"/>
    </xf>
    <xf numFmtId="0" fontId="28" fillId="18" borderId="13" xfId="1" applyFont="1" applyFill="1" applyBorder="1" applyAlignment="1">
      <alignment horizontal="center" vertical="center"/>
    </xf>
    <xf numFmtId="0" fontId="4" fillId="6" borderId="17" xfId="1" applyFill="1" applyBorder="1" applyAlignment="1">
      <alignment horizontal="center" vertical="center" textRotation="90" wrapText="1"/>
    </xf>
    <xf numFmtId="0" fontId="39" fillId="18" borderId="1" xfId="1" applyFont="1" applyFill="1" applyBorder="1" applyAlignment="1">
      <alignment horizontal="center" vertical="center" wrapText="1"/>
    </xf>
    <xf numFmtId="0" fontId="28" fillId="18" borderId="13" xfId="1" applyFont="1" applyFill="1" applyBorder="1" applyAlignment="1">
      <alignment vertical="center"/>
    </xf>
    <xf numFmtId="0" fontId="13" fillId="24" borderId="17" xfId="1" applyFont="1" applyFill="1" applyBorder="1" applyAlignment="1">
      <alignment horizontal="center" vertical="center" textRotation="90"/>
    </xf>
    <xf numFmtId="0" fontId="4" fillId="25" borderId="17" xfId="1" applyFill="1" applyBorder="1" applyAlignment="1">
      <alignment horizontal="center" vertical="center" textRotation="90"/>
    </xf>
    <xf numFmtId="0" fontId="4" fillId="20" borderId="17" xfId="1" applyFill="1" applyBorder="1" applyAlignment="1">
      <alignment horizontal="center" vertical="center" textRotation="90" wrapText="1"/>
    </xf>
    <xf numFmtId="0" fontId="4" fillId="27" borderId="17" xfId="1" applyFill="1" applyBorder="1" applyAlignment="1">
      <alignment horizontal="center" vertical="center" textRotation="90" wrapText="1"/>
    </xf>
    <xf numFmtId="0" fontId="4" fillId="0" borderId="17" xfId="1" applyBorder="1" applyAlignment="1">
      <alignment horizontal="center" vertical="center" wrapText="1"/>
    </xf>
    <xf numFmtId="0" fontId="4" fillId="25" borderId="11" xfId="1" applyFill="1" applyBorder="1" applyAlignment="1">
      <alignment horizontal="center" vertical="center" textRotation="90"/>
    </xf>
    <xf numFmtId="0" fontId="4" fillId="25" borderId="0" xfId="1" applyFill="1" applyAlignment="1">
      <alignment horizontal="center" vertical="center" textRotation="90"/>
    </xf>
    <xf numFmtId="0" fontId="13" fillId="20" borderId="25" xfId="1" applyFont="1" applyFill="1" applyBorder="1" applyAlignment="1">
      <alignment horizontal="center" vertical="center" textRotation="90" wrapText="1"/>
    </xf>
    <xf numFmtId="0" fontId="4" fillId="20" borderId="25" xfId="1" applyFill="1" applyBorder="1" applyAlignment="1">
      <alignment horizontal="center" vertical="center" textRotation="90" wrapText="1"/>
    </xf>
    <xf numFmtId="0" fontId="4" fillId="20" borderId="32" xfId="1" applyFill="1" applyBorder="1" applyAlignment="1">
      <alignment horizontal="center" vertical="center" textRotation="90" wrapText="1"/>
    </xf>
    <xf numFmtId="0" fontId="13" fillId="24" borderId="29" xfId="1" applyFont="1" applyFill="1" applyBorder="1" applyAlignment="1">
      <alignment horizontal="center" vertical="center" textRotation="90"/>
    </xf>
    <xf numFmtId="0" fontId="13" fillId="24" borderId="25" xfId="1" applyFont="1" applyFill="1" applyBorder="1" applyAlignment="1">
      <alignment horizontal="center" vertical="center" textRotation="90"/>
    </xf>
    <xf numFmtId="0" fontId="13" fillId="24" borderId="32" xfId="1" applyFont="1" applyFill="1" applyBorder="1" applyAlignment="1">
      <alignment horizontal="center" vertical="center" textRotation="90"/>
    </xf>
    <xf numFmtId="0" fontId="38" fillId="3" borderId="1" xfId="1" applyFont="1" applyFill="1" applyBorder="1" applyAlignment="1">
      <alignment horizontal="center" vertical="center" wrapText="1"/>
    </xf>
    <xf numFmtId="0" fontId="37" fillId="16" borderId="1" xfId="1" applyFont="1" applyFill="1" applyBorder="1" applyAlignment="1">
      <alignment horizontal="center" vertical="center" wrapText="1"/>
    </xf>
    <xf numFmtId="0" fontId="37" fillId="16" borderId="13" xfId="1" applyFont="1" applyFill="1" applyBorder="1" applyAlignment="1">
      <alignment horizontal="center" vertical="center" wrapText="1"/>
    </xf>
    <xf numFmtId="0" fontId="37" fillId="16" borderId="1" xfId="1" applyFont="1" applyFill="1" applyBorder="1" applyAlignment="1">
      <alignment horizontal="center" vertical="center" textRotation="90" wrapText="1"/>
    </xf>
    <xf numFmtId="0" fontId="37" fillId="16" borderId="13" xfId="1" applyFont="1" applyFill="1" applyBorder="1" applyAlignment="1">
      <alignment horizontal="center" vertical="center" textRotation="90" wrapText="1"/>
    </xf>
    <xf numFmtId="0" fontId="37" fillId="16" borderId="14" xfId="1" applyFont="1" applyFill="1" applyBorder="1" applyAlignment="1">
      <alignment horizontal="center" vertical="center" textRotation="90" wrapText="1"/>
    </xf>
    <xf numFmtId="0" fontId="27" fillId="16" borderId="1" xfId="1" applyFont="1" applyFill="1" applyBorder="1" applyAlignment="1">
      <alignment horizontal="center" vertical="center"/>
    </xf>
    <xf numFmtId="0" fontId="4" fillId="3" borderId="1" xfId="1" applyFill="1" applyBorder="1" applyAlignment="1">
      <alignment horizontal="center" vertical="center"/>
    </xf>
    <xf numFmtId="0" fontId="61" fillId="0" borderId="17" xfId="0" applyFont="1" applyBorder="1" applyAlignment="1">
      <alignment horizontal="center" vertical="center" wrapText="1"/>
    </xf>
    <xf numFmtId="0" fontId="36" fillId="7" borderId="17" xfId="1" applyFont="1" applyFill="1" applyBorder="1" applyAlignment="1">
      <alignment horizontal="center" vertical="center" wrapText="1"/>
    </xf>
    <xf numFmtId="0" fontId="12" fillId="0" borderId="17" xfId="0" applyFont="1" applyBorder="1" applyAlignment="1">
      <alignment horizontal="center" vertical="center"/>
    </xf>
    <xf numFmtId="0" fontId="2" fillId="0" borderId="17" xfId="0" applyFont="1" applyBorder="1" applyAlignment="1">
      <alignment horizontal="center"/>
    </xf>
    <xf numFmtId="0" fontId="13" fillId="20" borderId="17" xfId="1" applyFont="1" applyFill="1" applyBorder="1" applyAlignment="1">
      <alignment horizontal="center" vertical="center" textRotation="90" wrapText="1"/>
    </xf>
    <xf numFmtId="0" fontId="37" fillId="16" borderId="24" xfId="1" applyFont="1" applyFill="1" applyBorder="1" applyAlignment="1">
      <alignment horizontal="center" vertical="center" textRotation="90" wrapText="1"/>
    </xf>
    <xf numFmtId="0" fontId="4" fillId="20" borderId="29" xfId="1" applyFill="1" applyBorder="1" applyAlignment="1">
      <alignment horizontal="center" vertical="center" textRotation="90" wrapText="1"/>
    </xf>
    <xf numFmtId="0" fontId="13" fillId="7" borderId="1" xfId="6" applyFont="1" applyFill="1" applyBorder="1" applyAlignment="1">
      <alignment horizontal="center" vertical="center" wrapText="1"/>
    </xf>
    <xf numFmtId="0" fontId="46" fillId="7" borderId="1" xfId="6" applyFont="1" applyFill="1" applyBorder="1" applyAlignment="1">
      <alignment horizontal="center" vertical="center" wrapText="1"/>
    </xf>
    <xf numFmtId="0" fontId="13" fillId="7" borderId="18" xfId="6" applyFont="1" applyFill="1" applyBorder="1" applyAlignment="1">
      <alignment horizontal="center" vertical="center" wrapText="1"/>
    </xf>
    <xf numFmtId="0" fontId="13" fillId="7" borderId="6" xfId="6" applyFont="1" applyFill="1" applyBorder="1" applyAlignment="1">
      <alignment horizontal="center" vertical="center" wrapText="1"/>
    </xf>
    <xf numFmtId="0" fontId="13" fillId="7" borderId="19" xfId="6" applyFont="1" applyFill="1" applyBorder="1" applyAlignment="1">
      <alignment horizontal="center" vertical="center" wrapText="1"/>
    </xf>
    <xf numFmtId="0" fontId="13" fillId="7" borderId="20" xfId="6" applyFont="1" applyFill="1" applyBorder="1" applyAlignment="1">
      <alignment horizontal="center" vertical="center" wrapText="1"/>
    </xf>
    <xf numFmtId="0" fontId="13" fillId="7" borderId="5" xfId="6" applyFont="1" applyFill="1" applyBorder="1" applyAlignment="1">
      <alignment horizontal="center" vertical="center" wrapText="1"/>
    </xf>
    <xf numFmtId="0" fontId="13" fillId="7" borderId="21" xfId="6" applyFont="1" applyFill="1" applyBorder="1" applyAlignment="1">
      <alignment horizontal="center" vertical="center" wrapText="1"/>
    </xf>
    <xf numFmtId="0" fontId="52" fillId="21" borderId="13" xfId="6" applyFont="1" applyFill="1" applyBorder="1" applyAlignment="1">
      <alignment horizontal="center" vertical="center" textRotation="90" wrapText="1"/>
    </xf>
    <xf numFmtId="0" fontId="13" fillId="20" borderId="17" xfId="1" applyFont="1" applyFill="1" applyBorder="1" applyAlignment="1">
      <alignment horizontal="center" vertical="center" textRotation="90"/>
    </xf>
    <xf numFmtId="49" fontId="47" fillId="0" borderId="20" xfId="6" applyNumberFormat="1" applyFont="1" applyBorder="1" applyAlignment="1">
      <alignment horizontal="left" vertical="center" wrapText="1"/>
    </xf>
    <xf numFmtId="49" fontId="47" fillId="0" borderId="5" xfId="6" applyNumberFormat="1" applyFont="1" applyBorder="1" applyAlignment="1">
      <alignment horizontal="left" vertical="center" wrapText="1"/>
    </xf>
    <xf numFmtId="49" fontId="47" fillId="0" borderId="21" xfId="6" applyNumberFormat="1" applyFont="1" applyBorder="1" applyAlignment="1">
      <alignment horizontal="left" vertical="center" wrapText="1"/>
    </xf>
    <xf numFmtId="49" fontId="47" fillId="0" borderId="4" xfId="6" applyNumberFormat="1" applyFont="1" applyBorder="1" applyAlignment="1">
      <alignment horizontal="left" vertical="center"/>
    </xf>
    <xf numFmtId="0" fontId="52" fillId="3" borderId="17" xfId="6" applyFont="1" applyFill="1" applyBorder="1" applyAlignment="1">
      <alignment horizontal="center" vertical="center"/>
    </xf>
    <xf numFmtId="0" fontId="13" fillId="3" borderId="22" xfId="6" applyFont="1" applyFill="1" applyBorder="1" applyAlignment="1">
      <alignment horizontal="center" vertical="center"/>
    </xf>
    <xf numFmtId="0" fontId="13" fillId="3" borderId="26" xfId="6" applyFont="1" applyFill="1" applyBorder="1" applyAlignment="1">
      <alignment horizontal="center" vertical="center"/>
    </xf>
    <xf numFmtId="0" fontId="13" fillId="3" borderId="27" xfId="6" applyFont="1" applyFill="1" applyBorder="1" applyAlignment="1">
      <alignment horizontal="center" vertical="center"/>
    </xf>
    <xf numFmtId="0" fontId="56" fillId="0" borderId="22" xfId="6" applyFont="1" applyBorder="1" applyAlignment="1">
      <alignment horizontal="justify" vertical="center" wrapText="1"/>
    </xf>
    <xf numFmtId="0" fontId="56" fillId="0" borderId="26" xfId="6" applyFont="1" applyBorder="1" applyAlignment="1">
      <alignment horizontal="justify" vertical="center" wrapText="1"/>
    </xf>
    <xf numFmtId="0" fontId="56" fillId="0" borderId="27" xfId="6" applyFont="1" applyBorder="1" applyAlignment="1">
      <alignment horizontal="justify" vertical="center" wrapText="1"/>
    </xf>
    <xf numFmtId="0" fontId="13" fillId="3" borderId="22" xfId="6" applyFont="1" applyFill="1" applyBorder="1" applyAlignment="1">
      <alignment horizontal="center" vertical="center" wrapText="1"/>
    </xf>
    <xf numFmtId="0" fontId="13" fillId="3" borderId="26" xfId="6" applyFont="1" applyFill="1" applyBorder="1" applyAlignment="1">
      <alignment horizontal="center" vertical="center" wrapText="1"/>
    </xf>
    <xf numFmtId="0" fontId="13" fillId="3" borderId="27" xfId="6" applyFont="1" applyFill="1" applyBorder="1" applyAlignment="1">
      <alignment horizontal="center" vertical="center" wrapText="1"/>
    </xf>
    <xf numFmtId="0" fontId="56" fillId="12" borderId="22" xfId="6" applyFont="1" applyFill="1" applyBorder="1" applyAlignment="1">
      <alignment horizontal="left" vertical="center" wrapText="1"/>
    </xf>
    <xf numFmtId="0" fontId="56" fillId="12" borderId="26" xfId="6" applyFont="1" applyFill="1" applyBorder="1" applyAlignment="1">
      <alignment horizontal="left" vertical="center" wrapText="1"/>
    </xf>
    <xf numFmtId="0" fontId="56" fillId="12" borderId="27" xfId="6" applyFont="1" applyFill="1" applyBorder="1" applyAlignment="1">
      <alignment horizontal="left" vertical="center" wrapText="1"/>
    </xf>
    <xf numFmtId="0" fontId="13" fillId="0" borderId="22" xfId="6" applyFont="1" applyBorder="1" applyAlignment="1">
      <alignment horizontal="left" vertical="center"/>
    </xf>
    <xf numFmtId="0" fontId="13" fillId="0" borderId="26" xfId="6" applyFont="1" applyBorder="1" applyAlignment="1">
      <alignment horizontal="left" vertical="center"/>
    </xf>
    <xf numFmtId="0" fontId="13" fillId="0" borderId="27" xfId="6" applyFont="1" applyBorder="1" applyAlignment="1">
      <alignment horizontal="left" vertical="center"/>
    </xf>
    <xf numFmtId="0" fontId="6" fillId="0" borderId="22" xfId="6" applyFont="1" applyBorder="1" applyAlignment="1">
      <alignment horizontal="left" vertical="center"/>
    </xf>
    <xf numFmtId="0" fontId="6" fillId="0" borderId="26" xfId="6" applyFont="1" applyBorder="1" applyAlignment="1">
      <alignment horizontal="left" vertical="center"/>
    </xf>
    <xf numFmtId="0" fontId="6" fillId="0" borderId="27" xfId="6" applyFont="1" applyBorder="1" applyAlignment="1">
      <alignment horizontal="left" vertical="center"/>
    </xf>
    <xf numFmtId="0" fontId="13" fillId="0" borderId="22" xfId="6" applyFont="1" applyBorder="1" applyAlignment="1">
      <alignment horizontal="left" vertical="center" wrapText="1"/>
    </xf>
    <xf numFmtId="0" fontId="13" fillId="0" borderId="26" xfId="6" applyFont="1" applyBorder="1" applyAlignment="1">
      <alignment horizontal="left" vertical="center" wrapText="1"/>
    </xf>
    <xf numFmtId="0" fontId="13" fillId="0" borderId="27" xfId="6" applyFont="1" applyBorder="1" applyAlignment="1">
      <alignment horizontal="left" vertical="center" wrapText="1"/>
    </xf>
    <xf numFmtId="0" fontId="6" fillId="0" borderId="22" xfId="6" applyFont="1" applyBorder="1" applyAlignment="1">
      <alignment horizontal="left" vertical="center" wrapText="1"/>
    </xf>
    <xf numFmtId="0" fontId="6" fillId="0" borderId="26" xfId="6" applyFont="1" applyBorder="1" applyAlignment="1">
      <alignment horizontal="left" vertical="center" wrapText="1"/>
    </xf>
    <xf numFmtId="0" fontId="6" fillId="0" borderId="27" xfId="6" applyFont="1" applyBorder="1" applyAlignment="1">
      <alignment horizontal="left" vertical="center" wrapText="1"/>
    </xf>
    <xf numFmtId="0" fontId="38" fillId="0" borderId="0" xfId="6" applyFont="1" applyAlignment="1">
      <alignment horizontal="left" vertical="center"/>
    </xf>
    <xf numFmtId="0" fontId="38" fillId="0" borderId="25" xfId="6" applyFont="1" applyBorder="1" applyAlignment="1">
      <alignment horizontal="left" vertical="center"/>
    </xf>
    <xf numFmtId="0" fontId="13" fillId="3" borderId="17" xfId="6" applyFont="1" applyFill="1" applyBorder="1" applyAlignment="1">
      <alignment horizontal="center" vertical="center"/>
    </xf>
    <xf numFmtId="0" fontId="56" fillId="0" borderId="22" xfId="6" applyFont="1" applyBorder="1" applyAlignment="1">
      <alignment horizontal="left" vertical="center" wrapText="1"/>
    </xf>
    <xf numFmtId="0" fontId="56" fillId="0" borderId="26" xfId="6" applyFont="1" applyBorder="1" applyAlignment="1">
      <alignment horizontal="left" vertical="center" wrapText="1"/>
    </xf>
    <xf numFmtId="0" fontId="56" fillId="0" borderId="27" xfId="6" applyFont="1" applyBorder="1" applyAlignment="1">
      <alignment horizontal="left" vertical="center" wrapText="1"/>
    </xf>
    <xf numFmtId="0" fontId="38" fillId="0" borderId="31" xfId="6" applyFont="1" applyBorder="1" applyAlignment="1">
      <alignment horizontal="left" vertical="center"/>
    </xf>
    <xf numFmtId="0" fontId="56" fillId="0" borderId="12" xfId="6" applyFont="1" applyBorder="1" applyAlignment="1">
      <alignment horizontal="left" vertical="center"/>
    </xf>
    <xf numFmtId="0" fontId="56" fillId="0" borderId="32" xfId="6" applyFont="1" applyBorder="1" applyAlignment="1">
      <alignment horizontal="left" vertical="center"/>
    </xf>
    <xf numFmtId="0" fontId="4" fillId="0" borderId="28" xfId="6" applyBorder="1" applyAlignment="1">
      <alignment horizontal="center" vertical="center"/>
    </xf>
    <xf numFmtId="0" fontId="4" fillId="0" borderId="11" xfId="6" applyBorder="1" applyAlignment="1">
      <alignment horizontal="center" vertical="center"/>
    </xf>
    <xf numFmtId="0" fontId="4" fillId="0" borderId="29" xfId="6" applyBorder="1" applyAlignment="1">
      <alignment horizontal="center" vertical="center"/>
    </xf>
    <xf numFmtId="0" fontId="4" fillId="0" borderId="28" xfId="6" applyBorder="1" applyAlignment="1">
      <alignment horizontal="left" vertical="center" wrapText="1"/>
    </xf>
    <xf numFmtId="0" fontId="4" fillId="0" borderId="11" xfId="6" applyBorder="1" applyAlignment="1">
      <alignment horizontal="left" vertical="center" wrapText="1"/>
    </xf>
    <xf numFmtId="0" fontId="4" fillId="0" borderId="29" xfId="6" applyBorder="1" applyAlignment="1">
      <alignment horizontal="left" vertical="center" wrapText="1"/>
    </xf>
    <xf numFmtId="14" fontId="4" fillId="0" borderId="28" xfId="6" applyNumberFormat="1" applyBorder="1" applyAlignment="1">
      <alignment horizontal="center" vertical="center"/>
    </xf>
    <xf numFmtId="0" fontId="4" fillId="0" borderId="28" xfId="6" applyBorder="1" applyAlignment="1">
      <alignment horizontal="left" vertical="center"/>
    </xf>
    <xf numFmtId="0" fontId="4" fillId="0" borderId="11" xfId="6" applyBorder="1" applyAlignment="1">
      <alignment horizontal="left" vertical="center"/>
    </xf>
    <xf numFmtId="0" fontId="4" fillId="0" borderId="29" xfId="6" applyBorder="1" applyAlignment="1">
      <alignment horizontal="left" vertical="center"/>
    </xf>
    <xf numFmtId="0" fontId="4" fillId="0" borderId="30" xfId="6" applyBorder="1" applyAlignment="1">
      <alignment horizontal="left" vertical="center"/>
    </xf>
    <xf numFmtId="0" fontId="4" fillId="0" borderId="0" xfId="6" applyAlignment="1">
      <alignment horizontal="left" vertical="center"/>
    </xf>
    <xf numFmtId="0" fontId="4" fillId="0" borderId="25" xfId="6" applyBorder="1" applyAlignment="1">
      <alignment horizontal="left" vertical="center"/>
    </xf>
    <xf numFmtId="0" fontId="60" fillId="0" borderId="30" xfId="6" applyFont="1" applyBorder="1" applyAlignment="1">
      <alignment horizontal="left" vertical="center"/>
    </xf>
    <xf numFmtId="0" fontId="60" fillId="0" borderId="0" xfId="6" applyFont="1" applyAlignment="1">
      <alignment horizontal="left" vertical="center"/>
    </xf>
    <xf numFmtId="0" fontId="38" fillId="0" borderId="30" xfId="6" applyFont="1" applyBorder="1" applyAlignment="1">
      <alignment horizontal="left" vertical="center"/>
    </xf>
  </cellXfs>
  <cellStyles count="13">
    <cellStyle name="Hipervínculo" xfId="12" builtinId="8"/>
    <cellStyle name="Hipervínculo 2" xfId="2" xr:uid="{47625A1F-5599-0743-9E37-92AF06180AAC}"/>
    <cellStyle name="Normal" xfId="0" builtinId="0"/>
    <cellStyle name="Normal 10" xfId="6" xr:uid="{159B4E55-A3C7-9D4A-8822-85F3E32D8D4D}"/>
    <cellStyle name="Normal 10 3" xfId="7" xr:uid="{69F1A91E-7763-724E-8B58-2CDBAC0ADB58}"/>
    <cellStyle name="Normal 10 3 2" xfId="10" xr:uid="{7161059D-9724-4B46-8E94-57EE8552DCAD}"/>
    <cellStyle name="Normal 2" xfId="1" xr:uid="{7EC8D8EF-391A-C141-9C35-E0EFA39CCF06}"/>
    <cellStyle name="Normal 2 10" xfId="11" xr:uid="{5201485A-36FB-1344-8F1B-EB1CD4ADEB5D}"/>
    <cellStyle name="Normal 2 2" xfId="4" xr:uid="{C2E85A08-C817-504E-BF3C-1263C3E16B80}"/>
    <cellStyle name="Normal 3" xfId="3" xr:uid="{FAC287C5-3E65-7D49-8CFE-903E9E9F5722}"/>
    <cellStyle name="Normal 38" xfId="5" xr:uid="{4989F610-8058-1847-92D3-EB4A61C31A46}"/>
    <cellStyle name="Normal 4" xfId="9" xr:uid="{D07A41F0-5DE8-8E4E-B0AC-6371EA94EEA3}"/>
    <cellStyle name="Porcentaje 2" xfId="8" xr:uid="{535225E9-E79D-2F47-8F4D-2BF55DF4FF94}"/>
  </cellStyles>
  <dxfs count="882">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ill>
        <patternFill>
          <bgColor rgb="FF92D05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FFFF00"/>
        </patternFill>
      </fill>
    </dxf>
    <dxf>
      <font>
        <color auto="1"/>
      </font>
      <fill>
        <patternFill patternType="solid">
          <fgColor indexed="64"/>
          <bgColor rgb="FF008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ont>
        <color theme="1"/>
      </font>
      <fill>
        <patternFill patternType="solid">
          <fgColor indexed="64"/>
          <bgColor rgb="FFFF0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ont>
        <color theme="1"/>
      </font>
      <fill>
        <patternFill patternType="solid">
          <fgColor indexed="64"/>
          <bgColor rgb="FFFF0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theme="9" tint="0.59996337778862885"/>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theme="9" tint="0.59996337778862885"/>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theme="9" tint="0.59996337778862885"/>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theme="9" tint="0.59996337778862885"/>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theme="1"/>
      </font>
      <fill>
        <patternFill patternType="solid">
          <fgColor indexed="64"/>
          <bgColor rgb="FFFF00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auto="1"/>
      </font>
      <fill>
        <patternFill patternType="solid">
          <fgColor indexed="64"/>
          <bgColor rgb="FFFFFF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FFFF00"/>
        </patternFill>
      </fill>
    </dxf>
    <dxf>
      <font>
        <color auto="1"/>
      </font>
      <fill>
        <patternFill patternType="solid">
          <fgColor indexed="64"/>
          <bgColor theme="9" tint="0.59996337778862885"/>
        </patternFill>
      </fill>
    </dxf>
    <dxf>
      <font>
        <color auto="1"/>
      </font>
      <fill>
        <patternFill patternType="solid">
          <fgColor indexed="64"/>
          <bgColor rgb="FF008000"/>
        </patternFill>
      </fill>
    </dxf>
    <dxf>
      <font>
        <color theme="1"/>
      </font>
      <fill>
        <patternFill patternType="solid">
          <fgColor indexed="64"/>
          <bgColor rgb="FFFF00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ont>
        <color auto="1"/>
      </font>
      <fill>
        <patternFill patternType="solid">
          <fgColor indexed="64"/>
          <bgColor rgb="FF008000"/>
        </patternFill>
      </fill>
    </dxf>
    <dxf>
      <font>
        <color auto="1"/>
      </font>
      <fill>
        <patternFill patternType="solid">
          <fgColor indexed="64"/>
          <bgColor theme="9" tint="0.59996337778862885"/>
        </patternFill>
      </fill>
    </dxf>
    <dxf>
      <font>
        <color theme="1"/>
      </font>
      <fill>
        <patternFill patternType="solid">
          <fgColor indexed="64"/>
          <bgColor rgb="FFFF0000"/>
        </patternFill>
      </fill>
    </dxf>
    <dxf>
      <font>
        <color auto="1"/>
      </font>
      <fill>
        <patternFill patternType="solid">
          <fgColor indexed="64"/>
          <bgColor rgb="FFFFFF0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rgb="FFFF0000"/>
        </patternFill>
      </fill>
    </dxf>
    <dxf>
      <fill>
        <patternFill>
          <bgColor rgb="FF00FF00"/>
        </patternFill>
      </fill>
    </dxf>
    <dxf>
      <fill>
        <patternFill>
          <bgColor rgb="FFFFFF00"/>
        </patternFill>
      </fill>
    </dxf>
    <dxf>
      <fill>
        <patternFill>
          <bgColor theme="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auto="1"/>
      </font>
      <fill>
        <patternFill patternType="solid">
          <fgColor indexed="64"/>
          <bgColor rgb="FFFFFF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rgb="FFFFFF00"/>
        </patternFill>
      </fill>
    </dxf>
    <dxf>
      <font>
        <color auto="1"/>
      </font>
      <fill>
        <patternFill patternType="solid">
          <fgColor indexed="64"/>
          <bgColor theme="6"/>
        </patternFill>
      </fill>
    </dxf>
    <dxf>
      <font>
        <color theme="1"/>
      </font>
      <fill>
        <patternFill patternType="solid">
          <fgColor indexed="64"/>
          <bgColor rgb="FFFF0000"/>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theme="6"/>
        </patternFill>
      </fill>
    </dxf>
    <dxf>
      <font>
        <color auto="1"/>
      </font>
      <fill>
        <patternFill patternType="solid">
          <fgColor indexed="64"/>
          <bgColor rgb="FFFFFF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theme="6"/>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008000"/>
        </patternFill>
      </fill>
    </dxf>
    <dxf>
      <font>
        <color auto="1"/>
      </font>
      <fill>
        <patternFill patternType="solid">
          <fgColor indexed="64"/>
          <bgColor theme="6"/>
        </patternFill>
      </fill>
    </dxf>
    <dxf>
      <font>
        <color theme="1"/>
      </font>
      <fill>
        <patternFill patternType="solid">
          <fgColor indexed="64"/>
          <bgColor rgb="FFFF0000"/>
        </patternFill>
      </fill>
    </dxf>
    <dxf>
      <font>
        <color auto="1"/>
      </font>
      <fill>
        <patternFill patternType="solid">
          <fgColor indexed="64"/>
          <bgColor rgb="FFFFFF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rgb="FF008000"/>
        </patternFill>
      </fill>
    </dxf>
    <dxf>
      <font>
        <color auto="1"/>
      </font>
      <fill>
        <patternFill patternType="solid">
          <fgColor indexed="64"/>
          <bgColor theme="6"/>
        </patternFill>
      </fill>
    </dxf>
    <dxf>
      <font>
        <color auto="1"/>
      </font>
      <fill>
        <patternFill patternType="solid">
          <fgColor indexed="64"/>
          <bgColor rgb="FFFFFF00"/>
        </patternFill>
      </fill>
    </dxf>
    <dxf>
      <font>
        <color auto="1"/>
      </font>
      <fill>
        <patternFill patternType="solid">
          <fgColor indexed="64"/>
          <bgColor theme="6"/>
        </patternFill>
      </fill>
    </dxf>
    <dxf>
      <font>
        <color auto="1"/>
      </font>
      <fill>
        <patternFill patternType="solid">
          <fgColor indexed="64"/>
          <bgColor rgb="FF008000"/>
        </patternFill>
      </fill>
    </dxf>
    <dxf>
      <font>
        <color theme="1"/>
      </font>
      <fill>
        <patternFill patternType="solid">
          <fgColor indexed="64"/>
          <bgColor rgb="FFFF0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ont>
        <color auto="1"/>
      </font>
      <fill>
        <patternFill patternType="solid">
          <fgColor indexed="64"/>
          <bgColor rgb="FFFFFF00"/>
        </patternFill>
      </fill>
    </dxf>
    <dxf>
      <font>
        <color theme="1"/>
      </font>
      <fill>
        <patternFill patternType="solid">
          <fgColor indexed="64"/>
          <bgColor rgb="FFFF0000"/>
        </patternFill>
      </fill>
    </dxf>
    <dxf>
      <font>
        <color auto="1"/>
      </font>
      <fill>
        <patternFill patternType="solid">
          <fgColor indexed="64"/>
          <bgColor theme="6"/>
        </patternFill>
      </fill>
    </dxf>
    <dxf>
      <font>
        <color auto="1"/>
      </font>
      <fill>
        <patternFill patternType="solid">
          <fgColor indexed="64"/>
          <bgColor rgb="FF00800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rgb="FF92D05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
      <fill>
        <patternFill>
          <bgColor indexed="10"/>
        </patternFill>
      </fill>
    </dxf>
  </dxfs>
  <tableStyles count="0" defaultTableStyle="TableStyleMedium2" defaultPivotStyle="PivotStyleLight16"/>
  <colors>
    <mruColors>
      <color rgb="FFA3FA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6.xml"/><Relationship Id="rId21" Type="http://schemas.openxmlformats.org/officeDocument/2006/relationships/externalLink" Target="externalLinks/externalLink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5.xml"/><Relationship Id="rId33" Type="http://schemas.openxmlformats.org/officeDocument/2006/relationships/externalLink" Target="externalLinks/externalLink1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4.xml"/><Relationship Id="rId32" Type="http://schemas.openxmlformats.org/officeDocument/2006/relationships/externalLink" Target="externalLinks/externalLink12.xml"/><Relationship Id="rId37"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3.xml"/><Relationship Id="rId28" Type="http://schemas.openxmlformats.org/officeDocument/2006/relationships/externalLink" Target="externalLinks/externalLink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1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2.xml"/><Relationship Id="rId27" Type="http://schemas.openxmlformats.org/officeDocument/2006/relationships/externalLink" Target="externalLinks/externalLink7.xml"/><Relationship Id="rId30" Type="http://schemas.openxmlformats.org/officeDocument/2006/relationships/externalLink" Target="externalLinks/externalLink1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hyperlink" Target="#'1. INDUCCION-REQUISITOS LEGALES'!A1"/><Relationship Id="rId2" Type="http://schemas.openxmlformats.org/officeDocument/2006/relationships/hyperlink" Target="#'Metodologia '!A1"/><Relationship Id="rId1" Type="http://schemas.openxmlformats.org/officeDocument/2006/relationships/hyperlink" Target="#'Peligros GTC 45'!A1"/><Relationship Id="rId4"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2.jpeg"/><Relationship Id="rId2" Type="http://schemas.openxmlformats.org/officeDocument/2006/relationships/image" Target="../media/image1.png"/><Relationship Id="rId1" Type="http://schemas.openxmlformats.org/officeDocument/2006/relationships/hyperlink" Target="#INICIO!A1"/></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4.sv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5.png"/></Relationships>
</file>

<file path=xl/drawings/_rels/drawing6.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6.png"/></Relationships>
</file>

<file path=xl/drawings/_rels/drawing7.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5.png"/></Relationships>
</file>

<file path=xl/drawings/_rels/drawing8.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8.png"/></Relationships>
</file>

<file path=xl/drawings/_rels/drawing10.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9.png"/></Relationships>
</file>

<file path=xl/drawings/_rels/drawing11.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hyperlink" Target="#INICIO!A1"/><Relationship Id="rId1" Type="http://schemas.openxmlformats.org/officeDocument/2006/relationships/image" Target="../media/image1.png"/><Relationship Id="rId4"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xdr:from>
      <xdr:col>0</xdr:col>
      <xdr:colOff>288926</xdr:colOff>
      <xdr:row>14</xdr:row>
      <xdr:rowOff>12699</xdr:rowOff>
    </xdr:from>
    <xdr:to>
      <xdr:col>0</xdr:col>
      <xdr:colOff>800101</xdr:colOff>
      <xdr:row>22</xdr:row>
      <xdr:rowOff>101601</xdr:rowOff>
    </xdr:to>
    <xdr:sp macro="" textlink="">
      <xdr:nvSpPr>
        <xdr:cNvPr id="2" name="Rectángulo redondeado 1">
          <a:extLst>
            <a:ext uri="{FF2B5EF4-FFF2-40B4-BE49-F238E27FC236}">
              <a16:creationId xmlns:a16="http://schemas.microsoft.com/office/drawing/2014/main" id="{77AEF281-4F4E-0549-9FF0-6C2CBE049D2C}"/>
            </a:ext>
          </a:extLst>
        </xdr:cNvPr>
        <xdr:cNvSpPr/>
      </xdr:nvSpPr>
      <xdr:spPr>
        <a:xfrm rot="16200000">
          <a:off x="-522287" y="3236912"/>
          <a:ext cx="2133602" cy="511175"/>
        </a:xfrm>
        <a:prstGeom prst="roundRect">
          <a:avLst/>
        </a:prstGeom>
        <a:solidFill>
          <a:schemeClr val="tx2">
            <a:lumMod val="75000"/>
          </a:schemeClr>
        </a:solidFill>
        <a:ln w="12700" cap="flat" cmpd="sng" algn="ctr">
          <a:solidFill>
            <a:srgbClr val="5B9BD5">
              <a:shade val="50000"/>
            </a:srgbClr>
          </a:solidFill>
          <a:prstDash val="solid"/>
          <a:miter lim="800000"/>
        </a:ln>
        <a:effectLst/>
        <a:scene3d>
          <a:camera prst="orthographicFront"/>
          <a:lightRig rig="threePt" dir="t"/>
        </a:scene3d>
        <a:sp3d>
          <a:bevelT/>
        </a:sp3d>
      </xdr:spPr>
      <xdr:txBody>
        <a:bodyPr vertOverflow="clip" horzOverflow="clip" rtlCol="0" anchor="ctr"/>
        <a:lstStyle/>
        <a:p>
          <a:pPr marL="0" marR="0" lvl="0" indent="0" algn="ctr" defTabSz="914400" eaLnBrk="1" fontAlgn="auto" latinLnBrk="0" hangingPunct="1">
            <a:lnSpc>
              <a:spcPts val="700"/>
            </a:lnSpc>
            <a:spcBef>
              <a:spcPts val="0"/>
            </a:spcBef>
            <a:spcAft>
              <a:spcPts val="0"/>
            </a:spcAft>
            <a:buClrTx/>
            <a:buSzTx/>
            <a:buFontTx/>
            <a:buNone/>
            <a:tabLst/>
            <a:defRPr/>
          </a:pPr>
          <a:r>
            <a:rPr kumimoji="0" lang="es-CO" sz="1400" b="0" i="1" u="none" strike="noStrike" kern="0" cap="none" spc="0" normalizeH="0" baseline="0" noProof="0">
              <a:ln>
                <a:noFill/>
              </a:ln>
              <a:solidFill>
                <a:srgbClr val="FFFFFF"/>
              </a:solidFill>
              <a:effectLst/>
              <a:uLnTx/>
              <a:uFillTx/>
              <a:latin typeface="Arial" panose="020B0604020202020204" pitchFamily="34" charset="0"/>
              <a:cs typeface="Arial" panose="020B0604020202020204" pitchFamily="34" charset="0"/>
            </a:rPr>
            <a:t>OFICINAS </a:t>
          </a:r>
        </a:p>
      </xdr:txBody>
    </xdr:sp>
    <xdr:clientData/>
  </xdr:twoCellAnchor>
  <xdr:twoCellAnchor>
    <xdr:from>
      <xdr:col>4</xdr:col>
      <xdr:colOff>127000</xdr:colOff>
      <xdr:row>6</xdr:row>
      <xdr:rowOff>127000</xdr:rowOff>
    </xdr:from>
    <xdr:to>
      <xdr:col>8</xdr:col>
      <xdr:colOff>457200</xdr:colOff>
      <xdr:row>9</xdr:row>
      <xdr:rowOff>53898</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8D3CBCD0-9B82-8C4D-A799-24D35F08AB32}"/>
            </a:ext>
          </a:extLst>
        </xdr:cNvPr>
        <xdr:cNvSpPr/>
      </xdr:nvSpPr>
      <xdr:spPr>
        <a:xfrm>
          <a:off x="2781300" y="1460500"/>
          <a:ext cx="2933700" cy="422198"/>
        </a:xfrm>
        <a:prstGeom prst="roundRect">
          <a:avLst/>
        </a:prstGeom>
        <a:solidFill>
          <a:srgbClr val="4F81BD"/>
        </a:solidFill>
        <a:ln w="12700" cap="flat" cmpd="sng" algn="ctr">
          <a:solidFill>
            <a:srgbClr val="5B9BD5">
              <a:shade val="50000"/>
            </a:srgbClr>
          </a:solidFill>
          <a:prstDash val="solid"/>
          <a:miter lim="800000"/>
        </a:ln>
        <a:effectLst/>
        <a:scene3d>
          <a:camera prst="orthographicFront"/>
          <a:lightRig rig="threePt" dir="t"/>
        </a:scene3d>
        <a:sp3d>
          <a:bevel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000" b="0" i="1" u="none" strike="noStrike" kern="0" cap="none" spc="0" normalizeH="0" baseline="0" noProof="0">
              <a:ln>
                <a:noFill/>
              </a:ln>
              <a:solidFill>
                <a:schemeClr val="tx1"/>
              </a:solidFill>
              <a:effectLst/>
              <a:uLnTx/>
              <a:uFillTx/>
              <a:latin typeface="Arial" panose="020B0604020202020204" pitchFamily="34" charset="0"/>
              <a:cs typeface="Arial" panose="020B0604020202020204" pitchFamily="34" charset="0"/>
            </a:rPr>
            <a:t> PELIGROS - GTC 045:2012</a:t>
          </a:r>
        </a:p>
      </xdr:txBody>
    </xdr:sp>
    <xdr:clientData/>
  </xdr:twoCellAnchor>
  <xdr:twoCellAnchor>
    <xdr:from>
      <xdr:col>9</xdr:col>
      <xdr:colOff>152998</xdr:colOff>
      <xdr:row>6</xdr:row>
      <xdr:rowOff>127000</xdr:rowOff>
    </xdr:from>
    <xdr:to>
      <xdr:col>13</xdr:col>
      <xdr:colOff>990600</xdr:colOff>
      <xdr:row>9</xdr:row>
      <xdr:rowOff>66469</xdr:rowOff>
    </xdr:to>
    <xdr:sp macro="" textlink="">
      <xdr:nvSpPr>
        <xdr:cNvPr id="4" name="Rectángulo redondeado 3">
          <a:hlinkClick xmlns:r="http://schemas.openxmlformats.org/officeDocument/2006/relationships" r:id="rId2"/>
          <a:extLst>
            <a:ext uri="{FF2B5EF4-FFF2-40B4-BE49-F238E27FC236}">
              <a16:creationId xmlns:a16="http://schemas.microsoft.com/office/drawing/2014/main" id="{A090F0C9-CD8F-D048-9912-6C51B6AB1E93}"/>
            </a:ext>
          </a:extLst>
        </xdr:cNvPr>
        <xdr:cNvSpPr/>
      </xdr:nvSpPr>
      <xdr:spPr>
        <a:xfrm>
          <a:off x="5880698" y="1460500"/>
          <a:ext cx="3110902" cy="434769"/>
        </a:xfrm>
        <a:prstGeom prst="roundRect">
          <a:avLst/>
        </a:prstGeom>
        <a:solidFill>
          <a:srgbClr val="4F81BD"/>
        </a:solidFill>
        <a:ln w="12700" cap="flat" cmpd="sng" algn="ctr">
          <a:solidFill>
            <a:srgbClr val="5B9BD5">
              <a:shade val="50000"/>
            </a:srgbClr>
          </a:solidFill>
          <a:prstDash val="solid"/>
          <a:miter lim="800000"/>
        </a:ln>
        <a:effectLst/>
        <a:scene3d>
          <a:camera prst="orthographicFront"/>
          <a:lightRig rig="threePt" dir="t"/>
        </a:scene3d>
        <a:sp3d>
          <a:bevel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000" b="0" i="1" u="none" strike="noStrike" kern="0" cap="none" spc="0" normalizeH="0" baseline="0" noProof="0">
              <a:ln>
                <a:noFill/>
              </a:ln>
              <a:solidFill>
                <a:schemeClr val="tx1"/>
              </a:solidFill>
              <a:effectLst/>
              <a:uLnTx/>
              <a:uFillTx/>
              <a:latin typeface="Arial" panose="020B0604020202020204" pitchFamily="34" charset="0"/>
              <a:cs typeface="Arial" panose="020B0604020202020204" pitchFamily="34" charset="0"/>
            </a:rPr>
            <a:t>METODOLOGIA PARA LA EVALUACION</a:t>
          </a:r>
        </a:p>
      </xdr:txBody>
    </xdr:sp>
    <xdr:clientData/>
  </xdr:twoCellAnchor>
  <xdr:twoCellAnchor>
    <xdr:from>
      <xdr:col>5</xdr:col>
      <xdr:colOff>124125</xdr:colOff>
      <xdr:row>10</xdr:row>
      <xdr:rowOff>58468</xdr:rowOff>
    </xdr:from>
    <xdr:to>
      <xdr:col>12</xdr:col>
      <xdr:colOff>598622</xdr:colOff>
      <xdr:row>12</xdr:row>
      <xdr:rowOff>152400</xdr:rowOff>
    </xdr:to>
    <xdr:sp macro="" textlink="">
      <xdr:nvSpPr>
        <xdr:cNvPr id="5" name="Rectángulo redondeado 4">
          <a:hlinkClick xmlns:r="http://schemas.openxmlformats.org/officeDocument/2006/relationships" r:id="rId3"/>
          <a:extLst>
            <a:ext uri="{FF2B5EF4-FFF2-40B4-BE49-F238E27FC236}">
              <a16:creationId xmlns:a16="http://schemas.microsoft.com/office/drawing/2014/main" id="{FB9AF742-CC1E-4F49-A563-FF2A30C45089}"/>
            </a:ext>
          </a:extLst>
        </xdr:cNvPr>
        <xdr:cNvSpPr/>
      </xdr:nvSpPr>
      <xdr:spPr>
        <a:xfrm>
          <a:off x="3718225" y="1976168"/>
          <a:ext cx="4525797" cy="424132"/>
        </a:xfrm>
        <a:prstGeom prst="roundRect">
          <a:avLst/>
        </a:prstGeom>
        <a:solidFill>
          <a:srgbClr val="17375E"/>
        </a:solidFill>
        <a:ln w="12700" cap="flat" cmpd="sng" algn="ctr">
          <a:solidFill>
            <a:srgbClr val="5B9BD5">
              <a:shade val="50000"/>
            </a:srgbClr>
          </a:solidFill>
          <a:prstDash val="solid"/>
          <a:miter lim="800000"/>
        </a:ln>
        <a:effectLst/>
        <a:scene3d>
          <a:camera prst="orthographicFront"/>
          <a:lightRig rig="threePt" dir="t"/>
        </a:scene3d>
        <a:sp3d>
          <a:bevel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000" b="0" i="1" u="none" strike="noStrike" kern="0" cap="none" spc="0" normalizeH="0" baseline="0" noProof="0">
              <a:ln>
                <a:noFill/>
              </a:ln>
              <a:solidFill>
                <a:srgbClr val="FFFFFF"/>
              </a:solidFill>
              <a:effectLst/>
              <a:uLnTx/>
              <a:uFillTx/>
              <a:latin typeface="Arial" panose="020B0604020202020204" pitchFamily="34" charset="0"/>
              <a:cs typeface="Arial" panose="020B0604020202020204" pitchFamily="34" charset="0"/>
            </a:rPr>
            <a:t>MATRIZ POR CENTRO DE  TRABAJO</a:t>
          </a:r>
        </a:p>
      </xdr:txBody>
    </xdr:sp>
    <xdr:clientData/>
  </xdr:twoCellAnchor>
  <xdr:twoCellAnchor editAs="oneCell">
    <xdr:from>
      <xdr:col>15</xdr:col>
      <xdr:colOff>215900</xdr:colOff>
      <xdr:row>0</xdr:row>
      <xdr:rowOff>88900</xdr:rowOff>
    </xdr:from>
    <xdr:to>
      <xdr:col>17</xdr:col>
      <xdr:colOff>572295</xdr:colOff>
      <xdr:row>1</xdr:row>
      <xdr:rowOff>264304</xdr:rowOff>
    </xdr:to>
    <xdr:pic>
      <xdr:nvPicPr>
        <xdr:cNvPr id="7" name="Imagen 6">
          <a:extLst>
            <a:ext uri="{FF2B5EF4-FFF2-40B4-BE49-F238E27FC236}">
              <a16:creationId xmlns:a16="http://schemas.microsoft.com/office/drawing/2014/main" id="{15CCBCA8-B609-EB4E-B827-4F179CE879B5}"/>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47200" y="88900"/>
          <a:ext cx="1880395" cy="416704"/>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246224</xdr:colOff>
      <xdr:row>0</xdr:row>
      <xdr:rowOff>116632</xdr:rowOff>
    </xdr:from>
    <xdr:to>
      <xdr:col>7</xdr:col>
      <xdr:colOff>507963</xdr:colOff>
      <xdr:row>0</xdr:row>
      <xdr:rowOff>535972</xdr:rowOff>
    </xdr:to>
    <xdr:pic>
      <xdr:nvPicPr>
        <xdr:cNvPr id="3" name="Imagen 2" descr="C:\Users\07CSSL\Pictures\LOGO COONFIE SIN FONDO.png">
          <a:hlinkClick xmlns:r="http://schemas.openxmlformats.org/officeDocument/2006/relationships" r:id="rId1"/>
          <a:extLst>
            <a:ext uri="{FF2B5EF4-FFF2-40B4-BE49-F238E27FC236}">
              <a16:creationId xmlns:a16="http://schemas.microsoft.com/office/drawing/2014/main" id="{4DF27907-C14B-B14D-B021-6225B35A77B4}"/>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066124" y="116632"/>
          <a:ext cx="1885525" cy="419340"/>
        </a:xfrm>
        <a:prstGeom prst="rect">
          <a:avLst/>
        </a:prstGeom>
        <a:noFill/>
        <a:ln>
          <a:noFill/>
        </a:ln>
      </xdr:spPr>
    </xdr:pic>
    <xdr:clientData/>
  </xdr:twoCellAnchor>
  <xdr:twoCellAnchor editAs="oneCell">
    <xdr:from>
      <xdr:col>0</xdr:col>
      <xdr:colOff>362857</xdr:colOff>
      <xdr:row>0</xdr:row>
      <xdr:rowOff>38878</xdr:rowOff>
    </xdr:from>
    <xdr:to>
      <xdr:col>1</xdr:col>
      <xdr:colOff>424180</xdr:colOff>
      <xdr:row>0</xdr:row>
      <xdr:rowOff>557246</xdr:rowOff>
    </xdr:to>
    <xdr:pic>
      <xdr:nvPicPr>
        <xdr:cNvPr id="4" name="Imagen 3">
          <a:hlinkClick xmlns:r="http://schemas.openxmlformats.org/officeDocument/2006/relationships" r:id="rId1"/>
          <a:extLst>
            <a:ext uri="{FF2B5EF4-FFF2-40B4-BE49-F238E27FC236}">
              <a16:creationId xmlns:a16="http://schemas.microsoft.com/office/drawing/2014/main" id="{84633B23-F6CB-394B-A223-EBB3435790D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b="7613"/>
        <a:stretch>
          <a:fillRect/>
        </a:stretch>
      </xdr:blipFill>
      <xdr:spPr bwMode="auto">
        <a:xfrm>
          <a:off x="362857" y="38878"/>
          <a:ext cx="631527" cy="518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11</xdr:col>
      <xdr:colOff>50800</xdr:colOff>
      <xdr:row>26</xdr:row>
      <xdr:rowOff>38100</xdr:rowOff>
    </xdr:from>
    <xdr:to>
      <xdr:col>11</xdr:col>
      <xdr:colOff>952500</xdr:colOff>
      <xdr:row>27</xdr:row>
      <xdr:rowOff>190500</xdr:rowOff>
    </xdr:to>
    <xdr:sp macro="" textlink="">
      <xdr:nvSpPr>
        <xdr:cNvPr id="2" name="Line 9">
          <a:extLst>
            <a:ext uri="{FF2B5EF4-FFF2-40B4-BE49-F238E27FC236}">
              <a16:creationId xmlns:a16="http://schemas.microsoft.com/office/drawing/2014/main" id="{344DB746-95B1-BD4A-A785-9AF028EDEDD5}"/>
            </a:ext>
          </a:extLst>
        </xdr:cNvPr>
        <xdr:cNvSpPr>
          <a:spLocks noChangeShapeType="1"/>
        </xdr:cNvSpPr>
      </xdr:nvSpPr>
      <xdr:spPr bwMode="auto">
        <a:xfrm flipH="1">
          <a:off x="11150600" y="9296400"/>
          <a:ext cx="901700" cy="4572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38100</xdr:colOff>
      <xdr:row>30</xdr:row>
      <xdr:rowOff>88900</xdr:rowOff>
    </xdr:from>
    <xdr:to>
      <xdr:col>11</xdr:col>
      <xdr:colOff>952500</xdr:colOff>
      <xdr:row>31</xdr:row>
      <xdr:rowOff>304800</xdr:rowOff>
    </xdr:to>
    <xdr:sp macro="" textlink="">
      <xdr:nvSpPr>
        <xdr:cNvPr id="3" name="Line 7">
          <a:extLst>
            <a:ext uri="{FF2B5EF4-FFF2-40B4-BE49-F238E27FC236}">
              <a16:creationId xmlns:a16="http://schemas.microsoft.com/office/drawing/2014/main" id="{004DED7E-FE41-4744-AD57-DE230AF7E20C}"/>
            </a:ext>
          </a:extLst>
        </xdr:cNvPr>
        <xdr:cNvSpPr>
          <a:spLocks noChangeShapeType="1"/>
        </xdr:cNvSpPr>
      </xdr:nvSpPr>
      <xdr:spPr bwMode="auto">
        <a:xfrm flipH="1">
          <a:off x="11137900" y="10223500"/>
          <a:ext cx="914400" cy="4572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101600</xdr:colOff>
      <xdr:row>30</xdr:row>
      <xdr:rowOff>25400</xdr:rowOff>
    </xdr:from>
    <xdr:to>
      <xdr:col>9</xdr:col>
      <xdr:colOff>787400</xdr:colOff>
      <xdr:row>32</xdr:row>
      <xdr:rowOff>0</xdr:rowOff>
    </xdr:to>
    <xdr:sp macro="" textlink="">
      <xdr:nvSpPr>
        <xdr:cNvPr id="4" name="Line 8">
          <a:extLst>
            <a:ext uri="{FF2B5EF4-FFF2-40B4-BE49-F238E27FC236}">
              <a16:creationId xmlns:a16="http://schemas.microsoft.com/office/drawing/2014/main" id="{2F3C0D3E-4CA7-8147-8AD5-EA59C2ACC287}"/>
            </a:ext>
          </a:extLst>
        </xdr:cNvPr>
        <xdr:cNvSpPr>
          <a:spLocks noChangeShapeType="1"/>
        </xdr:cNvSpPr>
      </xdr:nvSpPr>
      <xdr:spPr bwMode="auto">
        <a:xfrm flipH="1">
          <a:off x="9232900" y="10160000"/>
          <a:ext cx="685800" cy="6096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9</xdr:col>
      <xdr:colOff>749300</xdr:colOff>
      <xdr:row>0</xdr:row>
      <xdr:rowOff>88900</xdr:rowOff>
    </xdr:from>
    <xdr:to>
      <xdr:col>11</xdr:col>
      <xdr:colOff>665029</xdr:colOff>
      <xdr:row>0</xdr:row>
      <xdr:rowOff>508240</xdr:rowOff>
    </xdr:to>
    <xdr:pic>
      <xdr:nvPicPr>
        <xdr:cNvPr id="5" name="Imagen 4" descr="C:\Users\07CSSL\Pictures\LOGO COONFIE SIN FONDO.png">
          <a:extLst>
            <a:ext uri="{FF2B5EF4-FFF2-40B4-BE49-F238E27FC236}">
              <a16:creationId xmlns:a16="http://schemas.microsoft.com/office/drawing/2014/main" id="{C7F398FA-71A7-B947-B15F-0490473015A6}"/>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880600" y="88900"/>
          <a:ext cx="1884229" cy="419340"/>
        </a:xfrm>
        <a:prstGeom prst="rect">
          <a:avLst/>
        </a:prstGeom>
        <a:noFill/>
        <a:ln>
          <a:noFill/>
        </a:ln>
      </xdr:spPr>
    </xdr:pic>
    <xdr:clientData/>
  </xdr:twoCellAnchor>
  <xdr:twoCellAnchor editAs="oneCell">
    <xdr:from>
      <xdr:col>0</xdr:col>
      <xdr:colOff>304800</xdr:colOff>
      <xdr:row>0</xdr:row>
      <xdr:rowOff>25400</xdr:rowOff>
    </xdr:from>
    <xdr:to>
      <xdr:col>0</xdr:col>
      <xdr:colOff>901700</xdr:colOff>
      <xdr:row>0</xdr:row>
      <xdr:rowOff>622300</xdr:rowOff>
    </xdr:to>
    <xdr:pic>
      <xdr:nvPicPr>
        <xdr:cNvPr id="8" name="Gráfico 7" descr="Escena suburbana con relleno sólido">
          <a:hlinkClick xmlns:r="http://schemas.openxmlformats.org/officeDocument/2006/relationships" r:id="rId2"/>
          <a:extLst>
            <a:ext uri="{FF2B5EF4-FFF2-40B4-BE49-F238E27FC236}">
              <a16:creationId xmlns:a16="http://schemas.microsoft.com/office/drawing/2014/main" id="{3FEC2A4C-168C-D112-4ED8-0357B25FC25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04800" y="25400"/>
          <a:ext cx="596900" cy="596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16</xdr:col>
      <xdr:colOff>8081</xdr:colOff>
      <xdr:row>0</xdr:row>
      <xdr:rowOff>116609</xdr:rowOff>
    </xdr:from>
    <xdr:to>
      <xdr:col>19</xdr:col>
      <xdr:colOff>761999</xdr:colOff>
      <xdr:row>1</xdr:row>
      <xdr:rowOff>277090</xdr:rowOff>
    </xdr:to>
    <xdr:pic>
      <xdr:nvPicPr>
        <xdr:cNvPr id="2" name="Imagen 1">
          <a:extLst>
            <a:ext uri="{FF2B5EF4-FFF2-40B4-BE49-F238E27FC236}">
              <a16:creationId xmlns:a16="http://schemas.microsoft.com/office/drawing/2014/main" id="{370B840E-69B1-41EE-91FC-9F1F33715319}"/>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181281" y="116609"/>
          <a:ext cx="1945409" cy="50684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33</xdr:col>
      <xdr:colOff>270052</xdr:colOff>
      <xdr:row>1</xdr:row>
      <xdr:rowOff>239888</xdr:rowOff>
    </xdr:to>
    <xdr:pic>
      <xdr:nvPicPr>
        <xdr:cNvPr id="2" name="Imagen 1">
          <a:extLst>
            <a:ext uri="{FF2B5EF4-FFF2-40B4-BE49-F238E27FC236}">
              <a16:creationId xmlns:a16="http://schemas.microsoft.com/office/drawing/2014/main" id="{7CD3F816-701C-E34F-B366-79F2A3AD1BD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602789" y="1471788"/>
          <a:ext cx="2803878" cy="461434"/>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4" name="Modelo 3D 3" descr="Casa de jengibre">
              <a:hlinkClick xmlns:r="http://schemas.openxmlformats.org/officeDocument/2006/relationships" r:id="rId2"/>
              <a:extLst>
                <a:ext uri="{FF2B5EF4-FFF2-40B4-BE49-F238E27FC236}">
                  <a16:creationId xmlns:a16="http://schemas.microsoft.com/office/drawing/2014/main" id="{5461235C-5B45-9843-8180-B96B5286CF85}"/>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0100"/>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4" name="Modelo 3D 3" descr="Casa de jengibre">
              <a:hlinkClick xmlns:r="http://schemas.openxmlformats.org/officeDocument/2006/relationships" r:id="rId2"/>
              <a:extLst>
                <a:ext uri="{FF2B5EF4-FFF2-40B4-BE49-F238E27FC236}">
                  <a16:creationId xmlns:a16="http://schemas.microsoft.com/office/drawing/2014/main" id="{5461235C-5B45-9843-8180-B96B5286CF85}"/>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2599"/>
            </a:xfrm>
            <a:prstGeom prst="rect">
              <a:avLst/>
            </a:prstGeom>
          </xdr:spPr>
        </xdr:pic>
      </mc:Fallback>
    </mc:AlternateContent>
    <xdr:clientData/>
  </xdr:twoCellAnchor>
</xdr:wsDr>
</file>

<file path=xl/drawings/drawing6.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71980</xdr:colOff>
      <xdr:row>1</xdr:row>
      <xdr:rowOff>239888</xdr:rowOff>
    </xdr:to>
    <xdr:pic>
      <xdr:nvPicPr>
        <xdr:cNvPr id="2" name="Imagen 1">
          <a:extLst>
            <a:ext uri="{FF2B5EF4-FFF2-40B4-BE49-F238E27FC236}">
              <a16:creationId xmlns:a16="http://schemas.microsoft.com/office/drawing/2014/main" id="{5175BDF0-33AF-1348-AB41-57AC80E66839}"/>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608433" y="117121"/>
          <a:ext cx="26980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69DBBE3D-ADD8-3D45-888F-F85B93F8FB6B}"/>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988851"/>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69DBBE3D-ADD8-3D45-888F-F85B93F8FB6B}"/>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3857"/>
            </a:xfrm>
            <a:prstGeom prst="rect">
              <a:avLst/>
            </a:prstGeom>
          </xdr:spPr>
        </xdr:pic>
      </mc:Fallback>
    </mc:AlternateContent>
    <xdr:clientData/>
  </xdr:twoCellAnchor>
</xdr:wsDr>
</file>

<file path=xl/drawings/drawing7.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60678</xdr:colOff>
      <xdr:row>1</xdr:row>
      <xdr:rowOff>239888</xdr:rowOff>
    </xdr:to>
    <xdr:pic>
      <xdr:nvPicPr>
        <xdr:cNvPr id="2" name="Imagen 1">
          <a:extLst>
            <a:ext uri="{FF2B5EF4-FFF2-40B4-BE49-F238E27FC236}">
              <a16:creationId xmlns:a16="http://schemas.microsoft.com/office/drawing/2014/main" id="{5E9F0391-EB35-CE49-8233-4C76FE7BEE82}"/>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F20386E0-EE05-E94F-A530-8A520C536E6C}"/>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0100"/>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F20386E0-EE05-E94F-A530-8A520C536E6C}"/>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2599"/>
            </a:xfrm>
            <a:prstGeom prst="rect">
              <a:avLst/>
            </a:prstGeom>
          </xdr:spPr>
        </xdr:pic>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60678</xdr:colOff>
      <xdr:row>1</xdr:row>
      <xdr:rowOff>239888</xdr:rowOff>
    </xdr:to>
    <xdr:pic>
      <xdr:nvPicPr>
        <xdr:cNvPr id="2" name="Imagen 1">
          <a:extLst>
            <a:ext uri="{FF2B5EF4-FFF2-40B4-BE49-F238E27FC236}">
              <a16:creationId xmlns:a16="http://schemas.microsoft.com/office/drawing/2014/main" id="{D6A80AAF-4AE8-B145-AEFC-E98547EEED1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F5481F3E-451D-4449-B9D1-9D80AFACF1A7}"/>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4831"/>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F5481F3E-451D-4449-B9D1-9D80AFACF1A7}"/>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2599"/>
            </a:xfrm>
            <a:prstGeom prst="rect">
              <a:avLst/>
            </a:prstGeom>
          </xdr:spPr>
        </xdr:pic>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BC96D188-4751-894C-9F96-BCC6D2974ECE}"/>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BD4420CA-98B9-6445-8615-FFCBF3097B40}"/>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BD4420CA-98B9-6445-8615-FFCBF3097B40}"/>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D81C9365-6368-2247-98C6-9432D26AE28F}"/>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6349745C-26CA-D84F-BF62-C601B65560EB}"/>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6349745C-26CA-D84F-BF62-C601B65560EB}"/>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B4682D45-8E2C-EC40-B41C-B8756418722C}"/>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7CA473AD-7237-BE43-A580-D61FC3DB773C}"/>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7CA473AD-7237-BE43-A580-D61FC3DB773C}"/>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2.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A64725ED-7EFF-474E-9A53-6DC30D4B93FE}"/>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AE2E1BE3-DD76-9E4F-A4F5-3C35741EA01D}"/>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AE2E1BE3-DD76-9E4F-A4F5-3C35741EA01D}"/>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3.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07A8AF90-DCFA-D047-B757-74819B290648}"/>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13FC4F83-7C75-2A42-9448-92707C8E3E8E}"/>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13FC4F83-7C75-2A42-9448-92707C8E3E8E}"/>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4.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3A225FF9-CC44-CB49-A966-89B28C39F799}"/>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EE53BAC7-B33B-6F4C-9F72-0185E7A26582}"/>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EE53BAC7-B33B-6F4C-9F72-0185E7A26582}"/>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5.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4F34F75E-F9C7-E74B-B26B-5C4C3130A8BD}"/>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6F68AD73-16A8-6E47-A8A1-24132B7E0D62}"/>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6F68AD73-16A8-6E47-A8A1-24132B7E0D62}"/>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6.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70556</xdr:colOff>
      <xdr:row>1</xdr:row>
      <xdr:rowOff>239888</xdr:rowOff>
    </xdr:to>
    <xdr:pic>
      <xdr:nvPicPr>
        <xdr:cNvPr id="2" name="Imagen 1">
          <a:extLst>
            <a:ext uri="{FF2B5EF4-FFF2-40B4-BE49-F238E27FC236}">
              <a16:creationId xmlns:a16="http://schemas.microsoft.com/office/drawing/2014/main" id="{CD4BAF0E-31EA-CF40-A3E0-5A6E0716E828}"/>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5499DBCB-E6A8-5F46-A7C4-40A850450584}"/>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2917"/>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5499DBCB-E6A8-5F46-A7C4-40A850450584}"/>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9372"/>
            </a:xfrm>
            <a:prstGeom prst="rect">
              <a:avLst/>
            </a:prstGeom>
          </xdr:spPr>
        </xdr:pic>
      </mc:Fallback>
    </mc:AlternateContent>
    <xdr:clientData/>
  </xdr:twoCellAnchor>
</xdr:wsDr>
</file>

<file path=xl/drawings/drawing17.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34</xdr:col>
      <xdr:colOff>61096</xdr:colOff>
      <xdr:row>1</xdr:row>
      <xdr:rowOff>239888</xdr:rowOff>
    </xdr:to>
    <xdr:pic>
      <xdr:nvPicPr>
        <xdr:cNvPr id="2" name="Imagen 1">
          <a:extLst>
            <a:ext uri="{FF2B5EF4-FFF2-40B4-BE49-F238E27FC236}">
              <a16:creationId xmlns:a16="http://schemas.microsoft.com/office/drawing/2014/main" id="{9C5F0AC9-6A0D-9146-81B4-908A163B381A}"/>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761545" cy="465667"/>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244C7BA2-08F7-BB49-8444-B5207E907731}"/>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8028"/>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244C7BA2-08F7-BB49-8444-B5207E907731}"/>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1092"/>
            </a:xfrm>
            <a:prstGeom prst="rect">
              <a:avLst/>
            </a:prstGeom>
          </xdr:spPr>
        </xdr:pic>
      </mc:Fallback>
    </mc:AlternateContent>
    <xdr:clientData/>
  </xdr:twoCellAnchor>
</xdr:wsDr>
</file>

<file path=xl/drawings/drawing18.xml><?xml version="1.0" encoding="utf-8"?>
<xdr:wsDr xmlns:xdr="http://schemas.openxmlformats.org/drawingml/2006/spreadsheetDrawing" xmlns:a="http://schemas.openxmlformats.org/drawingml/2006/main">
  <xdr:twoCellAnchor editAs="oneCell">
    <xdr:from>
      <xdr:col>21</xdr:col>
      <xdr:colOff>285393</xdr:colOff>
      <xdr:row>0</xdr:row>
      <xdr:rowOff>114158</xdr:rowOff>
    </xdr:from>
    <xdr:to>
      <xdr:col>24</xdr:col>
      <xdr:colOff>496237</xdr:colOff>
      <xdr:row>1</xdr:row>
      <xdr:rowOff>188390</xdr:rowOff>
    </xdr:to>
    <xdr:pic>
      <xdr:nvPicPr>
        <xdr:cNvPr id="2" name="Imagen 1">
          <a:extLst>
            <a:ext uri="{FF2B5EF4-FFF2-40B4-BE49-F238E27FC236}">
              <a16:creationId xmlns:a16="http://schemas.microsoft.com/office/drawing/2014/main" id="{C2A30FD2-2272-314C-8994-986258246E37}"/>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201793" y="114158"/>
          <a:ext cx="1887244" cy="417132"/>
        </a:xfrm>
        <a:prstGeom prst="rect">
          <a:avLst/>
        </a:prstGeom>
        <a:noFill/>
        <a:ln>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28</xdr:col>
      <xdr:colOff>1274233</xdr:colOff>
      <xdr:row>0</xdr:row>
      <xdr:rowOff>117121</xdr:rowOff>
    </xdr:from>
    <xdr:to>
      <xdr:col>33</xdr:col>
      <xdr:colOff>317500</xdr:colOff>
      <xdr:row>1</xdr:row>
      <xdr:rowOff>177800</xdr:rowOff>
    </xdr:to>
    <xdr:pic>
      <xdr:nvPicPr>
        <xdr:cNvPr id="2" name="Imagen 1">
          <a:extLst>
            <a:ext uri="{FF2B5EF4-FFF2-40B4-BE49-F238E27FC236}">
              <a16:creationId xmlns:a16="http://schemas.microsoft.com/office/drawing/2014/main" id="{A731BEC2-FDA1-F94D-B6FC-548047B95E25}"/>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484733" y="117121"/>
          <a:ext cx="2154767" cy="403579"/>
        </a:xfrm>
        <a:prstGeom prst="rect">
          <a:avLst/>
        </a:prstGeom>
        <a:noFill/>
        <a:ln>
          <a:noFill/>
        </a:ln>
      </xdr:spPr>
    </xdr:pic>
    <xdr:clientData/>
  </xdr:twoCellAnchor>
  <xdr:twoCellAnchor>
    <xdr:from>
      <xdr:col>0</xdr:col>
      <xdr:colOff>254000</xdr:colOff>
      <xdr:row>0</xdr:row>
      <xdr:rowOff>0</xdr:rowOff>
    </xdr:from>
    <xdr:to>
      <xdr:col>0</xdr:col>
      <xdr:colOff>1065601</xdr:colOff>
      <xdr:row>2</xdr:row>
      <xdr:rowOff>5839</xdr:rowOff>
    </xdr:to>
    <mc:AlternateContent xmlns:mc="http://schemas.openxmlformats.org/markup-compatibility/2006">
      <mc:Choice xmlns:am3d="http://schemas.microsoft.com/office/drawing/2017/model3d" Requires="am3d">
        <xdr:graphicFrame macro="">
          <xdr:nvGraphicFramePr>
            <xdr:cNvPr id="3" name="Modelo 3D 2" descr="Casa de jengibre">
              <a:hlinkClick xmlns:r="http://schemas.openxmlformats.org/officeDocument/2006/relationships" r:id="rId2"/>
              <a:extLst>
                <a:ext uri="{FF2B5EF4-FFF2-40B4-BE49-F238E27FC236}">
                  <a16:creationId xmlns:a16="http://schemas.microsoft.com/office/drawing/2014/main" id="{F5A12499-E57D-5942-B549-6CD46669F53F}"/>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811601" cy="752599"/>
                  </a:xfrm>
                  <a:prstGeom prst="rect">
                    <a:avLst/>
                  </a:prstGeom>
                </am3d:spPr>
                <am3d:camera>
                  <am3d:pos x="0" y="0" z="73799320"/>
                  <am3d:up dx="0" dy="36000000" dz="0"/>
                  <am3d:lookAt x="0" y="0" z="0"/>
                  <am3d:perspective fov="2700000"/>
                </am3d:camera>
                <am3d:trans>
                  <am3d:meterPerModelUnit n="3809106" d="1000000"/>
                  <am3d:preTrans dx="0" dy="-12293094" dz="0"/>
                  <am3d:scale>
                    <am3d:sx n="1000000" d="1000000"/>
                    <am3d:sy n="1000000" d="1000000"/>
                    <am3d:sz n="1000000" d="1000000"/>
                  </am3d:scale>
                  <am3d:rot ax="901686" ay="2734990" az="651321"/>
                  <am3d:postTrans dx="0" dy="0" dz="0"/>
                </am3d:trans>
                <am3d:raster rName="Office3DRenderer" rVer="16.0.8326">
                  <am3d:blip r:embed="rId4"/>
                </am3d:raster>
                <am3d:objViewport viewportSz="1026399"/>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3" name="Modelo 3D 2" descr="Casa de jengibre">
              <a:hlinkClick xmlns:r="http://schemas.openxmlformats.org/officeDocument/2006/relationships" r:id="rId2"/>
              <a:extLst>
                <a:ext uri="{FF2B5EF4-FFF2-40B4-BE49-F238E27FC236}">
                  <a16:creationId xmlns:a16="http://schemas.microsoft.com/office/drawing/2014/main" id="{F5A12499-E57D-5942-B549-6CD46669F53F}"/>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254000" y="0"/>
              <a:ext cx="811601" cy="752599"/>
            </a:xfrm>
            <a:prstGeom prst="rect">
              <a:avLst/>
            </a:prstGeom>
          </xdr:spPr>
        </xdr:pic>
      </mc:Fallback>
    </mc:AlternateContent>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factory\Documents\S.O\S.O\EDUCASALUD\SEPECOL\Documents%20and%20Settings\Propietario\Escritorio\FR-HSE-006%20MATRIZ%20IPECR%20MOVILIZACION%20E%20INSTALACIONES.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DianaCardoso/Datos%20de%20programa/Microsoft/Excel/INFORME%20INDICADORES%20NACIONAL%20%202012%20rev%2010.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DianaCardoso/Documents/DOCUMENTACION%20ARL%20SURA/PESV.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coorsiso\Desktop\DOC.%20SG%20-%20SST\No%200DOCUMENTOS%20SG%20-%20SST%20RESOLUCION%201111-%202017\Numeral%204.1.1\Macintosh%20HDUsers\DianaCardoso\Documents\DOCUMENTACION%20ARL%20SURA\PESV.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Users/DianaCardoso/Library/Caches/TemporaryItems/Outlook%20Temp/Macintosh%20HDUsers/DianaCardoso/Documents/ASESORIAS%20A&#209;O%202013/ALMACAFE/Panorama%20Factores%20de%20Peligro%20y%20Valoracion%20de%20Riesgo.xls?2FCFB1DC" TargetMode="External"/><Relationship Id="rId1" Type="http://schemas.openxmlformats.org/officeDocument/2006/relationships/externalLinkPath" Target="file:///\\2FCFB1DC\Panorama%20Factores%20de%20Peligro%20y%20Valoracion%20de%20Riesgo.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DianaCardoso/Library/Caches/TemporaryItems/Outlook%20Temp/Macintosh%20HDINFORMACION%20DIANA/RUC%20-2011%20SOTA/PANORMAS%20DE%20RIESGO/PFR%20SOTA%202011%20Rev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http://nva-wss:41101/reporte/Indicadores/Indicadores%20TIC%202010.xlsm"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Users/DianaCardoso/Library/Caches/TemporaryItems/Outlook%20Temp/Macintosh%20HDUsers/DianaCardoso/Documents/CORHUILA/INGENIERIA%20DE%20SEGURIDAD%208%20SEMESTRE/CLASES%20CORHUILA/MODULO%202/Copia%20de%20MODELO%20FORMATO%20PFR%202012%20REV?1B913ACD" TargetMode="External"/><Relationship Id="rId1" Type="http://schemas.openxmlformats.org/officeDocument/2006/relationships/externalLinkPath" Target="file:///\\1B913ACD\Copia%20de%20MODELO%20FORMATO%20PFR%202012%20REV"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IRECTORHSEQ/Users/Gessalud%20Consultor&#237;a/Industrias%20Met&#225;licas%20HGC/Industrias%20Met&#225;licas%20HGC.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E:\Users\Ordenador\Documents\SEPECOL%20LTDA\HSEQ%20SEPECOL\SEPECOL%20HSEQ\MATRIZ%20GLADYS\matriz_final_modelo.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DIRECTORHSEQ/Users/Users/HSEQNEIVA/Dropbox/HSEQ%202013/REGISTROS/REG%20-%20HSE%20-%2010%20MATRIZ%20DE%20RIESGOS%20E%20IMPACTOS/VIGENTE/REG%20-%20HSE%20-%2010%20MATRIZ%20FACTORES%20DE%20RIESGO%2026072013.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Carlos/CONSULTORIA/FORMATOS/MACRO_PFR.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D:\Users\coorsiso\Desktop\DOC.%20SG%20-%20SST\No%200DOCUMENTOS%20SG%20-%20SST%20RESOLUCION%201111-%202017\Numeral%204.1.1\Macintosh%20HDUsers\Carlos\CONSULTORIA\FORMATOS\MACRO_PFR.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VILIZACION"/>
      <sheetName val="Tareas criticas"/>
      <sheetName val="Clasificación de Peligros AT"/>
      <sheetName val="Clasificación de Peligros EP"/>
      <sheetName val="Escalas de Valoración"/>
      <sheetName val="FP"/>
    </sheetNames>
    <sheetDataSet>
      <sheetData sheetId="0" refreshError="1"/>
      <sheetData sheetId="1" refreshError="1"/>
      <sheetData sheetId="2" refreshError="1"/>
      <sheetData sheetId="3" refreshError="1"/>
      <sheetData sheetId="4" refreshError="1"/>
      <sheetData sheetId="5" refreshError="1">
        <row r="5">
          <cell r="A5">
            <v>1</v>
          </cell>
          <cell r="B5">
            <v>1</v>
          </cell>
        </row>
        <row r="6">
          <cell r="A6">
            <v>21</v>
          </cell>
          <cell r="B6">
            <v>2</v>
          </cell>
        </row>
        <row r="7">
          <cell r="A7">
            <v>41</v>
          </cell>
          <cell r="B7">
            <v>3</v>
          </cell>
        </row>
        <row r="8">
          <cell r="A8">
            <v>61</v>
          </cell>
          <cell r="B8">
            <v>4</v>
          </cell>
        </row>
        <row r="9">
          <cell r="A9">
            <v>81</v>
          </cell>
          <cell r="B9">
            <v>5</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NE"/>
      <sheetName val="FEB"/>
      <sheetName val="MARZ"/>
      <sheetName val="ABR"/>
      <sheetName val="MAY"/>
      <sheetName val="JUN"/>
      <sheetName val="JUL"/>
      <sheetName val="AGTO"/>
      <sheetName val="SEPT"/>
      <sheetName val="Caracteriza"/>
      <sheetName val="AT Biologico"/>
      <sheetName val="Comparativo2009-2012"/>
      <sheetName val="Analisis 2011-2012"/>
      <sheetName val="Tasa"/>
      <sheetName val="IF"/>
      <sheetName val="IS"/>
      <sheetName val="Aus Certi "/>
      <sheetName val="Aus NO Certi "/>
      <sheetName val="Dias Aust "/>
      <sheetName val="Valor Aust "/>
      <sheetName val="Num Aust "/>
      <sheetName val="Incidencia EP"/>
      <sheetName val="Prevalencia EP"/>
      <sheetName val="Prevalencia EC"/>
      <sheetName val="Ejecucion PSO"/>
      <sheetName val="Actividades COPASO"/>
      <sheetName val="Legal"/>
      <sheetName val="No W"/>
      <sheetName val="HHT"/>
      <sheetName val="Hoja1"/>
    </sheetNames>
    <sheetDataSet>
      <sheetData sheetId="0" refreshError="1">
        <row r="63">
          <cell r="B63" t="str">
            <v>Biologico</v>
          </cell>
        </row>
        <row r="64">
          <cell r="B64" t="str">
            <v>Ergonomico</v>
          </cell>
        </row>
        <row r="65">
          <cell r="B65" t="str">
            <v>Locativo</v>
          </cell>
        </row>
        <row r="66">
          <cell r="B66" t="str">
            <v>Mecanico</v>
          </cell>
        </row>
        <row r="67">
          <cell r="B67" t="str">
            <v>Social</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ICIO"/>
      <sheetName val="NORMATIVIDAD"/>
      <sheetName val="INTRODUCCION"/>
      <sheetName val="CONCEPTOS"/>
      <sheetName val="GENERALIDADES"/>
      <sheetName val="CONFORMACION"/>
      <sheetName val="FUNCIONES"/>
      <sheetName val="ACTA"/>
      <sheetName val="POLITICA"/>
      <sheetName val="DXSITUACION"/>
      <sheetName val="DIAGNOSTICO"/>
      <sheetName val="RESUMENDX"/>
      <sheetName val="AUDITORIA"/>
      <sheetName val="RESUMENAUDI"/>
      <sheetName val="EVALUACION"/>
      <sheetName val="INDICADORES"/>
      <sheetName val="INDRESULTADO"/>
      <sheetName val="INDACTIVIDAD"/>
      <sheetName val="CARACTERIZACION"/>
      <sheetName val="COMPORTAMIENTO"/>
      <sheetName val="CUESTUINARIO"/>
      <sheetName val="ESTANDARES"/>
      <sheetName val="SEGURIDADVIAL"/>
      <sheetName val="PEATONES"/>
      <sheetName val="CONDUCARROS"/>
      <sheetName val="MOTOCICLISTAS"/>
      <sheetName val="CICLISTAS"/>
      <sheetName val="SUSTPELIGROSAS"/>
      <sheetName val="CONDVOLQUETA"/>
      <sheetName val="PRUEBAS"/>
      <sheetName val="CAPACITACION"/>
      <sheetName val="Hoja2"/>
      <sheetName val="OTRASPOLITICAS"/>
      <sheetName val="ALCOHOL"/>
      <sheetName val="CONDUCCION"/>
      <sheetName val="VELOCIDAD"/>
      <sheetName val="CINTURON"/>
      <sheetName val="MOVILES"/>
      <sheetName val="SEÑALIZACION"/>
      <sheetName val="SOCIALIZACION"/>
      <sheetName val="EPROTECCION"/>
      <sheetName val="VEHICULOS"/>
      <sheetName val="INSPEVEHICULOS"/>
      <sheetName val="PLANMANTENIMIENTO"/>
      <sheetName val="VOLQUETAS"/>
      <sheetName val="LIVIANOS"/>
      <sheetName val="TRACTOMULAS"/>
      <sheetName val="BUSES"/>
      <sheetName val="MOTOS"/>
      <sheetName val="BICICLETAS"/>
      <sheetName val="CAMION"/>
      <sheetName val="MONTACARGAS"/>
      <sheetName val="CONTROLDOC"/>
      <sheetName val="Hoja3"/>
      <sheetName val="IFISICA"/>
      <sheetName val="RINTERNAS"/>
      <sheetName val="REXTERNAS"/>
      <sheetName val="APOYOTECNO"/>
      <sheetName val="ATNVICTIMAS"/>
      <sheetName val="REP AT DE TRANSITO"/>
      <sheetName val="ACCIDENTE CON HERIDOS"/>
      <sheetName val="VARADA EN CARRETERA"/>
      <sheetName val="CIERRE DE VIAS"/>
      <sheetName val="HURTO DE VEHICULO"/>
      <sheetName val="ACCIDENTE - DAÑO A LA PROPIEDAD"/>
      <sheetName val="ATAQUE CON ALTERACION DE ORDEN "/>
      <sheetName val="PROCEDIMIENTOS"/>
      <sheetName val="SELECCION VEHICULO "/>
      <sheetName val="SELECCION MOTO"/>
      <sheetName val="ADMINISTRACION DE RUTAS"/>
      <sheetName val="LECCIONES APRENDIDA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row r="1">
          <cell r="A1" t="str">
            <v>SI</v>
          </cell>
          <cell r="B1" t="str">
            <v>Rural</v>
          </cell>
        </row>
        <row r="2">
          <cell r="A2" t="str">
            <v>NO</v>
          </cell>
          <cell r="B2" t="str">
            <v>Urbana</v>
          </cell>
        </row>
      </sheetData>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ICIO"/>
      <sheetName val="NORMATIVIDAD"/>
      <sheetName val="INTRODUCCION"/>
      <sheetName val="CONCEPTOS"/>
      <sheetName val="GENERALIDADES"/>
      <sheetName val="CONFORMACION"/>
      <sheetName val="FUNCIONES"/>
      <sheetName val="ACTA"/>
      <sheetName val="POLITICA"/>
      <sheetName val="DXSITUACION"/>
      <sheetName val="DIAGNOSTICO"/>
      <sheetName val="RESUMENDX"/>
      <sheetName val="AUDITORIA"/>
      <sheetName val="RESUMENAUDI"/>
      <sheetName val="EVALUACION"/>
      <sheetName val="INDICADORES"/>
      <sheetName val="INDRESULTADO"/>
      <sheetName val="INDACTIVIDAD"/>
      <sheetName val="CARACTERIZACION"/>
      <sheetName val="COMPORTAMIENTO"/>
      <sheetName val="CUESTUINARIO"/>
      <sheetName val="ESTANDARES"/>
      <sheetName val="SEGURIDADVIAL"/>
      <sheetName val="PEATONES"/>
      <sheetName val="CONDUCARROS"/>
      <sheetName val="MOTOCICLISTAS"/>
      <sheetName val="CICLISTAS"/>
      <sheetName val="SUSTPELIGROSAS"/>
      <sheetName val="CONDVOLQUETA"/>
      <sheetName val="PRUEBAS"/>
      <sheetName val="CAPACITACION"/>
      <sheetName val="Hoja2"/>
      <sheetName val="OTRASPOLITICAS"/>
      <sheetName val="ALCOHOL"/>
      <sheetName val="CONDUCCION"/>
      <sheetName val="VELOCIDAD"/>
      <sheetName val="CINTURON"/>
      <sheetName val="MOVILES"/>
      <sheetName val="SEÑALIZACION"/>
      <sheetName val="SOCIALIZACION"/>
      <sheetName val="EPROTECCION"/>
      <sheetName val="VEHICULOS"/>
      <sheetName val="INSPEVEHICULOS"/>
      <sheetName val="PLANMANTENIMIENTO"/>
      <sheetName val="VOLQUETAS"/>
      <sheetName val="LIVIANOS"/>
      <sheetName val="TRACTOMULAS"/>
      <sheetName val="BUSES"/>
      <sheetName val="MOTOS"/>
      <sheetName val="BICICLETAS"/>
      <sheetName val="CAMION"/>
      <sheetName val="MONTACARGAS"/>
      <sheetName val="CONTROLDOC"/>
      <sheetName val="Hoja3"/>
      <sheetName val="IFISICA"/>
      <sheetName val="RINTERNAS"/>
      <sheetName val="REXTERNAS"/>
      <sheetName val="APOYOTECNO"/>
      <sheetName val="ATNVICTIMAS"/>
      <sheetName val="REP AT DE TRANSITO"/>
      <sheetName val="ACCIDENTE CON HERIDOS"/>
      <sheetName val="VARADA EN CARRETERA"/>
      <sheetName val="CIERRE DE VIAS"/>
      <sheetName val="HURTO DE VEHICULO"/>
      <sheetName val="ACCIDENTE - DAÑO A LA PROPIEDAD"/>
      <sheetName val="ATAQUE CON ALTERACION DE ORDEN "/>
      <sheetName val="PROCEDIMIENTOS"/>
      <sheetName val="SELECCION VEHICULO "/>
      <sheetName val="SELECCION MOTO"/>
      <sheetName val="ADMINISTRACION DE RUTAS"/>
      <sheetName val="LECCIONES APRENDIDA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row r="1">
          <cell r="A1" t="str">
            <v>SI</v>
          </cell>
          <cell r="B1" t="str">
            <v>Rural</v>
          </cell>
        </row>
        <row r="2">
          <cell r="A2" t="str">
            <v>NO</v>
          </cell>
          <cell r="B2" t="str">
            <v>Urbana</v>
          </cell>
        </row>
      </sheetData>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anorama Fac de Riesgo"/>
      <sheetName val="Actualización"/>
      <sheetName val="Hoja1"/>
    </sheetNames>
    <sheetDataSet>
      <sheetData sheetId="0"/>
      <sheetData sheetId="1"/>
      <sheetData sheetId="2">
        <row r="27">
          <cell r="E27" t="str">
            <v>Ruido impacto</v>
          </cell>
          <cell r="F27" t="str">
            <v>Gestión exposición al ruido</v>
          </cell>
        </row>
        <row r="28">
          <cell r="E28" t="str">
            <v>Ruido  intermitente</v>
          </cell>
          <cell r="F28" t="str">
            <v>Gestión exposición material particulado</v>
          </cell>
        </row>
        <row r="29">
          <cell r="E29" t="str">
            <v>Ruido  continuo</v>
          </cell>
          <cell r="F29" t="str">
            <v>Gestión del riesgo biomecánico</v>
          </cell>
        </row>
        <row r="30">
          <cell r="E30" t="str">
            <v>Iluminacón (luz visible por exceso)</v>
          </cell>
          <cell r="F30" t="str">
            <v>Gestión del riesgo químico</v>
          </cell>
        </row>
        <row r="31">
          <cell r="E31" t="str">
            <v>Iluminacón (luz visible por  deficiencia)</v>
          </cell>
          <cell r="F31" t="str">
            <v>Gestión trabajo en alturas</v>
          </cell>
        </row>
        <row r="32">
          <cell r="E32" t="str">
            <v>Vibración (Cuerpo entero)</v>
          </cell>
          <cell r="F32" t="str">
            <v>Gestión trabajo espacios confinandos</v>
          </cell>
        </row>
        <row r="33">
          <cell r="E33" t="str">
            <v>Vibración (segmentaria)</v>
          </cell>
          <cell r="F33" t="str">
            <v>Gestión trabajo energias peligrosas</v>
          </cell>
        </row>
        <row r="34">
          <cell r="E34" t="str">
            <v>Temperaturas extremas (calor)</v>
          </cell>
          <cell r="F34" t="str">
            <v>Gestión trabajo en caliente</v>
          </cell>
        </row>
        <row r="35">
          <cell r="E35" t="str">
            <v>Temperaturas extremas (frio)</v>
          </cell>
          <cell r="F35" t="str">
            <v>Gestión riesgo de movilización</v>
          </cell>
        </row>
        <row r="36">
          <cell r="E36" t="str">
            <v>Radiaciones no ionizantes (laser, ultravioleta, infraroja, microondas y radio frecuencia)</v>
          </cell>
          <cell r="F36" t="str">
            <v>Gestión riesgo biológico</v>
          </cell>
        </row>
        <row r="37">
          <cell r="E37" t="str">
            <v xml:space="preserve">Humedad </v>
          </cell>
          <cell r="F37" t="str">
            <v>Gestión riesgo psicosocial</v>
          </cell>
        </row>
        <row r="38">
          <cell r="E38" t="str">
            <v>Polvos organicos e inorganicos</v>
          </cell>
        </row>
        <row r="39">
          <cell r="E39" t="str">
            <v>Fibras</v>
          </cell>
        </row>
        <row r="40">
          <cell r="E40" t="str">
            <v>Líquidos (Nieblas y rocios)</v>
          </cell>
        </row>
        <row r="41">
          <cell r="E41" t="str">
            <v>Gases y vapores</v>
          </cell>
        </row>
        <row r="42">
          <cell r="E42" t="str">
            <v>Humos metalicos, no metalicos</v>
          </cell>
        </row>
        <row r="43">
          <cell r="E43" t="str">
            <v>Material Particulado</v>
          </cell>
        </row>
        <row r="44">
          <cell r="E44" t="str">
            <v>Gestión organizacional (estilo de mando, pago, contratación, participación, inducción y capacitación, bienestar social, evaluación del desempeño, manejo de cambios)</v>
          </cell>
        </row>
        <row r="45">
          <cell r="E45" t="str">
            <v>Caracterisiticas de la organización del trabajo (cmunicación, tecnología, organización del trabajo, demandas culitativas y cuantitativas de la labor)</v>
          </cell>
        </row>
        <row r="46">
          <cell r="E46" t="str">
            <v>Caracterisitcas del grupo social del trabajo (relaciones, cohesión, calidad de interacciones, trabajo en equipo)</v>
          </cell>
        </row>
        <row r="47">
          <cell r="E47" t="str">
            <v>Condiciones de la tarea (carga mental, contenido de la tarea, demandas emocionales, sistemas de control, definición de roles)</v>
          </cell>
        </row>
        <row r="48">
          <cell r="E48" t="str">
            <v>Interface persona tarea (conocimientos, habilidades con relación a la demanda de la tarea, iniciativa, autonomía y reconocimiento, identificación de la persona con la tarea y la organización)</v>
          </cell>
        </row>
        <row r="49">
          <cell r="E49" t="str">
            <v>Jornada de trabajo (pausas, trabajo nocturno, rotación, horas extras, descansos)</v>
          </cell>
        </row>
        <row r="50">
          <cell r="E50" t="str">
            <v>Carga física (estatica)</v>
          </cell>
        </row>
        <row r="51">
          <cell r="E51" t="str">
            <v>Carga física ( dinamica)</v>
          </cell>
        </row>
        <row r="52">
          <cell r="E52" t="str">
            <v>Postura (prolongada, mantenida, forzada, antigtravitacionales)</v>
          </cell>
        </row>
        <row r="53">
          <cell r="E53" t="str">
            <v>Esfuerzo</v>
          </cell>
        </row>
        <row r="54">
          <cell r="E54" t="str">
            <v>Movimiento (desplazamiento y movimiento repetitivo)</v>
          </cell>
        </row>
        <row r="55">
          <cell r="E55" t="str">
            <v xml:space="preserve">Condición Física del Personal </v>
          </cell>
        </row>
        <row r="56">
          <cell r="E56" t="str">
            <v>Mecánico  (elementos de máquinas, herramientas)</v>
          </cell>
        </row>
        <row r="57">
          <cell r="E57" t="str">
            <v>Mecánicos (mecanísmos en movimiento)</v>
          </cell>
        </row>
        <row r="58">
          <cell r="E58" t="str">
            <v>Mecánico  (materiales proyectados sólidos o fluidos)</v>
          </cell>
        </row>
        <row r="59">
          <cell r="E59" t="str">
            <v>Mecánico  (piezas a trabajar)</v>
          </cell>
        </row>
        <row r="60">
          <cell r="E60" t="str">
            <v>Eléctrico (alta  tensión)</v>
          </cell>
        </row>
        <row r="61">
          <cell r="E61" t="str">
            <v>Eléctrico (media tensión)</v>
          </cell>
        </row>
        <row r="62">
          <cell r="E62" t="str">
            <v>Eléctrico (baja tensión)</v>
          </cell>
        </row>
        <row r="63">
          <cell r="E63" t="str">
            <v>Eléctrico (estática)</v>
          </cell>
        </row>
        <row r="64">
          <cell r="E64" t="str">
            <v>Locativo (almacenamiento)</v>
          </cell>
        </row>
        <row r="65">
          <cell r="E65" t="str">
            <v>Locativo ( superficies de trabajo)</v>
          </cell>
        </row>
        <row r="66">
          <cell r="E66" t="str">
            <v>Locativo (distribución de área de trabajo)</v>
          </cell>
        </row>
        <row r="67">
          <cell r="E67" t="str">
            <v>Locativo (orden y aseo)</v>
          </cell>
        </row>
        <row r="68">
          <cell r="E68" t="str">
            <v>Locativo (caidas a un mismo nivel)</v>
          </cell>
        </row>
        <row r="69">
          <cell r="E69" t="str">
            <v>Locativo (superficies deslizantes)</v>
          </cell>
        </row>
        <row r="70">
          <cell r="E70" t="str">
            <v>Locativo (espacios de desenvolvimiento)</v>
          </cell>
        </row>
        <row r="71">
          <cell r="E71" t="str">
            <v>Locativo ( caidas a diferente nivel)</v>
          </cell>
        </row>
        <row r="72">
          <cell r="E72" t="str">
            <v>Locativo (caídas de objetos)</v>
          </cell>
        </row>
        <row r="73">
          <cell r="E73" t="str">
            <v>Locativo (diferencia de nivel)</v>
          </cell>
        </row>
        <row r="74">
          <cell r="E74" t="str">
            <v>Accidentes de tránsito</v>
          </cell>
        </row>
        <row r="75">
          <cell r="E75" t="str">
            <v>Trabajo en alturas</v>
          </cell>
        </row>
        <row r="76">
          <cell r="E76" t="str">
            <v>Espacios confinados</v>
          </cell>
        </row>
        <row r="77">
          <cell r="E77" t="str">
            <v>Trabajos en caliente</v>
          </cell>
        </row>
        <row r="78">
          <cell r="E78" t="str">
            <v>Energías peligrosas</v>
          </cell>
        </row>
        <row r="79">
          <cell r="E79" t="str">
            <v xml:space="preserve">Orden público (terrorismo) </v>
          </cell>
        </row>
        <row r="80">
          <cell r="E80" t="str">
            <v xml:space="preserve">Orden público ( secuestro) </v>
          </cell>
        </row>
        <row r="81">
          <cell r="E81" t="str">
            <v xml:space="preserve">Orden público (  asonadas) </v>
          </cell>
        </row>
        <row r="82">
          <cell r="E82" t="str">
            <v xml:space="preserve">Orden público ( manifestaciones) </v>
          </cell>
        </row>
        <row r="83">
          <cell r="E83" t="str">
            <v xml:space="preserve">Orden público ( robos, hurto, atraco) </v>
          </cell>
        </row>
        <row r="84">
          <cell r="E84" t="str">
            <v xml:space="preserve">Orden público (Incursión guerrillera) </v>
          </cell>
        </row>
        <row r="85">
          <cell r="E85" t="str">
            <v>Sismo - terremoto</v>
          </cell>
        </row>
        <row r="86">
          <cell r="E86" t="str">
            <v>Vendaval</v>
          </cell>
        </row>
        <row r="87">
          <cell r="E87" t="str">
            <v>Inundación</v>
          </cell>
        </row>
        <row r="88">
          <cell r="E88" t="str">
            <v>Deslizamiento de tierra</v>
          </cell>
        </row>
        <row r="89">
          <cell r="E89" t="str">
            <v>Caída de arboles</v>
          </cell>
        </row>
        <row r="90">
          <cell r="E90" t="str">
            <v>Incendio forestal</v>
          </cell>
        </row>
        <row r="91">
          <cell r="E91" t="str">
            <v>Precipitaciones (lluvias fuertes, granizadas)</v>
          </cell>
        </row>
        <row r="92">
          <cell r="E92" t="str">
            <v>Heladas</v>
          </cell>
        </row>
        <row r="93">
          <cell r="E93" t="str">
            <v>Erupciones volcánicas</v>
          </cell>
        </row>
        <row r="94">
          <cell r="E94" t="str">
            <v>Tormentas eléctricas</v>
          </cell>
        </row>
        <row r="95">
          <cell r="E95" t="str">
            <v>Tecnológico (explosión)</v>
          </cell>
        </row>
        <row r="96">
          <cell r="E96" t="str">
            <v>Tecnológico ( fuga)</v>
          </cell>
        </row>
        <row r="97">
          <cell r="E97" t="str">
            <v>Tecnológico (derrame)</v>
          </cell>
        </row>
        <row r="98">
          <cell r="E98" t="str">
            <v>Tecnológico ( incendio)</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min-Lici"/>
      <sheetName val="Cerramiento"/>
      <sheetName val="Demolic-Desmonte"/>
      <sheetName val="Replanteo-Local"/>
      <sheetName val="Limpieza Lote"/>
      <sheetName val="Cargue-Descargue"/>
      <sheetName val="Campamento Prov"/>
      <sheetName val="Excavacion Manual"/>
      <sheetName val="Exc - Descapote"/>
      <sheetName val="Exc - Pilotaje "/>
      <sheetName val="Exc - Mecanica "/>
      <sheetName val="Exc - Instalaciones de Redes "/>
      <sheetName val="Cim - Vigas y Amarres"/>
      <sheetName val="Voladura - Explot Piedra"/>
      <sheetName val="Est - Columnas"/>
      <sheetName val="Est - Placas de Entrepísos "/>
      <sheetName val="Est - Inst. Electricas"/>
      <sheetName val="Est - Inst. Hidrosanitarios"/>
      <sheetName val="Est - Vigas de Cubiertas "/>
      <sheetName val="GTC 045 2009"/>
      <sheetName val="INSHT formato PFR"/>
      <sheetName val="C. SEGURIDAD"/>
      <sheetName val="C.HIGIENE"/>
      <sheetName val="c ergonomica-psicosocial"/>
      <sheetName val="Clasificación de Peligros EP"/>
      <sheetName val="PERSONAL-CARGO"/>
      <sheetName val="PELIGROS"/>
      <sheetName val="Hoja2"/>
      <sheetName val="Hoja3"/>
    </sheetNames>
    <sheetDataSet>
      <sheetData sheetId="0" refreshError="1"/>
      <sheetData sheetId="1">
        <row r="15">
          <cell r="O15">
            <v>6</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sheetData sheetId="25" refreshError="1"/>
      <sheetData sheetId="26" refreshError="1"/>
      <sheetData sheetId="27" refreshError="1"/>
      <sheetData sheetId="2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Help Desk"/>
      <sheetName val="Gestión de Incidentes"/>
      <sheetName val="Gestión de Niveles"/>
      <sheetName val="Inventario Mantenimiento"/>
      <sheetName val="Resumen Indicadores"/>
      <sheetName val="Herramienta Gestión"/>
      <sheetName val="Planta Telefónica"/>
      <sheetName val="Nivel Servicio"/>
      <sheetName val="Tablas"/>
      <sheetName val="ENE"/>
    </sheetNames>
    <sheetDataSet>
      <sheetData sheetId="0"/>
      <sheetData sheetId="1"/>
      <sheetData sheetId="2"/>
      <sheetData sheetId="3"/>
      <sheetData sheetId="4"/>
      <sheetData sheetId="5"/>
      <sheetData sheetId="6"/>
      <sheetData sheetId="7"/>
      <sheetData sheetId="8"/>
      <sheetData sheetId="9">
        <row r="2">
          <cell r="A2">
            <v>1</v>
          </cell>
          <cell r="B2" t="str">
            <v>Enero</v>
          </cell>
          <cell r="D2">
            <v>1</v>
          </cell>
          <cell r="E2" t="str">
            <v>Domingo</v>
          </cell>
          <cell r="G2">
            <v>0</v>
          </cell>
          <cell r="H2" t="str">
            <v>00:00 01:00</v>
          </cell>
        </row>
        <row r="3">
          <cell r="A3">
            <v>2</v>
          </cell>
          <cell r="B3" t="str">
            <v>Febrero</v>
          </cell>
          <cell r="D3">
            <v>2</v>
          </cell>
          <cell r="E3" t="str">
            <v>Lunes</v>
          </cell>
          <cell r="G3">
            <v>1</v>
          </cell>
          <cell r="H3" t="str">
            <v>01:00 02:00</v>
          </cell>
        </row>
        <row r="4">
          <cell r="A4">
            <v>3</v>
          </cell>
          <cell r="B4" t="str">
            <v>Marzo</v>
          </cell>
          <cell r="D4">
            <v>3</v>
          </cell>
          <cell r="E4" t="str">
            <v>Martes</v>
          </cell>
          <cell r="G4">
            <v>2</v>
          </cell>
          <cell r="H4" t="str">
            <v>02:00 03:00</v>
          </cell>
        </row>
        <row r="5">
          <cell r="A5">
            <v>4</v>
          </cell>
          <cell r="B5" t="str">
            <v>Abril</v>
          </cell>
          <cell r="D5">
            <v>4</v>
          </cell>
          <cell r="E5" t="str">
            <v>Miércoles</v>
          </cell>
          <cell r="G5">
            <v>3</v>
          </cell>
          <cell r="H5" t="str">
            <v>03:00 04:00</v>
          </cell>
        </row>
        <row r="6">
          <cell r="A6">
            <v>5</v>
          </cell>
          <cell r="B6" t="str">
            <v>Mayo</v>
          </cell>
          <cell r="D6">
            <v>5</v>
          </cell>
          <cell r="E6" t="str">
            <v>Jueves</v>
          </cell>
          <cell r="G6">
            <v>4</v>
          </cell>
          <cell r="H6" t="str">
            <v>04:00 05:00</v>
          </cell>
        </row>
        <row r="7">
          <cell r="A7">
            <v>6</v>
          </cell>
          <cell r="B7" t="str">
            <v>Junio</v>
          </cell>
          <cell r="D7">
            <v>6</v>
          </cell>
          <cell r="E7" t="str">
            <v>Viernes</v>
          </cell>
          <cell r="G7">
            <v>5</v>
          </cell>
          <cell r="H7" t="str">
            <v>05:00 06:00</v>
          </cell>
        </row>
        <row r="8">
          <cell r="A8">
            <v>7</v>
          </cell>
          <cell r="B8" t="str">
            <v>Julio</v>
          </cell>
          <cell r="D8">
            <v>7</v>
          </cell>
          <cell r="E8" t="str">
            <v>Sábado</v>
          </cell>
          <cell r="G8">
            <v>6</v>
          </cell>
          <cell r="H8" t="str">
            <v>06:00 07:00</v>
          </cell>
        </row>
        <row r="9">
          <cell r="A9">
            <v>8</v>
          </cell>
          <cell r="B9" t="str">
            <v>Agosto</v>
          </cell>
          <cell r="G9">
            <v>7</v>
          </cell>
          <cell r="H9" t="str">
            <v>07:00 08:00</v>
          </cell>
        </row>
        <row r="10">
          <cell r="A10">
            <v>9</v>
          </cell>
          <cell r="B10" t="str">
            <v>Septiembre</v>
          </cell>
          <cell r="G10">
            <v>8</v>
          </cell>
          <cell r="H10" t="str">
            <v>08:00 09:00</v>
          </cell>
        </row>
        <row r="11">
          <cell r="A11">
            <v>10</v>
          </cell>
          <cell r="B11" t="str">
            <v>Octubre</v>
          </cell>
          <cell r="G11">
            <v>9</v>
          </cell>
          <cell r="H11" t="str">
            <v>09:00 10:00</v>
          </cell>
        </row>
        <row r="12">
          <cell r="A12">
            <v>11</v>
          </cell>
          <cell r="B12" t="str">
            <v>Noviembre</v>
          </cell>
          <cell r="G12">
            <v>10</v>
          </cell>
          <cell r="H12" t="str">
            <v>10:00 11:00</v>
          </cell>
        </row>
        <row r="13">
          <cell r="A13">
            <v>12</v>
          </cell>
          <cell r="B13" t="str">
            <v>Diciembre</v>
          </cell>
          <cell r="G13">
            <v>11</v>
          </cell>
          <cell r="H13" t="str">
            <v>11:00 12:00</v>
          </cell>
        </row>
        <row r="14">
          <cell r="G14">
            <v>12</v>
          </cell>
          <cell r="H14" t="str">
            <v>12:00 13:00</v>
          </cell>
        </row>
        <row r="15">
          <cell r="G15">
            <v>13</v>
          </cell>
          <cell r="H15" t="str">
            <v>13:00 14:00</v>
          </cell>
        </row>
        <row r="16">
          <cell r="G16">
            <v>14</v>
          </cell>
          <cell r="H16" t="str">
            <v>14:00 15:00</v>
          </cell>
        </row>
        <row r="17">
          <cell r="G17">
            <v>15</v>
          </cell>
          <cell r="H17" t="str">
            <v>15:00 16:00</v>
          </cell>
        </row>
        <row r="18">
          <cell r="G18">
            <v>16</v>
          </cell>
          <cell r="H18" t="str">
            <v>16:00 17:00</v>
          </cell>
        </row>
        <row r="19">
          <cell r="G19">
            <v>17</v>
          </cell>
          <cell r="H19" t="str">
            <v>17:00 18:00</v>
          </cell>
        </row>
        <row r="20">
          <cell r="G20">
            <v>18</v>
          </cell>
          <cell r="H20" t="str">
            <v>18:00 19:00</v>
          </cell>
        </row>
        <row r="21">
          <cell r="G21">
            <v>19</v>
          </cell>
          <cell r="H21" t="str">
            <v>19:00 20:00</v>
          </cell>
        </row>
        <row r="22">
          <cell r="G22">
            <v>20</v>
          </cell>
          <cell r="H22" t="str">
            <v>20:00 21:00</v>
          </cell>
        </row>
        <row r="23">
          <cell r="G23">
            <v>21</v>
          </cell>
          <cell r="H23" t="str">
            <v>21:00 22:00</v>
          </cell>
        </row>
        <row r="24">
          <cell r="G24">
            <v>22</v>
          </cell>
          <cell r="H24" t="str">
            <v>22:00 23:00</v>
          </cell>
        </row>
        <row r="25">
          <cell r="G25">
            <v>23</v>
          </cell>
          <cell r="H25" t="str">
            <v>23:00 24:00</v>
          </cell>
        </row>
      </sheetData>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min-Lici"/>
      <sheetName val="Cargue-Descargue"/>
      <sheetName val="Cerramiento"/>
      <sheetName val="Administrativos"/>
      <sheetName val="Asistenciales"/>
      <sheetName val="Hospitalizacion "/>
      <sheetName val="Rayos X-Tac"/>
      <sheetName val="GTC 045 2012"/>
      <sheetName val="INSHT formato PFR"/>
      <sheetName val="C. SEGURIDAD"/>
      <sheetName val="C.HIGIENE"/>
      <sheetName val="c ergonomica-psicosocial"/>
      <sheetName val="Clasificación de Peligros EP"/>
      <sheetName val="modelo"/>
      <sheetName val="Hoja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ficinas"/>
      <sheetName val="Hoja2"/>
      <sheetName val="Planta - Operaciones"/>
    </sheetNames>
    <sheetDataSet>
      <sheetData sheetId="0"/>
      <sheetData sheetId="1">
        <row r="2">
          <cell r="A2" t="str">
            <v>Saneamiento Básico</v>
          </cell>
        </row>
        <row r="3">
          <cell r="A3" t="str">
            <v>Seguridad - Mecánico</v>
          </cell>
        </row>
        <row r="4">
          <cell r="A4" t="str">
            <v>Seguridad - Eléctrico</v>
          </cell>
        </row>
        <row r="5">
          <cell r="A5" t="str">
            <v>Seguridad - Locativo</v>
          </cell>
        </row>
        <row r="6">
          <cell r="A6" t="str">
            <v>Seguridad - Tecnológico</v>
          </cell>
        </row>
        <row r="7">
          <cell r="A7" t="str">
            <v>Seguridad - Accidente de tránsito</v>
          </cell>
        </row>
        <row r="8">
          <cell r="A8" t="str">
            <v>Seguridad - Públicos</v>
          </cell>
        </row>
        <row r="9">
          <cell r="A9" t="str">
            <v>Seguridad - Trabajo en Alturas</v>
          </cell>
        </row>
        <row r="10">
          <cell r="A10" t="str">
            <v>Seguridad - Espacios Confinados</v>
          </cell>
        </row>
        <row r="11">
          <cell r="A11" t="str">
            <v>Físico - Ruido</v>
          </cell>
        </row>
        <row r="12">
          <cell r="A12" t="str">
            <v>Físico - Vibración</v>
          </cell>
        </row>
        <row r="13">
          <cell r="A13" t="str">
            <v>Físico - Iluminación</v>
          </cell>
        </row>
        <row r="14">
          <cell r="A14" t="str">
            <v>Físico - Temperatura</v>
          </cell>
        </row>
        <row r="15">
          <cell r="A15" t="str">
            <v>Físico - Radiaciones Ionizantes</v>
          </cell>
        </row>
        <row r="16">
          <cell r="A16" t="str">
            <v>Físico - Radiaciones No Ionizantes</v>
          </cell>
        </row>
        <row r="17">
          <cell r="A17" t="str">
            <v>Físico - Proyección de particulas</v>
          </cell>
        </row>
        <row r="18">
          <cell r="A18" t="str">
            <v>Biomecánico - Posturas</v>
          </cell>
        </row>
        <row r="19">
          <cell r="A19" t="str">
            <v>Biomecánico - Esfuerzo</v>
          </cell>
        </row>
        <row r="20">
          <cell r="A20" t="str">
            <v>Biomecánico - Movimiento Repetitivo</v>
          </cell>
        </row>
        <row r="21">
          <cell r="A21" t="str">
            <v>Biomecánico - Manipulación de Cargas</v>
          </cell>
        </row>
        <row r="22">
          <cell r="A22" t="str">
            <v>Químico - Polvos Orgánicos</v>
          </cell>
        </row>
        <row r="23">
          <cell r="A23" t="str">
            <v>Químico - Fibras</v>
          </cell>
        </row>
        <row r="24">
          <cell r="A24" t="str">
            <v>Químico - Líquidos</v>
          </cell>
        </row>
        <row r="25">
          <cell r="A25" t="str">
            <v>Químico - Fibras</v>
          </cell>
        </row>
        <row r="26">
          <cell r="A26" t="str">
            <v>Químico - Gases y vapores</v>
          </cell>
        </row>
        <row r="27">
          <cell r="A27" t="str">
            <v>Químico - Humos y Vapores</v>
          </cell>
        </row>
        <row r="28">
          <cell r="A28" t="str">
            <v>Químico - Material Particulado</v>
          </cell>
        </row>
        <row r="29">
          <cell r="A29" t="str">
            <v>Biológico - Virus</v>
          </cell>
        </row>
        <row r="30">
          <cell r="A30" t="str">
            <v>Biológico - Bacterias</v>
          </cell>
        </row>
        <row r="31">
          <cell r="A31" t="str">
            <v>Biológico - Hongos</v>
          </cell>
        </row>
        <row r="32">
          <cell r="A32" t="str">
            <v>Biológico - Parásitos</v>
          </cell>
        </row>
        <row r="33">
          <cell r="A33" t="str">
            <v>Biológico - Picaduras</v>
          </cell>
        </row>
        <row r="34">
          <cell r="A34" t="str">
            <v>Biológico - Ricketsias</v>
          </cell>
        </row>
        <row r="35">
          <cell r="A35" t="str">
            <v>Biológico - Mordeduras</v>
          </cell>
        </row>
        <row r="36">
          <cell r="A36" t="str">
            <v>Psicosocial - Gestión Organizacional</v>
          </cell>
        </row>
        <row r="37">
          <cell r="A37" t="str">
            <v>Psicosocial - Condiciones de la tarea</v>
          </cell>
        </row>
        <row r="38">
          <cell r="A38" t="str">
            <v>Psicosocial - Características del grupo</v>
          </cell>
        </row>
        <row r="39">
          <cell r="A39" t="str">
            <v>Psicosocial - Características de la organización del trabajo</v>
          </cell>
        </row>
        <row r="40">
          <cell r="A40" t="str">
            <v>Psicosocial - Jornada de Trabajo</v>
          </cell>
        </row>
        <row r="41">
          <cell r="A41" t="str">
            <v>Psicosocial - Característica del grupo social del trabajo</v>
          </cell>
        </row>
        <row r="42">
          <cell r="A42" t="str">
            <v>Psicosocial - Interfase persona</v>
          </cell>
        </row>
      </sheetData>
      <sheetData sheetId="2"/>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AZ DEL RIO"/>
      <sheetName val="Tareas criticas"/>
      <sheetName val="Clasificación de Peligros AT"/>
      <sheetName val="Clasificación de Peligros EP"/>
      <sheetName val="Escalas de Valoración"/>
      <sheetName val="FP"/>
    </sheetNames>
    <sheetDataSet>
      <sheetData sheetId="0">
        <row r="13">
          <cell r="R13">
            <v>6</v>
          </cell>
          <cell r="S13">
            <v>4</v>
          </cell>
          <cell r="T13">
            <v>6</v>
          </cell>
        </row>
        <row r="14">
          <cell r="R14">
            <v>4</v>
          </cell>
          <cell r="S14">
            <v>7</v>
          </cell>
          <cell r="T14">
            <v>6</v>
          </cell>
        </row>
        <row r="15">
          <cell r="R15">
            <v>4</v>
          </cell>
          <cell r="S15">
            <v>4</v>
          </cell>
          <cell r="T15">
            <v>6</v>
          </cell>
        </row>
        <row r="16">
          <cell r="R16">
            <v>4</v>
          </cell>
          <cell r="S16">
            <v>4</v>
          </cell>
          <cell r="T16">
            <v>6</v>
          </cell>
        </row>
        <row r="19">
          <cell r="R19">
            <v>6</v>
          </cell>
          <cell r="S19">
            <v>7</v>
          </cell>
          <cell r="T19">
            <v>6</v>
          </cell>
        </row>
        <row r="20">
          <cell r="R20">
            <v>4</v>
          </cell>
          <cell r="S20">
            <v>7</v>
          </cell>
          <cell r="T20">
            <v>2</v>
          </cell>
        </row>
        <row r="21">
          <cell r="R21">
            <v>6</v>
          </cell>
          <cell r="S21">
            <v>7</v>
          </cell>
          <cell r="T21">
            <v>10</v>
          </cell>
        </row>
        <row r="25">
          <cell r="R25">
            <v>6</v>
          </cell>
          <cell r="S25">
            <v>4</v>
          </cell>
          <cell r="T25">
            <v>6</v>
          </cell>
        </row>
        <row r="26">
          <cell r="R26">
            <v>4</v>
          </cell>
          <cell r="S26">
            <v>7</v>
          </cell>
          <cell r="T26">
            <v>6</v>
          </cell>
        </row>
        <row r="27">
          <cell r="R27">
            <v>4</v>
          </cell>
          <cell r="S27">
            <v>4</v>
          </cell>
          <cell r="T27">
            <v>6</v>
          </cell>
        </row>
        <row r="30">
          <cell r="R30">
            <v>6</v>
          </cell>
          <cell r="S30">
            <v>7</v>
          </cell>
          <cell r="T30">
            <v>6</v>
          </cell>
        </row>
        <row r="31">
          <cell r="R31">
            <v>4</v>
          </cell>
        </row>
        <row r="34">
          <cell r="R34">
            <v>6</v>
          </cell>
          <cell r="S34">
            <v>4</v>
          </cell>
          <cell r="T34">
            <v>6</v>
          </cell>
        </row>
        <row r="35">
          <cell r="R35">
            <v>6</v>
          </cell>
          <cell r="S35">
            <v>7</v>
          </cell>
          <cell r="T35">
            <v>6</v>
          </cell>
        </row>
        <row r="36">
          <cell r="R36">
            <v>4</v>
          </cell>
          <cell r="S36">
            <v>4</v>
          </cell>
          <cell r="T36">
            <v>6</v>
          </cell>
        </row>
        <row r="42">
          <cell r="R42">
            <v>6</v>
          </cell>
          <cell r="S42">
            <v>4</v>
          </cell>
          <cell r="T42">
            <v>6</v>
          </cell>
        </row>
        <row r="53">
          <cell r="R53">
            <v>6</v>
          </cell>
          <cell r="S53">
            <v>4</v>
          </cell>
          <cell r="T53">
            <v>10</v>
          </cell>
        </row>
        <row r="57">
          <cell r="R57">
            <v>4</v>
          </cell>
          <cell r="S57">
            <v>4</v>
          </cell>
          <cell r="T57">
            <v>6</v>
          </cell>
        </row>
        <row r="58">
          <cell r="R58">
            <v>6</v>
          </cell>
          <cell r="S58">
            <v>7</v>
          </cell>
          <cell r="T58">
            <v>2</v>
          </cell>
        </row>
        <row r="59">
          <cell r="R59">
            <v>6</v>
          </cell>
        </row>
        <row r="80">
          <cell r="R80">
            <v>4</v>
          </cell>
          <cell r="S80">
            <v>4</v>
          </cell>
          <cell r="T80">
            <v>6</v>
          </cell>
        </row>
        <row r="81">
          <cell r="R81">
            <v>6</v>
          </cell>
          <cell r="S81">
            <v>7</v>
          </cell>
          <cell r="T81">
            <v>2</v>
          </cell>
        </row>
        <row r="82">
          <cell r="R82">
            <v>4</v>
          </cell>
          <cell r="S82">
            <v>4</v>
          </cell>
          <cell r="T82">
            <v>6</v>
          </cell>
        </row>
        <row r="97">
          <cell r="R97">
            <v>10</v>
          </cell>
          <cell r="S97">
            <v>10</v>
          </cell>
          <cell r="T97">
            <v>10</v>
          </cell>
        </row>
        <row r="98">
          <cell r="R98">
            <v>6</v>
          </cell>
        </row>
      </sheetData>
      <sheetData sheetId="1" refreshError="1"/>
      <sheetData sheetId="2" refreshError="1"/>
      <sheetData sheetId="3" refreshError="1"/>
      <sheetData sheetId="4" refreshError="1"/>
      <sheetData sheetId="5"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ICHA TECNICA"/>
      <sheetName val="LISTADO PELIGROS"/>
      <sheetName val="FORMATO"/>
      <sheetName val="ADMINISTRATIVO"/>
      <sheetName val="COMPRESION DE GAS"/>
      <sheetName val="MANTENIMIENTO GALILEO"/>
      <sheetName val="MANTENIMIENTO DE GENERADORES"/>
      <sheetName val="ADMINISTRACION GENERADORES"/>
      <sheetName val="OBRAS CIVILES"/>
    </sheetNames>
    <sheetDataSet>
      <sheetData sheetId="0">
        <row r="4">
          <cell r="B4">
            <v>10</v>
          </cell>
          <cell r="F4">
            <v>4</v>
          </cell>
          <cell r="V4">
            <v>100</v>
          </cell>
        </row>
        <row r="5">
          <cell r="B5">
            <v>6</v>
          </cell>
          <cell r="F5">
            <v>3</v>
          </cell>
          <cell r="V5">
            <v>60</v>
          </cell>
        </row>
        <row r="6">
          <cell r="B6">
            <v>2</v>
          </cell>
          <cell r="F6">
            <v>2</v>
          </cell>
          <cell r="V6">
            <v>25</v>
          </cell>
        </row>
        <row r="7">
          <cell r="F7">
            <v>1</v>
          </cell>
          <cell r="V7">
            <v>10</v>
          </cell>
        </row>
      </sheetData>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enu"/>
      <sheetName val="Factores de Riesgo"/>
      <sheetName val="PFR"/>
      <sheetName val="T_DATOS_BASICOS_EMPRESA"/>
      <sheetName val="T_INFO_ACTIVIDADES_EMPRESA"/>
      <sheetName val="T_DATOS_INFORME"/>
      <sheetName val="T_PFR"/>
      <sheetName val="LISTA_CHEQUEO"/>
      <sheetName val="T_TIPO_PROCESO"/>
      <sheetName val="T_FACTOR_RIESGO"/>
      <sheetName val="T_INDICADOR_RIESGO"/>
      <sheetName val="T_CONSECUENCIA"/>
      <sheetName val="T_PROBABILIDAD"/>
      <sheetName val="T_VALORACION"/>
      <sheetName val="T_MENSAJES"/>
      <sheetName val="TEXTO_INFORME_EJECUTIVO"/>
      <sheetName val="TEXTO_INFORME_COMPLETO"/>
      <sheetName val="INFORME_TABLA1"/>
      <sheetName val="INFORME_TABLA2"/>
      <sheetName val="INFORME_TABLA3"/>
      <sheetName val="INFORME_TABLA6"/>
      <sheetName val="INFORME_TABLA4"/>
      <sheetName val="INFORME_TABLA5"/>
      <sheetName val="AUX"/>
      <sheetName val="TEXTO_I_R"/>
      <sheetName val="T_AUX"/>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2">
          <cell r="A2" t="str">
            <v>SI</v>
          </cell>
        </row>
        <row r="3">
          <cell r="A3" t="str">
            <v>NO</v>
          </cell>
        </row>
      </sheetData>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enu"/>
      <sheetName val="Factores de Riesgo"/>
      <sheetName val="PFR"/>
      <sheetName val="T_DATOS_BASICOS_EMPRESA"/>
      <sheetName val="T_INFO_ACTIVIDADES_EMPRESA"/>
      <sheetName val="T_DATOS_INFORME"/>
      <sheetName val="T_PFR"/>
      <sheetName val="LISTA_CHEQUEO"/>
      <sheetName val="T_TIPO_PROCESO"/>
      <sheetName val="T_FACTOR_RIESGO"/>
      <sheetName val="T_INDICADOR_RIESGO"/>
      <sheetName val="T_CONSECUENCIA"/>
      <sheetName val="T_PROBABILIDAD"/>
      <sheetName val="T_VALORACION"/>
      <sheetName val="T_MENSAJES"/>
      <sheetName val="TEXTO_INFORME_EJECUTIVO"/>
      <sheetName val="TEXTO_INFORME_COMPLETO"/>
      <sheetName val="INFORME_TABLA1"/>
      <sheetName val="INFORME_TABLA2"/>
      <sheetName val="INFORME_TABLA3"/>
      <sheetName val="INFORME_TABLA6"/>
      <sheetName val="INFORME_TABLA4"/>
      <sheetName val="INFORME_TABLA5"/>
      <sheetName val="AUX"/>
      <sheetName val="TEXTO_I_R"/>
      <sheetName val="T_AUX"/>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2">
          <cell r="A2" t="str">
            <v>SI</v>
          </cell>
        </row>
        <row r="3">
          <cell r="A3" t="str">
            <v>NO</v>
          </cell>
        </row>
      </sheetData>
    </sheetDataSet>
  </externalBook>
</externalLink>
</file>

<file path=xl/persons/person.xml><?xml version="1.0" encoding="utf-8"?>
<personList xmlns="http://schemas.microsoft.com/office/spreadsheetml/2018/threadedcomments" xmlns:x="http://schemas.openxmlformats.org/spreadsheetml/2006/main">
  <person displayName="Analista de SST" id="{EDC2AFD4-3D59-8F47-AE66-2EEB45B6CD67}" userId="S::analista_sig@coonfie.com::d4a5a9ad-d2a8-4d97-9f92-420c4eea1f44" providerId="AD"/>
</personList>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AM34" dT="2022-07-25T15:32:48.15" personId="{EDC2AFD4-3D59-8F47-AE66-2EEB45B6CD67}" id="{7FA920C5-DCAE-8C43-9F95-622CBE58F59C}">
    <text xml:space="preserve">La implementación del programa de seguridad vial se termino en julio, la capacitacion fue en marzo
 2022
</text>
  </threadedComment>
</ThreadedComment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5.xml"/><Relationship Id="rId4" Type="http://schemas.microsoft.com/office/2017/10/relationships/threadedComment" Target="../threadedComments/threadedComment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3EA17E-3F89-B34C-AA46-3E9DA0DE1CCA}">
  <dimension ref="A1:S26"/>
  <sheetViews>
    <sheetView showGridLines="0" tabSelected="1" workbookViewId="0">
      <selection activeCell="G6" sqref="G6"/>
    </sheetView>
  </sheetViews>
  <sheetFormatPr baseColWidth="10" defaultColWidth="11" defaultRowHeight="15.6"/>
  <cols>
    <col min="2" max="2" width="4" customWidth="1"/>
    <col min="3" max="4" width="10" customWidth="1"/>
    <col min="5" max="5" width="12.19921875" customWidth="1"/>
    <col min="6" max="6" width="1.69921875" customWidth="1"/>
    <col min="7" max="8" width="10" customWidth="1"/>
    <col min="9" max="9" width="6.19921875" customWidth="1"/>
    <col min="10" max="10" width="8.5" customWidth="1"/>
    <col min="11" max="11" width="1.19921875" customWidth="1"/>
    <col min="12" max="13" width="10" customWidth="1"/>
    <col min="14" max="14" width="13.19921875" customWidth="1"/>
    <col min="15" max="15" width="1.69921875" customWidth="1"/>
    <col min="16" max="18" width="10" customWidth="1"/>
  </cols>
  <sheetData>
    <row r="1" spans="1:19" s="1" customFormat="1" ht="19.2" customHeight="1">
      <c r="A1" s="384" t="s">
        <v>0</v>
      </c>
      <c r="B1" s="384"/>
      <c r="C1" s="384"/>
      <c r="D1" s="384"/>
      <c r="E1" s="384"/>
      <c r="F1" s="384"/>
      <c r="G1" s="384"/>
      <c r="H1" s="384"/>
      <c r="I1" s="384"/>
      <c r="J1" s="384"/>
      <c r="K1" s="384"/>
      <c r="L1" s="384"/>
      <c r="M1" s="384"/>
      <c r="N1" s="384"/>
      <c r="O1" s="384"/>
      <c r="P1" s="382"/>
      <c r="Q1" s="382"/>
      <c r="R1" s="382"/>
    </row>
    <row r="2" spans="1:19" s="1" customFormat="1" ht="31.95" customHeight="1">
      <c r="A2" s="385" t="s">
        <v>1</v>
      </c>
      <c r="B2" s="385"/>
      <c r="C2" s="385"/>
      <c r="D2" s="385"/>
      <c r="E2" s="385"/>
      <c r="F2" s="385"/>
      <c r="G2" s="385"/>
      <c r="H2" s="385"/>
      <c r="I2" s="385"/>
      <c r="J2" s="385"/>
      <c r="K2" s="385"/>
      <c r="L2" s="385"/>
      <c r="M2" s="385"/>
      <c r="N2" s="385"/>
      <c r="O2" s="385"/>
      <c r="P2" s="382"/>
      <c r="Q2" s="382"/>
      <c r="R2" s="382"/>
    </row>
    <row r="3" spans="1:19" s="1" customFormat="1" ht="15" customHeight="1">
      <c r="A3" s="384" t="s">
        <v>2</v>
      </c>
      <c r="B3" s="384"/>
      <c r="C3" s="387" t="s">
        <v>3</v>
      </c>
      <c r="D3" s="387"/>
      <c r="E3" s="212" t="s">
        <v>4</v>
      </c>
      <c r="F3" s="386">
        <v>1</v>
      </c>
      <c r="G3" s="386"/>
      <c r="H3" s="386"/>
      <c r="I3" s="384" t="s">
        <v>5</v>
      </c>
      <c r="J3" s="384"/>
      <c r="K3" s="388" t="s">
        <v>6</v>
      </c>
      <c r="L3" s="388"/>
      <c r="M3" s="388"/>
      <c r="N3" s="388"/>
      <c r="O3" s="388"/>
      <c r="P3" s="383" t="s">
        <v>7</v>
      </c>
      <c r="Q3" s="383"/>
      <c r="R3" s="213" t="s">
        <v>8</v>
      </c>
    </row>
    <row r="4" spans="1:19" s="2" customFormat="1" ht="13.2">
      <c r="A4" s="197"/>
      <c r="R4" s="198"/>
    </row>
    <row r="5" spans="1:19" s="2" customFormat="1" ht="13.2">
      <c r="A5" s="197"/>
      <c r="R5" s="198"/>
    </row>
    <row r="6" spans="1:19" s="2" customFormat="1" ht="13.2">
      <c r="A6" s="197"/>
      <c r="R6" s="198"/>
    </row>
    <row r="7" spans="1:19" s="2" customFormat="1" ht="13.2">
      <c r="A7" s="197"/>
      <c r="R7" s="198"/>
    </row>
    <row r="8" spans="1:19" s="2" customFormat="1" ht="13.2">
      <c r="A8" s="197"/>
      <c r="R8" s="198"/>
    </row>
    <row r="9" spans="1:19" s="2" customFormat="1" ht="13.2">
      <c r="A9" s="197"/>
      <c r="R9" s="198"/>
    </row>
    <row r="10" spans="1:19" s="2" customFormat="1" ht="13.2">
      <c r="A10" s="197"/>
      <c r="R10" s="198"/>
    </row>
    <row r="11" spans="1:19" s="2" customFormat="1" ht="13.2">
      <c r="A11" s="197"/>
      <c r="R11" s="198"/>
    </row>
    <row r="12" spans="1:19" s="2" customFormat="1" ht="13.2">
      <c r="A12" s="197"/>
      <c r="R12" s="198"/>
    </row>
    <row r="13" spans="1:19" s="2" customFormat="1" ht="13.2">
      <c r="A13" s="197"/>
      <c r="R13" s="198"/>
    </row>
    <row r="14" spans="1:19" s="2" customFormat="1" ht="13.2">
      <c r="A14" s="197"/>
      <c r="R14" s="198"/>
    </row>
    <row r="15" spans="1:19" s="133" customFormat="1" ht="10.199999999999999">
      <c r="A15" s="199"/>
      <c r="C15" s="189">
        <v>1</v>
      </c>
      <c r="G15" s="189">
        <v>2</v>
      </c>
      <c r="L15" s="189">
        <v>3</v>
      </c>
      <c r="P15" s="189">
        <v>4</v>
      </c>
      <c r="R15" s="200"/>
    </row>
    <row r="16" spans="1:19" s="2" customFormat="1" ht="40.950000000000003" customHeight="1">
      <c r="A16" s="197"/>
      <c r="C16" s="380" t="s">
        <v>1034</v>
      </c>
      <c r="D16" s="380"/>
      <c r="E16" s="380"/>
      <c r="F16" s="190"/>
      <c r="G16" s="380" t="s">
        <v>1033</v>
      </c>
      <c r="H16" s="380"/>
      <c r="I16" s="380"/>
      <c r="J16" s="380"/>
      <c r="K16" s="191"/>
      <c r="L16" s="379" t="s">
        <v>9</v>
      </c>
      <c r="M16" s="379"/>
      <c r="N16" s="379"/>
      <c r="O16" s="191"/>
      <c r="P16" s="380" t="s">
        <v>10</v>
      </c>
      <c r="Q16" s="380"/>
      <c r="R16" s="381"/>
      <c r="S16" s="138"/>
    </row>
    <row r="17" spans="1:19" s="134" customFormat="1" ht="12" customHeight="1">
      <c r="A17" s="201"/>
      <c r="C17" s="192">
        <v>5</v>
      </c>
      <c r="G17" s="193">
        <v>6</v>
      </c>
      <c r="H17" s="194"/>
      <c r="I17" s="194"/>
      <c r="J17" s="194"/>
      <c r="K17" s="193"/>
      <c r="L17" s="193">
        <v>7</v>
      </c>
      <c r="M17" s="193"/>
      <c r="N17" s="193"/>
      <c r="O17" s="193"/>
      <c r="P17" s="193">
        <v>8</v>
      </c>
      <c r="Q17" s="193"/>
      <c r="R17" s="202"/>
      <c r="S17" s="139"/>
    </row>
    <row r="18" spans="1:19" s="2" customFormat="1" ht="39" customHeight="1">
      <c r="A18" s="197"/>
      <c r="C18" s="380" t="s">
        <v>11</v>
      </c>
      <c r="D18" s="380"/>
      <c r="E18" s="380"/>
      <c r="F18" s="190"/>
      <c r="G18" s="380" t="s">
        <v>12</v>
      </c>
      <c r="H18" s="380"/>
      <c r="I18" s="380"/>
      <c r="J18" s="380"/>
      <c r="K18" s="191"/>
      <c r="L18" s="379" t="s">
        <v>13</v>
      </c>
      <c r="M18" s="379"/>
      <c r="N18" s="379"/>
      <c r="O18" s="191"/>
      <c r="P18" s="380" t="s">
        <v>14</v>
      </c>
      <c r="Q18" s="380"/>
      <c r="R18" s="381"/>
      <c r="S18" s="140"/>
    </row>
    <row r="19" spans="1:19" s="134" customFormat="1" ht="13.95" customHeight="1">
      <c r="A19" s="201"/>
      <c r="C19" s="193">
        <v>9</v>
      </c>
      <c r="D19" s="139"/>
      <c r="E19" s="139"/>
      <c r="G19" s="193">
        <v>10</v>
      </c>
      <c r="H19" s="194"/>
      <c r="I19" s="194"/>
      <c r="J19" s="194"/>
      <c r="K19" s="193"/>
      <c r="L19" s="193">
        <v>11</v>
      </c>
      <c r="M19" s="193"/>
      <c r="N19" s="193"/>
      <c r="O19" s="193"/>
      <c r="P19" s="193">
        <v>12</v>
      </c>
      <c r="Q19" s="193"/>
      <c r="R19" s="202"/>
      <c r="S19" s="139"/>
    </row>
    <row r="20" spans="1:19" ht="40.200000000000003" customHeight="1">
      <c r="A20" s="203"/>
      <c r="B20" s="2"/>
      <c r="C20" s="380" t="s">
        <v>15</v>
      </c>
      <c r="D20" s="380"/>
      <c r="E20" s="380"/>
      <c r="F20" s="190"/>
      <c r="G20" s="380" t="s">
        <v>16</v>
      </c>
      <c r="H20" s="380"/>
      <c r="I20" s="380"/>
      <c r="J20" s="380"/>
      <c r="K20" s="191"/>
      <c r="L20" s="379" t="s">
        <v>17</v>
      </c>
      <c r="M20" s="379"/>
      <c r="N20" s="379"/>
      <c r="O20" s="191"/>
      <c r="P20" s="380" t="s">
        <v>18</v>
      </c>
      <c r="Q20" s="380"/>
      <c r="R20" s="381"/>
      <c r="S20" s="141"/>
    </row>
    <row r="21" spans="1:19" s="243" customFormat="1" ht="13.95" customHeight="1">
      <c r="A21" s="242"/>
      <c r="C21" s="244">
        <v>13</v>
      </c>
      <c r="D21" s="244"/>
      <c r="E21" s="244"/>
      <c r="F21" s="244"/>
      <c r="G21" s="244">
        <v>14</v>
      </c>
      <c r="H21" s="244"/>
      <c r="I21" s="244"/>
      <c r="J21" s="244"/>
      <c r="K21" s="244"/>
      <c r="L21" s="244"/>
      <c r="M21" s="244"/>
      <c r="N21" s="244"/>
      <c r="O21" s="244"/>
      <c r="P21" s="193">
        <v>15</v>
      </c>
      <c r="Q21" s="244"/>
      <c r="R21" s="245"/>
      <c r="S21" s="246"/>
    </row>
    <row r="22" spans="1:19" ht="40.200000000000003" customHeight="1">
      <c r="A22" s="203"/>
      <c r="B22" s="2"/>
      <c r="C22" s="380" t="s">
        <v>19</v>
      </c>
      <c r="D22" s="380"/>
      <c r="E22" s="380"/>
      <c r="F22" s="190"/>
      <c r="G22" s="380" t="s">
        <v>20</v>
      </c>
      <c r="H22" s="380"/>
      <c r="I22" s="380"/>
      <c r="J22" s="380"/>
      <c r="K22" s="380"/>
      <c r="L22" s="380"/>
      <c r="M22" s="380"/>
      <c r="N22" s="380"/>
      <c r="O22" s="191"/>
      <c r="P22" s="380" t="s">
        <v>21</v>
      </c>
      <c r="Q22" s="380"/>
      <c r="R22" s="381"/>
      <c r="S22" s="141"/>
    </row>
    <row r="23" spans="1:19">
      <c r="A23" s="203"/>
      <c r="C23" s="195"/>
      <c r="D23" s="195"/>
      <c r="E23" s="195"/>
      <c r="F23" s="195"/>
      <c r="G23" s="195"/>
      <c r="H23" s="195"/>
      <c r="I23" s="195"/>
      <c r="J23" s="195"/>
      <c r="K23" s="195"/>
      <c r="L23" s="195"/>
      <c r="M23" s="195"/>
      <c r="N23" s="195"/>
      <c r="O23" s="195"/>
      <c r="P23" s="195"/>
      <c r="Q23" s="195"/>
      <c r="R23" s="204"/>
    </row>
    <row r="24" spans="1:19">
      <c r="A24" s="203"/>
      <c r="R24" s="205"/>
    </row>
    <row r="25" spans="1:19">
      <c r="A25" s="203"/>
      <c r="R25" s="205"/>
    </row>
    <row r="26" spans="1:19">
      <c r="A26" s="206"/>
      <c r="B26" s="196"/>
      <c r="C26" s="196"/>
      <c r="D26" s="196"/>
      <c r="E26" s="196"/>
      <c r="F26" s="196"/>
      <c r="G26" s="196"/>
      <c r="H26" s="196"/>
      <c r="I26" s="196"/>
      <c r="J26" s="196"/>
      <c r="K26" s="196"/>
      <c r="L26" s="196"/>
      <c r="M26" s="196"/>
      <c r="N26" s="196"/>
      <c r="O26" s="196"/>
      <c r="P26" s="196"/>
      <c r="Q26" s="196"/>
      <c r="R26" s="207"/>
    </row>
  </sheetData>
  <mergeCells count="24">
    <mergeCell ref="P22:R22"/>
    <mergeCell ref="G22:N22"/>
    <mergeCell ref="L18:N18"/>
    <mergeCell ref="P18:R18"/>
    <mergeCell ref="L20:N20"/>
    <mergeCell ref="P20:R20"/>
    <mergeCell ref="C20:E20"/>
    <mergeCell ref="G20:J20"/>
    <mergeCell ref="C16:E16"/>
    <mergeCell ref="G16:J16"/>
    <mergeCell ref="C22:E22"/>
    <mergeCell ref="L16:N16"/>
    <mergeCell ref="P16:R16"/>
    <mergeCell ref="C18:E18"/>
    <mergeCell ref="G18:J18"/>
    <mergeCell ref="P1:R2"/>
    <mergeCell ref="P3:Q3"/>
    <mergeCell ref="A1:O1"/>
    <mergeCell ref="A2:O2"/>
    <mergeCell ref="F3:H3"/>
    <mergeCell ref="A3:B3"/>
    <mergeCell ref="C3:D3"/>
    <mergeCell ref="I3:J3"/>
    <mergeCell ref="K3:O3"/>
  </mergeCells>
  <hyperlinks>
    <hyperlink ref="G22" location="'6'!A1" display="ASEO, LIMPIEZA Y DESINFECCION DE AREAS" xr:uid="{3907C266-5F64-9E43-A91F-04665B148456}"/>
    <hyperlink ref="H18" location="'6'!A1" display="'6'!A1" xr:uid="{2279DB84-9805-DA45-948A-BD32AB52DDCF}"/>
    <hyperlink ref="J18" location="'6'!A1" display="'6'!A1" xr:uid="{8295AAA5-51F5-544C-83AE-C28A48DB6402}"/>
    <hyperlink ref="I18" location="'6'!A1" display="'6'!A1" xr:uid="{386D0D69-054E-5B4E-8142-2DEA5B2A2BD6}"/>
    <hyperlink ref="G18" location="'6'!A1" display="ASEO, LIMPIEZA Y DESINFECCION DE AREAS" xr:uid="{7B4C5415-7B12-4440-B036-EA17B296D36A}"/>
    <hyperlink ref="E18" location="'5'!A1" display="'5'!A1" xr:uid="{17259B46-24F3-7544-A1CD-EE3FEF38CF0B}"/>
    <hyperlink ref="D18" location="'5'!A1" display="'5'!A1" xr:uid="{3CE15F5E-45D6-5C4A-BCC5-5C57B222C723}"/>
    <hyperlink ref="C18" location="'5'!A1" display="DILIGENCIAS Y ACTIVIDADES DE MENSAJERIA" xr:uid="{47ED950A-053F-3A4B-AB51-8DD0CE373B7A}"/>
    <hyperlink ref="R16" location="'4'!A1" display="'4'!A1" xr:uid="{1FB4CB0E-DE34-474D-BE6F-C5C522A1DD67}"/>
    <hyperlink ref="Q16" location="'4'!A1" display="'4'!A1" xr:uid="{2CBE0191-F254-DD46-9C5B-C74C6AD524BD}"/>
    <hyperlink ref="P16" location="'4'!A1" display="ACTIVIDADES DE CAPACITACION Y FORMACION A LOS TRABAJADORES" xr:uid="{D5C9AD98-5CD1-CD4F-AD4F-92D43E7125D7}"/>
    <hyperlink ref="N16" location="'3'!A1" display="'3'!A1" xr:uid="{351DE67C-669F-F140-9E69-690F98E63E1E}"/>
    <hyperlink ref="M16" location="'3'!A1" display="'3'!A1" xr:uid="{9D184AF1-C90A-A84D-A56D-CC1B846C6A6E}"/>
    <hyperlink ref="L16" location="'3'!A1" display="FUMIGACIÓN DE INSTALACIONES" xr:uid="{EDC49D6A-C7BA-8C43-9189-B9EEDB4A8506}"/>
    <hyperlink ref="H16" location="'2'!A1" display="'2'!A1" xr:uid="{1F52A2FA-3616-6048-950F-5B94BD751C29}"/>
    <hyperlink ref="J16" location="'2'!A1" display="'2'!A1" xr:uid="{4F52DEE5-87D8-EE41-85FC-BD3544AB84B3}"/>
    <hyperlink ref="I16" location="'2'!A1" display="'2'!A1" xr:uid="{31370C36-83CD-0446-9FB6-FF3C5C36F016}"/>
    <hyperlink ref="G16" location="'2'!A1" display="ACTIVIDADES LUDICAS AUSPICIADAS POR METALPAR" xr:uid="{9E79C8FE-31DD-D742-A926-9D733DF3A7CC}"/>
    <hyperlink ref="G16:J16" location="'2'!A1" display="NEIVA NORTE" xr:uid="{1A478A5C-ED98-B94E-875B-CFDB092DFFE7}"/>
    <hyperlink ref="L16:N16" location="'3'!A1" display="UNICENTRO" xr:uid="{2885373E-1A2F-C240-8F18-889F8DD4848C}"/>
    <hyperlink ref="P16:R16" location="'4'!A1" display="ALGECIRAS" xr:uid="{22FA0081-7DA6-0A41-A5CA-4F079449E3CF}"/>
    <hyperlink ref="C18:E18" location="'5'!A1" display="GARZON" xr:uid="{AA145D0B-E8B7-5A4D-A001-E71DC271CC3F}"/>
    <hyperlink ref="G18:J18" location="'6'!A1" display="PITALITO" xr:uid="{132F0C46-2A45-1C43-889E-90E63CB4FF83}"/>
    <hyperlink ref="L18:N18" location="'7'!A1" display="LA PLATA" xr:uid="{34D9F212-DFD4-1748-B65C-E854BF881094}"/>
    <hyperlink ref="P18:R18" location="'8'!A1" display="GIGANTE" xr:uid="{ABB39539-EDD1-544B-A489-8C03F0246B4D}"/>
    <hyperlink ref="C20:E20" location="'9'!A1" display="FLORENCIA" xr:uid="{26F7239C-7968-CC4B-993C-FA3FAE7EF53A}"/>
    <hyperlink ref="G20:J20" location="'10'!A1" display="POPAYAN" xr:uid="{7B006FCF-FB01-CA4F-A066-1C3AB5BC2873}"/>
    <hyperlink ref="L20:N20" location="'11'!A1" display="BOGOTA" xr:uid="{1F4C7C70-A7FC-5644-8CAA-14DA72A54B6D}"/>
    <hyperlink ref="P20:R20" location="'12'!A1" display="MOCOA" xr:uid="{0B7B30E3-87C2-944F-B473-4FD24CD5593A}"/>
    <hyperlink ref="G22:N22" location="'Matriz Covid'!A1" display="MATRIZ DE PELIGROS COVID-19" xr:uid="{0E54CA56-7752-734E-A7A3-F30BB4E3216A}"/>
    <hyperlink ref="C16:E16" location="'1'!A1" display="NEIVA CENTRO - DIRECCIÓN GENERAL" xr:uid="{B1BB5874-D0C4-F54A-BF3F-D0BC1EC62263}"/>
    <hyperlink ref="P22:R22" location="'13'!A1" display="BODEGA" xr:uid="{9E20A717-612E-E04D-9641-E62C36ED2286}"/>
    <hyperlink ref="C22:E22" location="'9'!A1" display="FLORENCIA" xr:uid="{4D830BBE-6F66-C84A-A5BF-6A61BCC4EDFB}"/>
  </hyperlinks>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1E651B-6CAF-9042-AC2D-8009CB91F995}">
  <sheetPr>
    <tabColor rgb="FF3366FF"/>
  </sheetPr>
  <dimension ref="A1:U21"/>
  <sheetViews>
    <sheetView showGridLines="0" topLeftCell="A4" zoomScale="124" zoomScaleNormal="124" workbookViewId="0">
      <selection activeCell="E4" sqref="E4"/>
    </sheetView>
  </sheetViews>
  <sheetFormatPr baseColWidth="10" defaultColWidth="10.69921875" defaultRowHeight="13.8"/>
  <cols>
    <col min="1" max="1" width="7.5" style="3" customWidth="1"/>
    <col min="2" max="4" width="15.69921875" style="5" customWidth="1"/>
    <col min="5" max="5" width="28" style="5" customWidth="1"/>
    <col min="6" max="6" width="14.69921875" style="5" customWidth="1"/>
    <col min="7" max="7" width="21.19921875" style="5" customWidth="1"/>
    <col min="8" max="8" width="14" style="5" customWidth="1"/>
    <col min="9" max="21" width="10.69921875" style="3"/>
    <col min="22" max="16384" width="10.69921875" style="6"/>
  </cols>
  <sheetData>
    <row r="1" spans="1:8" ht="55.95" customHeight="1">
      <c r="A1" s="390" t="s">
        <v>565</v>
      </c>
      <c r="B1" s="390"/>
      <c r="C1" s="390"/>
      <c r="D1" s="390"/>
      <c r="E1" s="390"/>
      <c r="F1" s="390"/>
      <c r="G1" s="390"/>
      <c r="H1" s="390"/>
    </row>
    <row r="2" spans="1:8" ht="55.2" customHeight="1">
      <c r="A2" s="391" t="s">
        <v>22</v>
      </c>
      <c r="B2" s="392" t="s">
        <v>23</v>
      </c>
      <c r="C2" s="392"/>
      <c r="D2" s="392"/>
      <c r="E2" s="392"/>
      <c r="F2" s="392"/>
      <c r="G2" s="392"/>
      <c r="H2" s="392"/>
    </row>
    <row r="3" spans="1:8" ht="55.2" customHeight="1">
      <c r="A3" s="391"/>
      <c r="B3" s="214" t="s">
        <v>24</v>
      </c>
      <c r="C3" s="214" t="s">
        <v>25</v>
      </c>
      <c r="D3" s="214" t="s">
        <v>26</v>
      </c>
      <c r="E3" s="214" t="s">
        <v>27</v>
      </c>
      <c r="F3" s="214" t="s">
        <v>28</v>
      </c>
      <c r="G3" s="214" t="s">
        <v>29</v>
      </c>
      <c r="H3" s="214" t="s">
        <v>30</v>
      </c>
    </row>
    <row r="4" spans="1:8" ht="112.95" customHeight="1">
      <c r="A4" s="391"/>
      <c r="B4" s="215" t="s">
        <v>31</v>
      </c>
      <c r="C4" s="215" t="s">
        <v>32</v>
      </c>
      <c r="D4" s="215" t="s">
        <v>33</v>
      </c>
      <c r="E4" s="215" t="s">
        <v>580</v>
      </c>
      <c r="F4" s="215" t="s">
        <v>35</v>
      </c>
      <c r="G4" s="215" t="s">
        <v>36</v>
      </c>
      <c r="H4" s="215" t="s">
        <v>37</v>
      </c>
    </row>
    <row r="5" spans="1:8" ht="73.95" customHeight="1">
      <c r="A5" s="391"/>
      <c r="B5" s="215" t="s">
        <v>38</v>
      </c>
      <c r="C5" s="215" t="s">
        <v>39</v>
      </c>
      <c r="D5" s="215" t="s">
        <v>40</v>
      </c>
      <c r="E5" s="215" t="s">
        <v>591</v>
      </c>
      <c r="F5" s="215" t="s">
        <v>42</v>
      </c>
      <c r="G5" s="215" t="s">
        <v>43</v>
      </c>
      <c r="H5" s="215" t="s">
        <v>44</v>
      </c>
    </row>
    <row r="6" spans="1:8" ht="79.95" customHeight="1">
      <c r="A6" s="391"/>
      <c r="B6" s="215" t="s">
        <v>45</v>
      </c>
      <c r="C6" s="215" t="s">
        <v>46</v>
      </c>
      <c r="D6" s="215" t="s">
        <v>47</v>
      </c>
      <c r="E6" s="215" t="s">
        <v>590</v>
      </c>
      <c r="F6" s="215" t="s">
        <v>48</v>
      </c>
      <c r="G6" s="215" t="s">
        <v>49</v>
      </c>
      <c r="H6" s="215" t="s">
        <v>50</v>
      </c>
    </row>
    <row r="7" spans="1:8" ht="112.2">
      <c r="A7" s="391"/>
      <c r="B7" s="215" t="s">
        <v>51</v>
      </c>
      <c r="C7" s="215" t="s">
        <v>52</v>
      </c>
      <c r="D7" s="215" t="s">
        <v>53</v>
      </c>
      <c r="E7" s="215" t="s">
        <v>566</v>
      </c>
      <c r="F7" s="215" t="s">
        <v>55</v>
      </c>
      <c r="G7" s="215" t="s">
        <v>56</v>
      </c>
      <c r="H7" s="215" t="s">
        <v>57</v>
      </c>
    </row>
    <row r="8" spans="1:8" ht="97.95" customHeight="1">
      <c r="A8" s="391"/>
      <c r="B8" s="215" t="s">
        <v>58</v>
      </c>
      <c r="C8" s="215" t="s">
        <v>59</v>
      </c>
      <c r="D8" s="215" t="s">
        <v>60</v>
      </c>
      <c r="E8" s="215" t="s">
        <v>583</v>
      </c>
      <c r="F8" s="241" t="s">
        <v>585</v>
      </c>
      <c r="G8" s="215" t="s">
        <v>62</v>
      </c>
      <c r="H8" s="215" t="s">
        <v>63</v>
      </c>
    </row>
    <row r="9" spans="1:8" ht="112.2">
      <c r="A9" s="391"/>
      <c r="B9" s="215" t="s">
        <v>64</v>
      </c>
      <c r="C9" s="215" t="s">
        <v>65</v>
      </c>
      <c r="D9" s="215" t="s">
        <v>66</v>
      </c>
      <c r="E9" s="215" t="s">
        <v>584</v>
      </c>
      <c r="F9" s="241"/>
      <c r="G9" s="215" t="s">
        <v>67</v>
      </c>
      <c r="H9" s="215" t="s">
        <v>68</v>
      </c>
    </row>
    <row r="10" spans="1:8" ht="106.05" customHeight="1">
      <c r="A10" s="391"/>
      <c r="B10" s="215" t="s">
        <v>69</v>
      </c>
      <c r="C10" s="215" t="s">
        <v>70</v>
      </c>
      <c r="D10" s="216"/>
      <c r="E10" s="215" t="s">
        <v>581</v>
      </c>
      <c r="F10" s="217"/>
      <c r="G10" s="215" t="s">
        <v>71</v>
      </c>
      <c r="H10" s="216"/>
    </row>
    <row r="11" spans="1:8" ht="106.05" customHeight="1">
      <c r="A11" s="391"/>
      <c r="B11" s="215" t="s">
        <v>72</v>
      </c>
      <c r="C11" s="215" t="s">
        <v>568</v>
      </c>
      <c r="D11" s="216"/>
      <c r="E11" s="215" t="s">
        <v>582</v>
      </c>
      <c r="F11" s="217"/>
      <c r="G11" s="215" t="s">
        <v>73</v>
      </c>
      <c r="H11" s="216"/>
    </row>
    <row r="12" spans="1:8" ht="106.05" customHeight="1">
      <c r="A12" s="391"/>
      <c r="B12" s="215" t="s">
        <v>74</v>
      </c>
      <c r="C12" s="215" t="s">
        <v>569</v>
      </c>
      <c r="D12" s="216"/>
      <c r="E12" s="216"/>
      <c r="F12" s="217"/>
      <c r="G12" s="215" t="s">
        <v>75</v>
      </c>
      <c r="H12" s="216"/>
    </row>
    <row r="13" spans="1:8" ht="106.05" customHeight="1">
      <c r="A13" s="391"/>
      <c r="B13" s="218"/>
      <c r="C13" s="215" t="s">
        <v>570</v>
      </c>
      <c r="D13" s="216"/>
      <c r="E13" s="216"/>
      <c r="F13" s="217"/>
      <c r="G13" s="215" t="s">
        <v>76</v>
      </c>
      <c r="H13" s="216"/>
    </row>
    <row r="14" spans="1:8" ht="106.05" customHeight="1">
      <c r="A14" s="391"/>
      <c r="B14" s="215"/>
      <c r="C14" s="215"/>
      <c r="D14" s="217"/>
      <c r="E14" s="217"/>
      <c r="F14" s="217"/>
      <c r="G14" s="215" t="s">
        <v>77</v>
      </c>
      <c r="H14" s="217"/>
    </row>
    <row r="15" spans="1:8" ht="106.05" customHeight="1">
      <c r="A15" s="391"/>
      <c r="B15" s="215"/>
      <c r="C15" s="215"/>
      <c r="D15" s="217"/>
      <c r="E15" s="217"/>
      <c r="F15" s="217"/>
      <c r="G15" s="215" t="s">
        <v>78</v>
      </c>
      <c r="H15" s="217"/>
    </row>
    <row r="16" spans="1:8" ht="114" customHeight="1">
      <c r="A16" s="391"/>
      <c r="B16" s="215"/>
      <c r="C16" s="215"/>
      <c r="D16" s="217"/>
      <c r="E16" s="217"/>
      <c r="F16" s="217"/>
      <c r="G16" s="215"/>
      <c r="H16" s="217"/>
    </row>
    <row r="17" spans="1:8" s="3" customFormat="1" ht="55.2" customHeight="1">
      <c r="A17" s="391"/>
      <c r="B17" s="215"/>
      <c r="C17" s="215"/>
      <c r="D17" s="217"/>
      <c r="E17" s="217"/>
      <c r="F17" s="217"/>
      <c r="G17" s="215"/>
      <c r="H17" s="217"/>
    </row>
    <row r="18" spans="1:8" s="3" customFormat="1" ht="55.2" customHeight="1">
      <c r="A18" s="389" t="s">
        <v>79</v>
      </c>
      <c r="B18" s="389"/>
      <c r="C18" s="389"/>
      <c r="D18" s="389"/>
      <c r="E18" s="389"/>
      <c r="F18" s="389"/>
      <c r="G18" s="389"/>
      <c r="H18" s="389"/>
    </row>
    <row r="19" spans="1:8" s="3" customFormat="1" ht="18" customHeight="1">
      <c r="A19" s="4"/>
      <c r="B19" s="4"/>
      <c r="C19" s="4"/>
      <c r="D19" s="4"/>
      <c r="E19" s="4"/>
      <c r="F19" s="4"/>
      <c r="G19" s="4"/>
      <c r="H19" s="4"/>
    </row>
    <row r="20" spans="1:8" s="3" customFormat="1" ht="14.25" customHeight="1">
      <c r="A20" s="4"/>
      <c r="B20" s="4"/>
      <c r="C20" s="4"/>
      <c r="D20" s="4"/>
      <c r="E20" s="4"/>
      <c r="F20" s="4"/>
      <c r="G20" s="4"/>
      <c r="H20" s="4"/>
    </row>
    <row r="21" spans="1:8" s="3" customFormat="1" ht="14.25" customHeight="1">
      <c r="A21" s="4"/>
      <c r="B21" s="4"/>
      <c r="C21" s="4"/>
      <c r="D21" s="4"/>
      <c r="E21" s="4"/>
      <c r="F21" s="4"/>
      <c r="G21" s="4"/>
      <c r="H21" s="4"/>
    </row>
  </sheetData>
  <mergeCells count="4">
    <mergeCell ref="A18:H18"/>
    <mergeCell ref="A1:H1"/>
    <mergeCell ref="A2:A17"/>
    <mergeCell ref="B2:H2"/>
  </mergeCells>
  <pageMargins left="0.25" right="0.25" top="0.75" bottom="0.75" header="0.3" footer="0.3"/>
  <pageSetup scale="60" orientation="portrait"/>
  <headerFooter alignWithMargins="0"/>
  <drawing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9ED6FC-A1E0-9048-BE25-5B2BA54B8C9F}">
  <sheetPr>
    <tabColor rgb="FFFFFF00"/>
  </sheetPr>
  <dimension ref="A1:AA51"/>
  <sheetViews>
    <sheetView showGridLines="0" topLeftCell="A20" zoomScaleNormal="100" workbookViewId="0">
      <selection activeCell="C27" sqref="C27:E27"/>
    </sheetView>
  </sheetViews>
  <sheetFormatPr baseColWidth="10" defaultColWidth="11.5" defaultRowHeight="14.4"/>
  <cols>
    <col min="1" max="1" width="21" style="3" customWidth="1"/>
    <col min="2" max="2" width="8.69921875" style="5" customWidth="1"/>
    <col min="3" max="3" width="14.69921875" style="3" customWidth="1"/>
    <col min="4" max="4" width="28" style="3" customWidth="1"/>
    <col min="5" max="5" width="9.19921875" style="3" customWidth="1"/>
    <col min="6" max="6" width="4.69921875" style="3" customWidth="1"/>
    <col min="7" max="7" width="12.19921875" style="60" customWidth="1"/>
    <col min="8" max="8" width="9.69921875" style="3" customWidth="1"/>
    <col min="9" max="9" width="11.5" style="3" customWidth="1"/>
    <col min="10" max="10" width="15" style="3" customWidth="1"/>
    <col min="11" max="11" width="10.69921875" style="3" customWidth="1"/>
    <col min="12" max="12" width="18.19921875" style="3" customWidth="1"/>
    <col min="13" max="13" width="5.69921875" style="8" customWidth="1"/>
    <col min="14" max="256" width="11.5" style="8"/>
    <col min="257" max="257" width="21" style="8" customWidth="1"/>
    <col min="258" max="258" width="8.69921875" style="8" customWidth="1"/>
    <col min="259" max="259" width="14.69921875" style="8" customWidth="1"/>
    <col min="260" max="260" width="28" style="8" customWidth="1"/>
    <col min="261" max="261" width="9.19921875" style="8" customWidth="1"/>
    <col min="262" max="262" width="4.69921875" style="8" customWidth="1"/>
    <col min="263" max="263" width="12.19921875" style="8" customWidth="1"/>
    <col min="264" max="264" width="9.69921875" style="8" customWidth="1"/>
    <col min="265" max="265" width="11.5" style="8"/>
    <col min="266" max="266" width="15" style="8" customWidth="1"/>
    <col min="267" max="267" width="10.69921875" style="8" customWidth="1"/>
    <col min="268" max="268" width="18.19921875" style="8" customWidth="1"/>
    <col min="269" max="269" width="5.69921875" style="8" customWidth="1"/>
    <col min="270" max="512" width="11.5" style="8"/>
    <col min="513" max="513" width="21" style="8" customWidth="1"/>
    <col min="514" max="514" width="8.69921875" style="8" customWidth="1"/>
    <col min="515" max="515" width="14.69921875" style="8" customWidth="1"/>
    <col min="516" max="516" width="28" style="8" customWidth="1"/>
    <col min="517" max="517" width="9.19921875" style="8" customWidth="1"/>
    <col min="518" max="518" width="4.69921875" style="8" customWidth="1"/>
    <col min="519" max="519" width="12.19921875" style="8" customWidth="1"/>
    <col min="520" max="520" width="9.69921875" style="8" customWidth="1"/>
    <col min="521" max="521" width="11.5" style="8"/>
    <col min="522" max="522" width="15" style="8" customWidth="1"/>
    <col min="523" max="523" width="10.69921875" style="8" customWidth="1"/>
    <col min="524" max="524" width="18.19921875" style="8" customWidth="1"/>
    <col min="525" max="525" width="5.69921875" style="8" customWidth="1"/>
    <col min="526" max="768" width="11.5" style="8"/>
    <col min="769" max="769" width="21" style="8" customWidth="1"/>
    <col min="770" max="770" width="8.69921875" style="8" customWidth="1"/>
    <col min="771" max="771" width="14.69921875" style="8" customWidth="1"/>
    <col min="772" max="772" width="28" style="8" customWidth="1"/>
    <col min="773" max="773" width="9.19921875" style="8" customWidth="1"/>
    <col min="774" max="774" width="4.69921875" style="8" customWidth="1"/>
    <col min="775" max="775" width="12.19921875" style="8" customWidth="1"/>
    <col min="776" max="776" width="9.69921875" style="8" customWidth="1"/>
    <col min="777" max="777" width="11.5" style="8"/>
    <col min="778" max="778" width="15" style="8" customWidth="1"/>
    <col min="779" max="779" width="10.69921875" style="8" customWidth="1"/>
    <col min="780" max="780" width="18.19921875" style="8" customWidth="1"/>
    <col min="781" max="781" width="5.69921875" style="8" customWidth="1"/>
    <col min="782" max="1024" width="11.5" style="8"/>
    <col min="1025" max="1025" width="21" style="8" customWidth="1"/>
    <col min="1026" max="1026" width="8.69921875" style="8" customWidth="1"/>
    <col min="1027" max="1027" width="14.69921875" style="8" customWidth="1"/>
    <col min="1028" max="1028" width="28" style="8" customWidth="1"/>
    <col min="1029" max="1029" width="9.19921875" style="8" customWidth="1"/>
    <col min="1030" max="1030" width="4.69921875" style="8" customWidth="1"/>
    <col min="1031" max="1031" width="12.19921875" style="8" customWidth="1"/>
    <col min="1032" max="1032" width="9.69921875" style="8" customWidth="1"/>
    <col min="1033" max="1033" width="11.5" style="8"/>
    <col min="1034" max="1034" width="15" style="8" customWidth="1"/>
    <col min="1035" max="1035" width="10.69921875" style="8" customWidth="1"/>
    <col min="1036" max="1036" width="18.19921875" style="8" customWidth="1"/>
    <col min="1037" max="1037" width="5.69921875" style="8" customWidth="1"/>
    <col min="1038" max="1280" width="11.5" style="8"/>
    <col min="1281" max="1281" width="21" style="8" customWidth="1"/>
    <col min="1282" max="1282" width="8.69921875" style="8" customWidth="1"/>
    <col min="1283" max="1283" width="14.69921875" style="8" customWidth="1"/>
    <col min="1284" max="1284" width="28" style="8" customWidth="1"/>
    <col min="1285" max="1285" width="9.19921875" style="8" customWidth="1"/>
    <col min="1286" max="1286" width="4.69921875" style="8" customWidth="1"/>
    <col min="1287" max="1287" width="12.19921875" style="8" customWidth="1"/>
    <col min="1288" max="1288" width="9.69921875" style="8" customWidth="1"/>
    <col min="1289" max="1289" width="11.5" style="8"/>
    <col min="1290" max="1290" width="15" style="8" customWidth="1"/>
    <col min="1291" max="1291" width="10.69921875" style="8" customWidth="1"/>
    <col min="1292" max="1292" width="18.19921875" style="8" customWidth="1"/>
    <col min="1293" max="1293" width="5.69921875" style="8" customWidth="1"/>
    <col min="1294" max="1536" width="11.5" style="8"/>
    <col min="1537" max="1537" width="21" style="8" customWidth="1"/>
    <col min="1538" max="1538" width="8.69921875" style="8" customWidth="1"/>
    <col min="1539" max="1539" width="14.69921875" style="8" customWidth="1"/>
    <col min="1540" max="1540" width="28" style="8" customWidth="1"/>
    <col min="1541" max="1541" width="9.19921875" style="8" customWidth="1"/>
    <col min="1542" max="1542" width="4.69921875" style="8" customWidth="1"/>
    <col min="1543" max="1543" width="12.19921875" style="8" customWidth="1"/>
    <col min="1544" max="1544" width="9.69921875" style="8" customWidth="1"/>
    <col min="1545" max="1545" width="11.5" style="8"/>
    <col min="1546" max="1546" width="15" style="8" customWidth="1"/>
    <col min="1547" max="1547" width="10.69921875" style="8" customWidth="1"/>
    <col min="1548" max="1548" width="18.19921875" style="8" customWidth="1"/>
    <col min="1549" max="1549" width="5.69921875" style="8" customWidth="1"/>
    <col min="1550" max="1792" width="11.5" style="8"/>
    <col min="1793" max="1793" width="21" style="8" customWidth="1"/>
    <col min="1794" max="1794" width="8.69921875" style="8" customWidth="1"/>
    <col min="1795" max="1795" width="14.69921875" style="8" customWidth="1"/>
    <col min="1796" max="1796" width="28" style="8" customWidth="1"/>
    <col min="1797" max="1797" width="9.19921875" style="8" customWidth="1"/>
    <col min="1798" max="1798" width="4.69921875" style="8" customWidth="1"/>
    <col min="1799" max="1799" width="12.19921875" style="8" customWidth="1"/>
    <col min="1800" max="1800" width="9.69921875" style="8" customWidth="1"/>
    <col min="1801" max="1801" width="11.5" style="8"/>
    <col min="1802" max="1802" width="15" style="8" customWidth="1"/>
    <col min="1803" max="1803" width="10.69921875" style="8" customWidth="1"/>
    <col min="1804" max="1804" width="18.19921875" style="8" customWidth="1"/>
    <col min="1805" max="1805" width="5.69921875" style="8" customWidth="1"/>
    <col min="1806" max="2048" width="11.5" style="8"/>
    <col min="2049" max="2049" width="21" style="8" customWidth="1"/>
    <col min="2050" max="2050" width="8.69921875" style="8" customWidth="1"/>
    <col min="2051" max="2051" width="14.69921875" style="8" customWidth="1"/>
    <col min="2052" max="2052" width="28" style="8" customWidth="1"/>
    <col min="2053" max="2053" width="9.19921875" style="8" customWidth="1"/>
    <col min="2054" max="2054" width="4.69921875" style="8" customWidth="1"/>
    <col min="2055" max="2055" width="12.19921875" style="8" customWidth="1"/>
    <col min="2056" max="2056" width="9.69921875" style="8" customWidth="1"/>
    <col min="2057" max="2057" width="11.5" style="8"/>
    <col min="2058" max="2058" width="15" style="8" customWidth="1"/>
    <col min="2059" max="2059" width="10.69921875" style="8" customWidth="1"/>
    <col min="2060" max="2060" width="18.19921875" style="8" customWidth="1"/>
    <col min="2061" max="2061" width="5.69921875" style="8" customWidth="1"/>
    <col min="2062" max="2304" width="11.5" style="8"/>
    <col min="2305" max="2305" width="21" style="8" customWidth="1"/>
    <col min="2306" max="2306" width="8.69921875" style="8" customWidth="1"/>
    <col min="2307" max="2307" width="14.69921875" style="8" customWidth="1"/>
    <col min="2308" max="2308" width="28" style="8" customWidth="1"/>
    <col min="2309" max="2309" width="9.19921875" style="8" customWidth="1"/>
    <col min="2310" max="2310" width="4.69921875" style="8" customWidth="1"/>
    <col min="2311" max="2311" width="12.19921875" style="8" customWidth="1"/>
    <col min="2312" max="2312" width="9.69921875" style="8" customWidth="1"/>
    <col min="2313" max="2313" width="11.5" style="8"/>
    <col min="2314" max="2314" width="15" style="8" customWidth="1"/>
    <col min="2315" max="2315" width="10.69921875" style="8" customWidth="1"/>
    <col min="2316" max="2316" width="18.19921875" style="8" customWidth="1"/>
    <col min="2317" max="2317" width="5.69921875" style="8" customWidth="1"/>
    <col min="2318" max="2560" width="11.5" style="8"/>
    <col min="2561" max="2561" width="21" style="8" customWidth="1"/>
    <col min="2562" max="2562" width="8.69921875" style="8" customWidth="1"/>
    <col min="2563" max="2563" width="14.69921875" style="8" customWidth="1"/>
    <col min="2564" max="2564" width="28" style="8" customWidth="1"/>
    <col min="2565" max="2565" width="9.19921875" style="8" customWidth="1"/>
    <col min="2566" max="2566" width="4.69921875" style="8" customWidth="1"/>
    <col min="2567" max="2567" width="12.19921875" style="8" customWidth="1"/>
    <col min="2568" max="2568" width="9.69921875" style="8" customWidth="1"/>
    <col min="2569" max="2569" width="11.5" style="8"/>
    <col min="2570" max="2570" width="15" style="8" customWidth="1"/>
    <col min="2571" max="2571" width="10.69921875" style="8" customWidth="1"/>
    <col min="2572" max="2572" width="18.19921875" style="8" customWidth="1"/>
    <col min="2573" max="2573" width="5.69921875" style="8" customWidth="1"/>
    <col min="2574" max="2816" width="11.5" style="8"/>
    <col min="2817" max="2817" width="21" style="8" customWidth="1"/>
    <col min="2818" max="2818" width="8.69921875" style="8" customWidth="1"/>
    <col min="2819" max="2819" width="14.69921875" style="8" customWidth="1"/>
    <col min="2820" max="2820" width="28" style="8" customWidth="1"/>
    <col min="2821" max="2821" width="9.19921875" style="8" customWidth="1"/>
    <col min="2822" max="2822" width="4.69921875" style="8" customWidth="1"/>
    <col min="2823" max="2823" width="12.19921875" style="8" customWidth="1"/>
    <col min="2824" max="2824" width="9.69921875" style="8" customWidth="1"/>
    <col min="2825" max="2825" width="11.5" style="8"/>
    <col min="2826" max="2826" width="15" style="8" customWidth="1"/>
    <col min="2827" max="2827" width="10.69921875" style="8" customWidth="1"/>
    <col min="2828" max="2828" width="18.19921875" style="8" customWidth="1"/>
    <col min="2829" max="2829" width="5.69921875" style="8" customWidth="1"/>
    <col min="2830" max="3072" width="11.5" style="8"/>
    <col min="3073" max="3073" width="21" style="8" customWidth="1"/>
    <col min="3074" max="3074" width="8.69921875" style="8" customWidth="1"/>
    <col min="3075" max="3075" width="14.69921875" style="8" customWidth="1"/>
    <col min="3076" max="3076" width="28" style="8" customWidth="1"/>
    <col min="3077" max="3077" width="9.19921875" style="8" customWidth="1"/>
    <col min="3078" max="3078" width="4.69921875" style="8" customWidth="1"/>
    <col min="3079" max="3079" width="12.19921875" style="8" customWidth="1"/>
    <col min="3080" max="3080" width="9.69921875" style="8" customWidth="1"/>
    <col min="3081" max="3081" width="11.5" style="8"/>
    <col min="3082" max="3082" width="15" style="8" customWidth="1"/>
    <col min="3083" max="3083" width="10.69921875" style="8" customWidth="1"/>
    <col min="3084" max="3084" width="18.19921875" style="8" customWidth="1"/>
    <col min="3085" max="3085" width="5.69921875" style="8" customWidth="1"/>
    <col min="3086" max="3328" width="11.5" style="8"/>
    <col min="3329" max="3329" width="21" style="8" customWidth="1"/>
    <col min="3330" max="3330" width="8.69921875" style="8" customWidth="1"/>
    <col min="3331" max="3331" width="14.69921875" style="8" customWidth="1"/>
    <col min="3332" max="3332" width="28" style="8" customWidth="1"/>
    <col min="3333" max="3333" width="9.19921875" style="8" customWidth="1"/>
    <col min="3334" max="3334" width="4.69921875" style="8" customWidth="1"/>
    <col min="3335" max="3335" width="12.19921875" style="8" customWidth="1"/>
    <col min="3336" max="3336" width="9.69921875" style="8" customWidth="1"/>
    <col min="3337" max="3337" width="11.5" style="8"/>
    <col min="3338" max="3338" width="15" style="8" customWidth="1"/>
    <col min="3339" max="3339" width="10.69921875" style="8" customWidth="1"/>
    <col min="3340" max="3340" width="18.19921875" style="8" customWidth="1"/>
    <col min="3341" max="3341" width="5.69921875" style="8" customWidth="1"/>
    <col min="3342" max="3584" width="11.5" style="8"/>
    <col min="3585" max="3585" width="21" style="8" customWidth="1"/>
    <col min="3586" max="3586" width="8.69921875" style="8" customWidth="1"/>
    <col min="3587" max="3587" width="14.69921875" style="8" customWidth="1"/>
    <col min="3588" max="3588" width="28" style="8" customWidth="1"/>
    <col min="3589" max="3589" width="9.19921875" style="8" customWidth="1"/>
    <col min="3590" max="3590" width="4.69921875" style="8" customWidth="1"/>
    <col min="3591" max="3591" width="12.19921875" style="8" customWidth="1"/>
    <col min="3592" max="3592" width="9.69921875" style="8" customWidth="1"/>
    <col min="3593" max="3593" width="11.5" style="8"/>
    <col min="3594" max="3594" width="15" style="8" customWidth="1"/>
    <col min="3595" max="3595" width="10.69921875" style="8" customWidth="1"/>
    <col min="3596" max="3596" width="18.19921875" style="8" customWidth="1"/>
    <col min="3597" max="3597" width="5.69921875" style="8" customWidth="1"/>
    <col min="3598" max="3840" width="11.5" style="8"/>
    <col min="3841" max="3841" width="21" style="8" customWidth="1"/>
    <col min="3842" max="3842" width="8.69921875" style="8" customWidth="1"/>
    <col min="3843" max="3843" width="14.69921875" style="8" customWidth="1"/>
    <col min="3844" max="3844" width="28" style="8" customWidth="1"/>
    <col min="3845" max="3845" width="9.19921875" style="8" customWidth="1"/>
    <col min="3846" max="3846" width="4.69921875" style="8" customWidth="1"/>
    <col min="3847" max="3847" width="12.19921875" style="8" customWidth="1"/>
    <col min="3848" max="3848" width="9.69921875" style="8" customWidth="1"/>
    <col min="3849" max="3849" width="11.5" style="8"/>
    <col min="3850" max="3850" width="15" style="8" customWidth="1"/>
    <col min="3851" max="3851" width="10.69921875" style="8" customWidth="1"/>
    <col min="3852" max="3852" width="18.19921875" style="8" customWidth="1"/>
    <col min="3853" max="3853" width="5.69921875" style="8" customWidth="1"/>
    <col min="3854" max="4096" width="11.5" style="8"/>
    <col min="4097" max="4097" width="21" style="8" customWidth="1"/>
    <col min="4098" max="4098" width="8.69921875" style="8" customWidth="1"/>
    <col min="4099" max="4099" width="14.69921875" style="8" customWidth="1"/>
    <col min="4100" max="4100" width="28" style="8" customWidth="1"/>
    <col min="4101" max="4101" width="9.19921875" style="8" customWidth="1"/>
    <col min="4102" max="4102" width="4.69921875" style="8" customWidth="1"/>
    <col min="4103" max="4103" width="12.19921875" style="8" customWidth="1"/>
    <col min="4104" max="4104" width="9.69921875" style="8" customWidth="1"/>
    <col min="4105" max="4105" width="11.5" style="8"/>
    <col min="4106" max="4106" width="15" style="8" customWidth="1"/>
    <col min="4107" max="4107" width="10.69921875" style="8" customWidth="1"/>
    <col min="4108" max="4108" width="18.19921875" style="8" customWidth="1"/>
    <col min="4109" max="4109" width="5.69921875" style="8" customWidth="1"/>
    <col min="4110" max="4352" width="11.5" style="8"/>
    <col min="4353" max="4353" width="21" style="8" customWidth="1"/>
    <col min="4354" max="4354" width="8.69921875" style="8" customWidth="1"/>
    <col min="4355" max="4355" width="14.69921875" style="8" customWidth="1"/>
    <col min="4356" max="4356" width="28" style="8" customWidth="1"/>
    <col min="4357" max="4357" width="9.19921875" style="8" customWidth="1"/>
    <col min="4358" max="4358" width="4.69921875" style="8" customWidth="1"/>
    <col min="4359" max="4359" width="12.19921875" style="8" customWidth="1"/>
    <col min="4360" max="4360" width="9.69921875" style="8" customWidth="1"/>
    <col min="4361" max="4361" width="11.5" style="8"/>
    <col min="4362" max="4362" width="15" style="8" customWidth="1"/>
    <col min="4363" max="4363" width="10.69921875" style="8" customWidth="1"/>
    <col min="4364" max="4364" width="18.19921875" style="8" customWidth="1"/>
    <col min="4365" max="4365" width="5.69921875" style="8" customWidth="1"/>
    <col min="4366" max="4608" width="11.5" style="8"/>
    <col min="4609" max="4609" width="21" style="8" customWidth="1"/>
    <col min="4610" max="4610" width="8.69921875" style="8" customWidth="1"/>
    <col min="4611" max="4611" width="14.69921875" style="8" customWidth="1"/>
    <col min="4612" max="4612" width="28" style="8" customWidth="1"/>
    <col min="4613" max="4613" width="9.19921875" style="8" customWidth="1"/>
    <col min="4614" max="4614" width="4.69921875" style="8" customWidth="1"/>
    <col min="4615" max="4615" width="12.19921875" style="8" customWidth="1"/>
    <col min="4616" max="4616" width="9.69921875" style="8" customWidth="1"/>
    <col min="4617" max="4617" width="11.5" style="8"/>
    <col min="4618" max="4618" width="15" style="8" customWidth="1"/>
    <col min="4619" max="4619" width="10.69921875" style="8" customWidth="1"/>
    <col min="4620" max="4620" width="18.19921875" style="8" customWidth="1"/>
    <col min="4621" max="4621" width="5.69921875" style="8" customWidth="1"/>
    <col min="4622" max="4864" width="11.5" style="8"/>
    <col min="4865" max="4865" width="21" style="8" customWidth="1"/>
    <col min="4866" max="4866" width="8.69921875" style="8" customWidth="1"/>
    <col min="4867" max="4867" width="14.69921875" style="8" customWidth="1"/>
    <col min="4868" max="4868" width="28" style="8" customWidth="1"/>
    <col min="4869" max="4869" width="9.19921875" style="8" customWidth="1"/>
    <col min="4870" max="4870" width="4.69921875" style="8" customWidth="1"/>
    <col min="4871" max="4871" width="12.19921875" style="8" customWidth="1"/>
    <col min="4872" max="4872" width="9.69921875" style="8" customWidth="1"/>
    <col min="4873" max="4873" width="11.5" style="8"/>
    <col min="4874" max="4874" width="15" style="8" customWidth="1"/>
    <col min="4875" max="4875" width="10.69921875" style="8" customWidth="1"/>
    <col min="4876" max="4876" width="18.19921875" style="8" customWidth="1"/>
    <col min="4877" max="4877" width="5.69921875" style="8" customWidth="1"/>
    <col min="4878" max="5120" width="11.5" style="8"/>
    <col min="5121" max="5121" width="21" style="8" customWidth="1"/>
    <col min="5122" max="5122" width="8.69921875" style="8" customWidth="1"/>
    <col min="5123" max="5123" width="14.69921875" style="8" customWidth="1"/>
    <col min="5124" max="5124" width="28" style="8" customWidth="1"/>
    <col min="5125" max="5125" width="9.19921875" style="8" customWidth="1"/>
    <col min="5126" max="5126" width="4.69921875" style="8" customWidth="1"/>
    <col min="5127" max="5127" width="12.19921875" style="8" customWidth="1"/>
    <col min="5128" max="5128" width="9.69921875" style="8" customWidth="1"/>
    <col min="5129" max="5129" width="11.5" style="8"/>
    <col min="5130" max="5130" width="15" style="8" customWidth="1"/>
    <col min="5131" max="5131" width="10.69921875" style="8" customWidth="1"/>
    <col min="5132" max="5132" width="18.19921875" style="8" customWidth="1"/>
    <col min="5133" max="5133" width="5.69921875" style="8" customWidth="1"/>
    <col min="5134" max="5376" width="11.5" style="8"/>
    <col min="5377" max="5377" width="21" style="8" customWidth="1"/>
    <col min="5378" max="5378" width="8.69921875" style="8" customWidth="1"/>
    <col min="5379" max="5379" width="14.69921875" style="8" customWidth="1"/>
    <col min="5380" max="5380" width="28" style="8" customWidth="1"/>
    <col min="5381" max="5381" width="9.19921875" style="8" customWidth="1"/>
    <col min="5382" max="5382" width="4.69921875" style="8" customWidth="1"/>
    <col min="5383" max="5383" width="12.19921875" style="8" customWidth="1"/>
    <col min="5384" max="5384" width="9.69921875" style="8" customWidth="1"/>
    <col min="5385" max="5385" width="11.5" style="8"/>
    <col min="5386" max="5386" width="15" style="8" customWidth="1"/>
    <col min="5387" max="5387" width="10.69921875" style="8" customWidth="1"/>
    <col min="5388" max="5388" width="18.19921875" style="8" customWidth="1"/>
    <col min="5389" max="5389" width="5.69921875" style="8" customWidth="1"/>
    <col min="5390" max="5632" width="11.5" style="8"/>
    <col min="5633" max="5633" width="21" style="8" customWidth="1"/>
    <col min="5634" max="5634" width="8.69921875" style="8" customWidth="1"/>
    <col min="5635" max="5635" width="14.69921875" style="8" customWidth="1"/>
    <col min="5636" max="5636" width="28" style="8" customWidth="1"/>
    <col min="5637" max="5637" width="9.19921875" style="8" customWidth="1"/>
    <col min="5638" max="5638" width="4.69921875" style="8" customWidth="1"/>
    <col min="5639" max="5639" width="12.19921875" style="8" customWidth="1"/>
    <col min="5640" max="5640" width="9.69921875" style="8" customWidth="1"/>
    <col min="5641" max="5641" width="11.5" style="8"/>
    <col min="5642" max="5642" width="15" style="8" customWidth="1"/>
    <col min="5643" max="5643" width="10.69921875" style="8" customWidth="1"/>
    <col min="5644" max="5644" width="18.19921875" style="8" customWidth="1"/>
    <col min="5645" max="5645" width="5.69921875" style="8" customWidth="1"/>
    <col min="5646" max="5888" width="11.5" style="8"/>
    <col min="5889" max="5889" width="21" style="8" customWidth="1"/>
    <col min="5890" max="5890" width="8.69921875" style="8" customWidth="1"/>
    <col min="5891" max="5891" width="14.69921875" style="8" customWidth="1"/>
    <col min="5892" max="5892" width="28" style="8" customWidth="1"/>
    <col min="5893" max="5893" width="9.19921875" style="8" customWidth="1"/>
    <col min="5894" max="5894" width="4.69921875" style="8" customWidth="1"/>
    <col min="5895" max="5895" width="12.19921875" style="8" customWidth="1"/>
    <col min="5896" max="5896" width="9.69921875" style="8" customWidth="1"/>
    <col min="5897" max="5897" width="11.5" style="8"/>
    <col min="5898" max="5898" width="15" style="8" customWidth="1"/>
    <col min="5899" max="5899" width="10.69921875" style="8" customWidth="1"/>
    <col min="5900" max="5900" width="18.19921875" style="8" customWidth="1"/>
    <col min="5901" max="5901" width="5.69921875" style="8" customWidth="1"/>
    <col min="5902" max="6144" width="11.5" style="8"/>
    <col min="6145" max="6145" width="21" style="8" customWidth="1"/>
    <col min="6146" max="6146" width="8.69921875" style="8" customWidth="1"/>
    <col min="6147" max="6147" width="14.69921875" style="8" customWidth="1"/>
    <col min="6148" max="6148" width="28" style="8" customWidth="1"/>
    <col min="6149" max="6149" width="9.19921875" style="8" customWidth="1"/>
    <col min="6150" max="6150" width="4.69921875" style="8" customWidth="1"/>
    <col min="6151" max="6151" width="12.19921875" style="8" customWidth="1"/>
    <col min="6152" max="6152" width="9.69921875" style="8" customWidth="1"/>
    <col min="6153" max="6153" width="11.5" style="8"/>
    <col min="6154" max="6154" width="15" style="8" customWidth="1"/>
    <col min="6155" max="6155" width="10.69921875" style="8" customWidth="1"/>
    <col min="6156" max="6156" width="18.19921875" style="8" customWidth="1"/>
    <col min="6157" max="6157" width="5.69921875" style="8" customWidth="1"/>
    <col min="6158" max="6400" width="11.5" style="8"/>
    <col min="6401" max="6401" width="21" style="8" customWidth="1"/>
    <col min="6402" max="6402" width="8.69921875" style="8" customWidth="1"/>
    <col min="6403" max="6403" width="14.69921875" style="8" customWidth="1"/>
    <col min="6404" max="6404" width="28" style="8" customWidth="1"/>
    <col min="6405" max="6405" width="9.19921875" style="8" customWidth="1"/>
    <col min="6406" max="6406" width="4.69921875" style="8" customWidth="1"/>
    <col min="6407" max="6407" width="12.19921875" style="8" customWidth="1"/>
    <col min="6408" max="6408" width="9.69921875" style="8" customWidth="1"/>
    <col min="6409" max="6409" width="11.5" style="8"/>
    <col min="6410" max="6410" width="15" style="8" customWidth="1"/>
    <col min="6411" max="6411" width="10.69921875" style="8" customWidth="1"/>
    <col min="6412" max="6412" width="18.19921875" style="8" customWidth="1"/>
    <col min="6413" max="6413" width="5.69921875" style="8" customWidth="1"/>
    <col min="6414" max="6656" width="11.5" style="8"/>
    <col min="6657" max="6657" width="21" style="8" customWidth="1"/>
    <col min="6658" max="6658" width="8.69921875" style="8" customWidth="1"/>
    <col min="6659" max="6659" width="14.69921875" style="8" customWidth="1"/>
    <col min="6660" max="6660" width="28" style="8" customWidth="1"/>
    <col min="6661" max="6661" width="9.19921875" style="8" customWidth="1"/>
    <col min="6662" max="6662" width="4.69921875" style="8" customWidth="1"/>
    <col min="6663" max="6663" width="12.19921875" style="8" customWidth="1"/>
    <col min="6664" max="6664" width="9.69921875" style="8" customWidth="1"/>
    <col min="6665" max="6665" width="11.5" style="8"/>
    <col min="6666" max="6666" width="15" style="8" customWidth="1"/>
    <col min="6667" max="6667" width="10.69921875" style="8" customWidth="1"/>
    <col min="6668" max="6668" width="18.19921875" style="8" customWidth="1"/>
    <col min="6669" max="6669" width="5.69921875" style="8" customWidth="1"/>
    <col min="6670" max="6912" width="11.5" style="8"/>
    <col min="6913" max="6913" width="21" style="8" customWidth="1"/>
    <col min="6914" max="6914" width="8.69921875" style="8" customWidth="1"/>
    <col min="6915" max="6915" width="14.69921875" style="8" customWidth="1"/>
    <col min="6916" max="6916" width="28" style="8" customWidth="1"/>
    <col min="6917" max="6917" width="9.19921875" style="8" customWidth="1"/>
    <col min="6918" max="6918" width="4.69921875" style="8" customWidth="1"/>
    <col min="6919" max="6919" width="12.19921875" style="8" customWidth="1"/>
    <col min="6920" max="6920" width="9.69921875" style="8" customWidth="1"/>
    <col min="6921" max="6921" width="11.5" style="8"/>
    <col min="6922" max="6922" width="15" style="8" customWidth="1"/>
    <col min="6923" max="6923" width="10.69921875" style="8" customWidth="1"/>
    <col min="6924" max="6924" width="18.19921875" style="8" customWidth="1"/>
    <col min="6925" max="6925" width="5.69921875" style="8" customWidth="1"/>
    <col min="6926" max="7168" width="11.5" style="8"/>
    <col min="7169" max="7169" width="21" style="8" customWidth="1"/>
    <col min="7170" max="7170" width="8.69921875" style="8" customWidth="1"/>
    <col min="7171" max="7171" width="14.69921875" style="8" customWidth="1"/>
    <col min="7172" max="7172" width="28" style="8" customWidth="1"/>
    <col min="7173" max="7173" width="9.19921875" style="8" customWidth="1"/>
    <col min="7174" max="7174" width="4.69921875" style="8" customWidth="1"/>
    <col min="7175" max="7175" width="12.19921875" style="8" customWidth="1"/>
    <col min="7176" max="7176" width="9.69921875" style="8" customWidth="1"/>
    <col min="7177" max="7177" width="11.5" style="8"/>
    <col min="7178" max="7178" width="15" style="8" customWidth="1"/>
    <col min="7179" max="7179" width="10.69921875" style="8" customWidth="1"/>
    <col min="7180" max="7180" width="18.19921875" style="8" customWidth="1"/>
    <col min="7181" max="7181" width="5.69921875" style="8" customWidth="1"/>
    <col min="7182" max="7424" width="11.5" style="8"/>
    <col min="7425" max="7425" width="21" style="8" customWidth="1"/>
    <col min="7426" max="7426" width="8.69921875" style="8" customWidth="1"/>
    <col min="7427" max="7427" width="14.69921875" style="8" customWidth="1"/>
    <col min="7428" max="7428" width="28" style="8" customWidth="1"/>
    <col min="7429" max="7429" width="9.19921875" style="8" customWidth="1"/>
    <col min="7430" max="7430" width="4.69921875" style="8" customWidth="1"/>
    <col min="7431" max="7431" width="12.19921875" style="8" customWidth="1"/>
    <col min="7432" max="7432" width="9.69921875" style="8" customWidth="1"/>
    <col min="7433" max="7433" width="11.5" style="8"/>
    <col min="7434" max="7434" width="15" style="8" customWidth="1"/>
    <col min="7435" max="7435" width="10.69921875" style="8" customWidth="1"/>
    <col min="7436" max="7436" width="18.19921875" style="8" customWidth="1"/>
    <col min="7437" max="7437" width="5.69921875" style="8" customWidth="1"/>
    <col min="7438" max="7680" width="11.5" style="8"/>
    <col min="7681" max="7681" width="21" style="8" customWidth="1"/>
    <col min="7682" max="7682" width="8.69921875" style="8" customWidth="1"/>
    <col min="7683" max="7683" width="14.69921875" style="8" customWidth="1"/>
    <col min="7684" max="7684" width="28" style="8" customWidth="1"/>
    <col min="7685" max="7685" width="9.19921875" style="8" customWidth="1"/>
    <col min="7686" max="7686" width="4.69921875" style="8" customWidth="1"/>
    <col min="7687" max="7687" width="12.19921875" style="8" customWidth="1"/>
    <col min="7688" max="7688" width="9.69921875" style="8" customWidth="1"/>
    <col min="7689" max="7689" width="11.5" style="8"/>
    <col min="7690" max="7690" width="15" style="8" customWidth="1"/>
    <col min="7691" max="7691" width="10.69921875" style="8" customWidth="1"/>
    <col min="7692" max="7692" width="18.19921875" style="8" customWidth="1"/>
    <col min="7693" max="7693" width="5.69921875" style="8" customWidth="1"/>
    <col min="7694" max="7936" width="11.5" style="8"/>
    <col min="7937" max="7937" width="21" style="8" customWidth="1"/>
    <col min="7938" max="7938" width="8.69921875" style="8" customWidth="1"/>
    <col min="7939" max="7939" width="14.69921875" style="8" customWidth="1"/>
    <col min="7940" max="7940" width="28" style="8" customWidth="1"/>
    <col min="7941" max="7941" width="9.19921875" style="8" customWidth="1"/>
    <col min="7942" max="7942" width="4.69921875" style="8" customWidth="1"/>
    <col min="7943" max="7943" width="12.19921875" style="8" customWidth="1"/>
    <col min="7944" max="7944" width="9.69921875" style="8" customWidth="1"/>
    <col min="7945" max="7945" width="11.5" style="8"/>
    <col min="7946" max="7946" width="15" style="8" customWidth="1"/>
    <col min="7947" max="7947" width="10.69921875" style="8" customWidth="1"/>
    <col min="7948" max="7948" width="18.19921875" style="8" customWidth="1"/>
    <col min="7949" max="7949" width="5.69921875" style="8" customWidth="1"/>
    <col min="7950" max="8192" width="11.5" style="8"/>
    <col min="8193" max="8193" width="21" style="8" customWidth="1"/>
    <col min="8194" max="8194" width="8.69921875" style="8" customWidth="1"/>
    <col min="8195" max="8195" width="14.69921875" style="8" customWidth="1"/>
    <col min="8196" max="8196" width="28" style="8" customWidth="1"/>
    <col min="8197" max="8197" width="9.19921875" style="8" customWidth="1"/>
    <col min="8198" max="8198" width="4.69921875" style="8" customWidth="1"/>
    <col min="8199" max="8199" width="12.19921875" style="8" customWidth="1"/>
    <col min="8200" max="8200" width="9.69921875" style="8" customWidth="1"/>
    <col min="8201" max="8201" width="11.5" style="8"/>
    <col min="8202" max="8202" width="15" style="8" customWidth="1"/>
    <col min="8203" max="8203" width="10.69921875" style="8" customWidth="1"/>
    <col min="8204" max="8204" width="18.19921875" style="8" customWidth="1"/>
    <col min="8205" max="8205" width="5.69921875" style="8" customWidth="1"/>
    <col min="8206" max="8448" width="11.5" style="8"/>
    <col min="8449" max="8449" width="21" style="8" customWidth="1"/>
    <col min="8450" max="8450" width="8.69921875" style="8" customWidth="1"/>
    <col min="8451" max="8451" width="14.69921875" style="8" customWidth="1"/>
    <col min="8452" max="8452" width="28" style="8" customWidth="1"/>
    <col min="8453" max="8453" width="9.19921875" style="8" customWidth="1"/>
    <col min="8454" max="8454" width="4.69921875" style="8" customWidth="1"/>
    <col min="8455" max="8455" width="12.19921875" style="8" customWidth="1"/>
    <col min="8456" max="8456" width="9.69921875" style="8" customWidth="1"/>
    <col min="8457" max="8457" width="11.5" style="8"/>
    <col min="8458" max="8458" width="15" style="8" customWidth="1"/>
    <col min="8459" max="8459" width="10.69921875" style="8" customWidth="1"/>
    <col min="8460" max="8460" width="18.19921875" style="8" customWidth="1"/>
    <col min="8461" max="8461" width="5.69921875" style="8" customWidth="1"/>
    <col min="8462" max="8704" width="11.5" style="8"/>
    <col min="8705" max="8705" width="21" style="8" customWidth="1"/>
    <col min="8706" max="8706" width="8.69921875" style="8" customWidth="1"/>
    <col min="8707" max="8707" width="14.69921875" style="8" customWidth="1"/>
    <col min="8708" max="8708" width="28" style="8" customWidth="1"/>
    <col min="8709" max="8709" width="9.19921875" style="8" customWidth="1"/>
    <col min="8710" max="8710" width="4.69921875" style="8" customWidth="1"/>
    <col min="8711" max="8711" width="12.19921875" style="8" customWidth="1"/>
    <col min="8712" max="8712" width="9.69921875" style="8" customWidth="1"/>
    <col min="8713" max="8713" width="11.5" style="8"/>
    <col min="8714" max="8714" width="15" style="8" customWidth="1"/>
    <col min="8715" max="8715" width="10.69921875" style="8" customWidth="1"/>
    <col min="8716" max="8716" width="18.19921875" style="8" customWidth="1"/>
    <col min="8717" max="8717" width="5.69921875" style="8" customWidth="1"/>
    <col min="8718" max="8960" width="11.5" style="8"/>
    <col min="8961" max="8961" width="21" style="8" customWidth="1"/>
    <col min="8962" max="8962" width="8.69921875" style="8" customWidth="1"/>
    <col min="8963" max="8963" width="14.69921875" style="8" customWidth="1"/>
    <col min="8964" max="8964" width="28" style="8" customWidth="1"/>
    <col min="8965" max="8965" width="9.19921875" style="8" customWidth="1"/>
    <col min="8966" max="8966" width="4.69921875" style="8" customWidth="1"/>
    <col min="8967" max="8967" width="12.19921875" style="8" customWidth="1"/>
    <col min="8968" max="8968" width="9.69921875" style="8" customWidth="1"/>
    <col min="8969" max="8969" width="11.5" style="8"/>
    <col min="8970" max="8970" width="15" style="8" customWidth="1"/>
    <col min="8971" max="8971" width="10.69921875" style="8" customWidth="1"/>
    <col min="8972" max="8972" width="18.19921875" style="8" customWidth="1"/>
    <col min="8973" max="8973" width="5.69921875" style="8" customWidth="1"/>
    <col min="8974" max="9216" width="11.5" style="8"/>
    <col min="9217" max="9217" width="21" style="8" customWidth="1"/>
    <col min="9218" max="9218" width="8.69921875" style="8" customWidth="1"/>
    <col min="9219" max="9219" width="14.69921875" style="8" customWidth="1"/>
    <col min="9220" max="9220" width="28" style="8" customWidth="1"/>
    <col min="9221" max="9221" width="9.19921875" style="8" customWidth="1"/>
    <col min="9222" max="9222" width="4.69921875" style="8" customWidth="1"/>
    <col min="9223" max="9223" width="12.19921875" style="8" customWidth="1"/>
    <col min="9224" max="9224" width="9.69921875" style="8" customWidth="1"/>
    <col min="9225" max="9225" width="11.5" style="8"/>
    <col min="9226" max="9226" width="15" style="8" customWidth="1"/>
    <col min="9227" max="9227" width="10.69921875" style="8" customWidth="1"/>
    <col min="9228" max="9228" width="18.19921875" style="8" customWidth="1"/>
    <col min="9229" max="9229" width="5.69921875" style="8" customWidth="1"/>
    <col min="9230" max="9472" width="11.5" style="8"/>
    <col min="9473" max="9473" width="21" style="8" customWidth="1"/>
    <col min="9474" max="9474" width="8.69921875" style="8" customWidth="1"/>
    <col min="9475" max="9475" width="14.69921875" style="8" customWidth="1"/>
    <col min="9476" max="9476" width="28" style="8" customWidth="1"/>
    <col min="9477" max="9477" width="9.19921875" style="8" customWidth="1"/>
    <col min="9478" max="9478" width="4.69921875" style="8" customWidth="1"/>
    <col min="9479" max="9479" width="12.19921875" style="8" customWidth="1"/>
    <col min="9480" max="9480" width="9.69921875" style="8" customWidth="1"/>
    <col min="9481" max="9481" width="11.5" style="8"/>
    <col min="9482" max="9482" width="15" style="8" customWidth="1"/>
    <col min="9483" max="9483" width="10.69921875" style="8" customWidth="1"/>
    <col min="9484" max="9484" width="18.19921875" style="8" customWidth="1"/>
    <col min="9485" max="9485" width="5.69921875" style="8" customWidth="1"/>
    <col min="9486" max="9728" width="11.5" style="8"/>
    <col min="9729" max="9729" width="21" style="8" customWidth="1"/>
    <col min="9730" max="9730" width="8.69921875" style="8" customWidth="1"/>
    <col min="9731" max="9731" width="14.69921875" style="8" customWidth="1"/>
    <col min="9732" max="9732" width="28" style="8" customWidth="1"/>
    <col min="9733" max="9733" width="9.19921875" style="8" customWidth="1"/>
    <col min="9734" max="9734" width="4.69921875" style="8" customWidth="1"/>
    <col min="9735" max="9735" width="12.19921875" style="8" customWidth="1"/>
    <col min="9736" max="9736" width="9.69921875" style="8" customWidth="1"/>
    <col min="9737" max="9737" width="11.5" style="8"/>
    <col min="9738" max="9738" width="15" style="8" customWidth="1"/>
    <col min="9739" max="9739" width="10.69921875" style="8" customWidth="1"/>
    <col min="9740" max="9740" width="18.19921875" style="8" customWidth="1"/>
    <col min="9741" max="9741" width="5.69921875" style="8" customWidth="1"/>
    <col min="9742" max="9984" width="11.5" style="8"/>
    <col min="9985" max="9985" width="21" style="8" customWidth="1"/>
    <col min="9986" max="9986" width="8.69921875" style="8" customWidth="1"/>
    <col min="9987" max="9987" width="14.69921875" style="8" customWidth="1"/>
    <col min="9988" max="9988" width="28" style="8" customWidth="1"/>
    <col min="9989" max="9989" width="9.19921875" style="8" customWidth="1"/>
    <col min="9990" max="9990" width="4.69921875" style="8" customWidth="1"/>
    <col min="9991" max="9991" width="12.19921875" style="8" customWidth="1"/>
    <col min="9992" max="9992" width="9.69921875" style="8" customWidth="1"/>
    <col min="9993" max="9993" width="11.5" style="8"/>
    <col min="9994" max="9994" width="15" style="8" customWidth="1"/>
    <col min="9995" max="9995" width="10.69921875" style="8" customWidth="1"/>
    <col min="9996" max="9996" width="18.19921875" style="8" customWidth="1"/>
    <col min="9997" max="9997" width="5.69921875" style="8" customWidth="1"/>
    <col min="9998" max="10240" width="11.5" style="8"/>
    <col min="10241" max="10241" width="21" style="8" customWidth="1"/>
    <col min="10242" max="10242" width="8.69921875" style="8" customWidth="1"/>
    <col min="10243" max="10243" width="14.69921875" style="8" customWidth="1"/>
    <col min="10244" max="10244" width="28" style="8" customWidth="1"/>
    <col min="10245" max="10245" width="9.19921875" style="8" customWidth="1"/>
    <col min="10246" max="10246" width="4.69921875" style="8" customWidth="1"/>
    <col min="10247" max="10247" width="12.19921875" style="8" customWidth="1"/>
    <col min="10248" max="10248" width="9.69921875" style="8" customWidth="1"/>
    <col min="10249" max="10249" width="11.5" style="8"/>
    <col min="10250" max="10250" width="15" style="8" customWidth="1"/>
    <col min="10251" max="10251" width="10.69921875" style="8" customWidth="1"/>
    <col min="10252" max="10252" width="18.19921875" style="8" customWidth="1"/>
    <col min="10253" max="10253" width="5.69921875" style="8" customWidth="1"/>
    <col min="10254" max="10496" width="11.5" style="8"/>
    <col min="10497" max="10497" width="21" style="8" customWidth="1"/>
    <col min="10498" max="10498" width="8.69921875" style="8" customWidth="1"/>
    <col min="10499" max="10499" width="14.69921875" style="8" customWidth="1"/>
    <col min="10500" max="10500" width="28" style="8" customWidth="1"/>
    <col min="10501" max="10501" width="9.19921875" style="8" customWidth="1"/>
    <col min="10502" max="10502" width="4.69921875" style="8" customWidth="1"/>
    <col min="10503" max="10503" width="12.19921875" style="8" customWidth="1"/>
    <col min="10504" max="10504" width="9.69921875" style="8" customWidth="1"/>
    <col min="10505" max="10505" width="11.5" style="8"/>
    <col min="10506" max="10506" width="15" style="8" customWidth="1"/>
    <col min="10507" max="10507" width="10.69921875" style="8" customWidth="1"/>
    <col min="10508" max="10508" width="18.19921875" style="8" customWidth="1"/>
    <col min="10509" max="10509" width="5.69921875" style="8" customWidth="1"/>
    <col min="10510" max="10752" width="11.5" style="8"/>
    <col min="10753" max="10753" width="21" style="8" customWidth="1"/>
    <col min="10754" max="10754" width="8.69921875" style="8" customWidth="1"/>
    <col min="10755" max="10755" width="14.69921875" style="8" customWidth="1"/>
    <col min="10756" max="10756" width="28" style="8" customWidth="1"/>
    <col min="10757" max="10757" width="9.19921875" style="8" customWidth="1"/>
    <col min="10758" max="10758" width="4.69921875" style="8" customWidth="1"/>
    <col min="10759" max="10759" width="12.19921875" style="8" customWidth="1"/>
    <col min="10760" max="10760" width="9.69921875" style="8" customWidth="1"/>
    <col min="10761" max="10761" width="11.5" style="8"/>
    <col min="10762" max="10762" width="15" style="8" customWidth="1"/>
    <col min="10763" max="10763" width="10.69921875" style="8" customWidth="1"/>
    <col min="10764" max="10764" width="18.19921875" style="8" customWidth="1"/>
    <col min="10765" max="10765" width="5.69921875" style="8" customWidth="1"/>
    <col min="10766" max="11008" width="11.5" style="8"/>
    <col min="11009" max="11009" width="21" style="8" customWidth="1"/>
    <col min="11010" max="11010" width="8.69921875" style="8" customWidth="1"/>
    <col min="11011" max="11011" width="14.69921875" style="8" customWidth="1"/>
    <col min="11012" max="11012" width="28" style="8" customWidth="1"/>
    <col min="11013" max="11013" width="9.19921875" style="8" customWidth="1"/>
    <col min="11014" max="11014" width="4.69921875" style="8" customWidth="1"/>
    <col min="11015" max="11015" width="12.19921875" style="8" customWidth="1"/>
    <col min="11016" max="11016" width="9.69921875" style="8" customWidth="1"/>
    <col min="11017" max="11017" width="11.5" style="8"/>
    <col min="11018" max="11018" width="15" style="8" customWidth="1"/>
    <col min="11019" max="11019" width="10.69921875" style="8" customWidth="1"/>
    <col min="11020" max="11020" width="18.19921875" style="8" customWidth="1"/>
    <col min="11021" max="11021" width="5.69921875" style="8" customWidth="1"/>
    <col min="11022" max="11264" width="11.5" style="8"/>
    <col min="11265" max="11265" width="21" style="8" customWidth="1"/>
    <col min="11266" max="11266" width="8.69921875" style="8" customWidth="1"/>
    <col min="11267" max="11267" width="14.69921875" style="8" customWidth="1"/>
    <col min="11268" max="11268" width="28" style="8" customWidth="1"/>
    <col min="11269" max="11269" width="9.19921875" style="8" customWidth="1"/>
    <col min="11270" max="11270" width="4.69921875" style="8" customWidth="1"/>
    <col min="11271" max="11271" width="12.19921875" style="8" customWidth="1"/>
    <col min="11272" max="11272" width="9.69921875" style="8" customWidth="1"/>
    <col min="11273" max="11273" width="11.5" style="8"/>
    <col min="11274" max="11274" width="15" style="8" customWidth="1"/>
    <col min="11275" max="11275" width="10.69921875" style="8" customWidth="1"/>
    <col min="11276" max="11276" width="18.19921875" style="8" customWidth="1"/>
    <col min="11277" max="11277" width="5.69921875" style="8" customWidth="1"/>
    <col min="11278" max="11520" width="11.5" style="8"/>
    <col min="11521" max="11521" width="21" style="8" customWidth="1"/>
    <col min="11522" max="11522" width="8.69921875" style="8" customWidth="1"/>
    <col min="11523" max="11523" width="14.69921875" style="8" customWidth="1"/>
    <col min="11524" max="11524" width="28" style="8" customWidth="1"/>
    <col min="11525" max="11525" width="9.19921875" style="8" customWidth="1"/>
    <col min="11526" max="11526" width="4.69921875" style="8" customWidth="1"/>
    <col min="11527" max="11527" width="12.19921875" style="8" customWidth="1"/>
    <col min="11528" max="11528" width="9.69921875" style="8" customWidth="1"/>
    <col min="11529" max="11529" width="11.5" style="8"/>
    <col min="11530" max="11530" width="15" style="8" customWidth="1"/>
    <col min="11531" max="11531" width="10.69921875" style="8" customWidth="1"/>
    <col min="11532" max="11532" width="18.19921875" style="8" customWidth="1"/>
    <col min="11533" max="11533" width="5.69921875" style="8" customWidth="1"/>
    <col min="11534" max="11776" width="11.5" style="8"/>
    <col min="11777" max="11777" width="21" style="8" customWidth="1"/>
    <col min="11778" max="11778" width="8.69921875" style="8" customWidth="1"/>
    <col min="11779" max="11779" width="14.69921875" style="8" customWidth="1"/>
    <col min="11780" max="11780" width="28" style="8" customWidth="1"/>
    <col min="11781" max="11781" width="9.19921875" style="8" customWidth="1"/>
    <col min="11782" max="11782" width="4.69921875" style="8" customWidth="1"/>
    <col min="11783" max="11783" width="12.19921875" style="8" customWidth="1"/>
    <col min="11784" max="11784" width="9.69921875" style="8" customWidth="1"/>
    <col min="11785" max="11785" width="11.5" style="8"/>
    <col min="11786" max="11786" width="15" style="8" customWidth="1"/>
    <col min="11787" max="11787" width="10.69921875" style="8" customWidth="1"/>
    <col min="11788" max="11788" width="18.19921875" style="8" customWidth="1"/>
    <col min="11789" max="11789" width="5.69921875" style="8" customWidth="1"/>
    <col min="11790" max="12032" width="11.5" style="8"/>
    <col min="12033" max="12033" width="21" style="8" customWidth="1"/>
    <col min="12034" max="12034" width="8.69921875" style="8" customWidth="1"/>
    <col min="12035" max="12035" width="14.69921875" style="8" customWidth="1"/>
    <col min="12036" max="12036" width="28" style="8" customWidth="1"/>
    <col min="12037" max="12037" width="9.19921875" style="8" customWidth="1"/>
    <col min="12038" max="12038" width="4.69921875" style="8" customWidth="1"/>
    <col min="12039" max="12039" width="12.19921875" style="8" customWidth="1"/>
    <col min="12040" max="12040" width="9.69921875" style="8" customWidth="1"/>
    <col min="12041" max="12041" width="11.5" style="8"/>
    <col min="12042" max="12042" width="15" style="8" customWidth="1"/>
    <col min="12043" max="12043" width="10.69921875" style="8" customWidth="1"/>
    <col min="12044" max="12044" width="18.19921875" style="8" customWidth="1"/>
    <col min="12045" max="12045" width="5.69921875" style="8" customWidth="1"/>
    <col min="12046" max="12288" width="11.5" style="8"/>
    <col min="12289" max="12289" width="21" style="8" customWidth="1"/>
    <col min="12290" max="12290" width="8.69921875" style="8" customWidth="1"/>
    <col min="12291" max="12291" width="14.69921875" style="8" customWidth="1"/>
    <col min="12292" max="12292" width="28" style="8" customWidth="1"/>
    <col min="12293" max="12293" width="9.19921875" style="8" customWidth="1"/>
    <col min="12294" max="12294" width="4.69921875" style="8" customWidth="1"/>
    <col min="12295" max="12295" width="12.19921875" style="8" customWidth="1"/>
    <col min="12296" max="12296" width="9.69921875" style="8" customWidth="1"/>
    <col min="12297" max="12297" width="11.5" style="8"/>
    <col min="12298" max="12298" width="15" style="8" customWidth="1"/>
    <col min="12299" max="12299" width="10.69921875" style="8" customWidth="1"/>
    <col min="12300" max="12300" width="18.19921875" style="8" customWidth="1"/>
    <col min="12301" max="12301" width="5.69921875" style="8" customWidth="1"/>
    <col min="12302" max="12544" width="11.5" style="8"/>
    <col min="12545" max="12545" width="21" style="8" customWidth="1"/>
    <col min="12546" max="12546" width="8.69921875" style="8" customWidth="1"/>
    <col min="12547" max="12547" width="14.69921875" style="8" customWidth="1"/>
    <col min="12548" max="12548" width="28" style="8" customWidth="1"/>
    <col min="12549" max="12549" width="9.19921875" style="8" customWidth="1"/>
    <col min="12550" max="12550" width="4.69921875" style="8" customWidth="1"/>
    <col min="12551" max="12551" width="12.19921875" style="8" customWidth="1"/>
    <col min="12552" max="12552" width="9.69921875" style="8" customWidth="1"/>
    <col min="12553" max="12553" width="11.5" style="8"/>
    <col min="12554" max="12554" width="15" style="8" customWidth="1"/>
    <col min="12555" max="12555" width="10.69921875" style="8" customWidth="1"/>
    <col min="12556" max="12556" width="18.19921875" style="8" customWidth="1"/>
    <col min="12557" max="12557" width="5.69921875" style="8" customWidth="1"/>
    <col min="12558" max="12800" width="11.5" style="8"/>
    <col min="12801" max="12801" width="21" style="8" customWidth="1"/>
    <col min="12802" max="12802" width="8.69921875" style="8" customWidth="1"/>
    <col min="12803" max="12803" width="14.69921875" style="8" customWidth="1"/>
    <col min="12804" max="12804" width="28" style="8" customWidth="1"/>
    <col min="12805" max="12805" width="9.19921875" style="8" customWidth="1"/>
    <col min="12806" max="12806" width="4.69921875" style="8" customWidth="1"/>
    <col min="12807" max="12807" width="12.19921875" style="8" customWidth="1"/>
    <col min="12808" max="12808" width="9.69921875" style="8" customWidth="1"/>
    <col min="12809" max="12809" width="11.5" style="8"/>
    <col min="12810" max="12810" width="15" style="8" customWidth="1"/>
    <col min="12811" max="12811" width="10.69921875" style="8" customWidth="1"/>
    <col min="12812" max="12812" width="18.19921875" style="8" customWidth="1"/>
    <col min="12813" max="12813" width="5.69921875" style="8" customWidth="1"/>
    <col min="12814" max="13056" width="11.5" style="8"/>
    <col min="13057" max="13057" width="21" style="8" customWidth="1"/>
    <col min="13058" max="13058" width="8.69921875" style="8" customWidth="1"/>
    <col min="13059" max="13059" width="14.69921875" style="8" customWidth="1"/>
    <col min="13060" max="13060" width="28" style="8" customWidth="1"/>
    <col min="13061" max="13061" width="9.19921875" style="8" customWidth="1"/>
    <col min="13062" max="13062" width="4.69921875" style="8" customWidth="1"/>
    <col min="13063" max="13063" width="12.19921875" style="8" customWidth="1"/>
    <col min="13064" max="13064" width="9.69921875" style="8" customWidth="1"/>
    <col min="13065" max="13065" width="11.5" style="8"/>
    <col min="13066" max="13066" width="15" style="8" customWidth="1"/>
    <col min="13067" max="13067" width="10.69921875" style="8" customWidth="1"/>
    <col min="13068" max="13068" width="18.19921875" style="8" customWidth="1"/>
    <col min="13069" max="13069" width="5.69921875" style="8" customWidth="1"/>
    <col min="13070" max="13312" width="11.5" style="8"/>
    <col min="13313" max="13313" width="21" style="8" customWidth="1"/>
    <col min="13314" max="13314" width="8.69921875" style="8" customWidth="1"/>
    <col min="13315" max="13315" width="14.69921875" style="8" customWidth="1"/>
    <col min="13316" max="13316" width="28" style="8" customWidth="1"/>
    <col min="13317" max="13317" width="9.19921875" style="8" customWidth="1"/>
    <col min="13318" max="13318" width="4.69921875" style="8" customWidth="1"/>
    <col min="13319" max="13319" width="12.19921875" style="8" customWidth="1"/>
    <col min="13320" max="13320" width="9.69921875" style="8" customWidth="1"/>
    <col min="13321" max="13321" width="11.5" style="8"/>
    <col min="13322" max="13322" width="15" style="8" customWidth="1"/>
    <col min="13323" max="13323" width="10.69921875" style="8" customWidth="1"/>
    <col min="13324" max="13324" width="18.19921875" style="8" customWidth="1"/>
    <col min="13325" max="13325" width="5.69921875" style="8" customWidth="1"/>
    <col min="13326" max="13568" width="11.5" style="8"/>
    <col min="13569" max="13569" width="21" style="8" customWidth="1"/>
    <col min="13570" max="13570" width="8.69921875" style="8" customWidth="1"/>
    <col min="13571" max="13571" width="14.69921875" style="8" customWidth="1"/>
    <col min="13572" max="13572" width="28" style="8" customWidth="1"/>
    <col min="13573" max="13573" width="9.19921875" style="8" customWidth="1"/>
    <col min="13574" max="13574" width="4.69921875" style="8" customWidth="1"/>
    <col min="13575" max="13575" width="12.19921875" style="8" customWidth="1"/>
    <col min="13576" max="13576" width="9.69921875" style="8" customWidth="1"/>
    <col min="13577" max="13577" width="11.5" style="8"/>
    <col min="13578" max="13578" width="15" style="8" customWidth="1"/>
    <col min="13579" max="13579" width="10.69921875" style="8" customWidth="1"/>
    <col min="13580" max="13580" width="18.19921875" style="8" customWidth="1"/>
    <col min="13581" max="13581" width="5.69921875" style="8" customWidth="1"/>
    <col min="13582" max="13824" width="11.5" style="8"/>
    <col min="13825" max="13825" width="21" style="8" customWidth="1"/>
    <col min="13826" max="13826" width="8.69921875" style="8" customWidth="1"/>
    <col min="13827" max="13827" width="14.69921875" style="8" customWidth="1"/>
    <col min="13828" max="13828" width="28" style="8" customWidth="1"/>
    <col min="13829" max="13829" width="9.19921875" style="8" customWidth="1"/>
    <col min="13830" max="13830" width="4.69921875" style="8" customWidth="1"/>
    <col min="13831" max="13831" width="12.19921875" style="8" customWidth="1"/>
    <col min="13832" max="13832" width="9.69921875" style="8" customWidth="1"/>
    <col min="13833" max="13833" width="11.5" style="8"/>
    <col min="13834" max="13834" width="15" style="8" customWidth="1"/>
    <col min="13835" max="13835" width="10.69921875" style="8" customWidth="1"/>
    <col min="13836" max="13836" width="18.19921875" style="8" customWidth="1"/>
    <col min="13837" max="13837" width="5.69921875" style="8" customWidth="1"/>
    <col min="13838" max="14080" width="11.5" style="8"/>
    <col min="14081" max="14081" width="21" style="8" customWidth="1"/>
    <col min="14082" max="14082" width="8.69921875" style="8" customWidth="1"/>
    <col min="14083" max="14083" width="14.69921875" style="8" customWidth="1"/>
    <col min="14084" max="14084" width="28" style="8" customWidth="1"/>
    <col min="14085" max="14085" width="9.19921875" style="8" customWidth="1"/>
    <col min="14086" max="14086" width="4.69921875" style="8" customWidth="1"/>
    <col min="14087" max="14087" width="12.19921875" style="8" customWidth="1"/>
    <col min="14088" max="14088" width="9.69921875" style="8" customWidth="1"/>
    <col min="14089" max="14089" width="11.5" style="8"/>
    <col min="14090" max="14090" width="15" style="8" customWidth="1"/>
    <col min="14091" max="14091" width="10.69921875" style="8" customWidth="1"/>
    <col min="14092" max="14092" width="18.19921875" style="8" customWidth="1"/>
    <col min="14093" max="14093" width="5.69921875" style="8" customWidth="1"/>
    <col min="14094" max="14336" width="11.5" style="8"/>
    <col min="14337" max="14337" width="21" style="8" customWidth="1"/>
    <col min="14338" max="14338" width="8.69921875" style="8" customWidth="1"/>
    <col min="14339" max="14339" width="14.69921875" style="8" customWidth="1"/>
    <col min="14340" max="14340" width="28" style="8" customWidth="1"/>
    <col min="14341" max="14341" width="9.19921875" style="8" customWidth="1"/>
    <col min="14342" max="14342" width="4.69921875" style="8" customWidth="1"/>
    <col min="14343" max="14343" width="12.19921875" style="8" customWidth="1"/>
    <col min="14344" max="14344" width="9.69921875" style="8" customWidth="1"/>
    <col min="14345" max="14345" width="11.5" style="8"/>
    <col min="14346" max="14346" width="15" style="8" customWidth="1"/>
    <col min="14347" max="14347" width="10.69921875" style="8" customWidth="1"/>
    <col min="14348" max="14348" width="18.19921875" style="8" customWidth="1"/>
    <col min="14349" max="14349" width="5.69921875" style="8" customWidth="1"/>
    <col min="14350" max="14592" width="11.5" style="8"/>
    <col min="14593" max="14593" width="21" style="8" customWidth="1"/>
    <col min="14594" max="14594" width="8.69921875" style="8" customWidth="1"/>
    <col min="14595" max="14595" width="14.69921875" style="8" customWidth="1"/>
    <col min="14596" max="14596" width="28" style="8" customWidth="1"/>
    <col min="14597" max="14597" width="9.19921875" style="8" customWidth="1"/>
    <col min="14598" max="14598" width="4.69921875" style="8" customWidth="1"/>
    <col min="14599" max="14599" width="12.19921875" style="8" customWidth="1"/>
    <col min="14600" max="14600" width="9.69921875" style="8" customWidth="1"/>
    <col min="14601" max="14601" width="11.5" style="8"/>
    <col min="14602" max="14602" width="15" style="8" customWidth="1"/>
    <col min="14603" max="14603" width="10.69921875" style="8" customWidth="1"/>
    <col min="14604" max="14604" width="18.19921875" style="8" customWidth="1"/>
    <col min="14605" max="14605" width="5.69921875" style="8" customWidth="1"/>
    <col min="14606" max="14848" width="11.5" style="8"/>
    <col min="14849" max="14849" width="21" style="8" customWidth="1"/>
    <col min="14850" max="14850" width="8.69921875" style="8" customWidth="1"/>
    <col min="14851" max="14851" width="14.69921875" style="8" customWidth="1"/>
    <col min="14852" max="14852" width="28" style="8" customWidth="1"/>
    <col min="14853" max="14853" width="9.19921875" style="8" customWidth="1"/>
    <col min="14854" max="14854" width="4.69921875" style="8" customWidth="1"/>
    <col min="14855" max="14855" width="12.19921875" style="8" customWidth="1"/>
    <col min="14856" max="14856" width="9.69921875" style="8" customWidth="1"/>
    <col min="14857" max="14857" width="11.5" style="8"/>
    <col min="14858" max="14858" width="15" style="8" customWidth="1"/>
    <col min="14859" max="14859" width="10.69921875" style="8" customWidth="1"/>
    <col min="14860" max="14860" width="18.19921875" style="8" customWidth="1"/>
    <col min="14861" max="14861" width="5.69921875" style="8" customWidth="1"/>
    <col min="14862" max="15104" width="11.5" style="8"/>
    <col min="15105" max="15105" width="21" style="8" customWidth="1"/>
    <col min="15106" max="15106" width="8.69921875" style="8" customWidth="1"/>
    <col min="15107" max="15107" width="14.69921875" style="8" customWidth="1"/>
    <col min="15108" max="15108" width="28" style="8" customWidth="1"/>
    <col min="15109" max="15109" width="9.19921875" style="8" customWidth="1"/>
    <col min="15110" max="15110" width="4.69921875" style="8" customWidth="1"/>
    <col min="15111" max="15111" width="12.19921875" style="8" customWidth="1"/>
    <col min="15112" max="15112" width="9.69921875" style="8" customWidth="1"/>
    <col min="15113" max="15113" width="11.5" style="8"/>
    <col min="15114" max="15114" width="15" style="8" customWidth="1"/>
    <col min="15115" max="15115" width="10.69921875" style="8" customWidth="1"/>
    <col min="15116" max="15116" width="18.19921875" style="8" customWidth="1"/>
    <col min="15117" max="15117" width="5.69921875" style="8" customWidth="1"/>
    <col min="15118" max="15360" width="11.5" style="8"/>
    <col min="15361" max="15361" width="21" style="8" customWidth="1"/>
    <col min="15362" max="15362" width="8.69921875" style="8" customWidth="1"/>
    <col min="15363" max="15363" width="14.69921875" style="8" customWidth="1"/>
    <col min="15364" max="15364" width="28" style="8" customWidth="1"/>
    <col min="15365" max="15365" width="9.19921875" style="8" customWidth="1"/>
    <col min="15366" max="15366" width="4.69921875" style="8" customWidth="1"/>
    <col min="15367" max="15367" width="12.19921875" style="8" customWidth="1"/>
    <col min="15368" max="15368" width="9.69921875" style="8" customWidth="1"/>
    <col min="15369" max="15369" width="11.5" style="8"/>
    <col min="15370" max="15370" width="15" style="8" customWidth="1"/>
    <col min="15371" max="15371" width="10.69921875" style="8" customWidth="1"/>
    <col min="15372" max="15372" width="18.19921875" style="8" customWidth="1"/>
    <col min="15373" max="15373" width="5.69921875" style="8" customWidth="1"/>
    <col min="15374" max="15616" width="11.5" style="8"/>
    <col min="15617" max="15617" width="21" style="8" customWidth="1"/>
    <col min="15618" max="15618" width="8.69921875" style="8" customWidth="1"/>
    <col min="15619" max="15619" width="14.69921875" style="8" customWidth="1"/>
    <col min="15620" max="15620" width="28" style="8" customWidth="1"/>
    <col min="15621" max="15621" width="9.19921875" style="8" customWidth="1"/>
    <col min="15622" max="15622" width="4.69921875" style="8" customWidth="1"/>
    <col min="15623" max="15623" width="12.19921875" style="8" customWidth="1"/>
    <col min="15624" max="15624" width="9.69921875" style="8" customWidth="1"/>
    <col min="15625" max="15625" width="11.5" style="8"/>
    <col min="15626" max="15626" width="15" style="8" customWidth="1"/>
    <col min="15627" max="15627" width="10.69921875" style="8" customWidth="1"/>
    <col min="15628" max="15628" width="18.19921875" style="8" customWidth="1"/>
    <col min="15629" max="15629" width="5.69921875" style="8" customWidth="1"/>
    <col min="15630" max="15872" width="11.5" style="8"/>
    <col min="15873" max="15873" width="21" style="8" customWidth="1"/>
    <col min="15874" max="15874" width="8.69921875" style="8" customWidth="1"/>
    <col min="15875" max="15875" width="14.69921875" style="8" customWidth="1"/>
    <col min="15876" max="15876" width="28" style="8" customWidth="1"/>
    <col min="15877" max="15877" width="9.19921875" style="8" customWidth="1"/>
    <col min="15878" max="15878" width="4.69921875" style="8" customWidth="1"/>
    <col min="15879" max="15879" width="12.19921875" style="8" customWidth="1"/>
    <col min="15880" max="15880" width="9.69921875" style="8" customWidth="1"/>
    <col min="15881" max="15881" width="11.5" style="8"/>
    <col min="15882" max="15882" width="15" style="8" customWidth="1"/>
    <col min="15883" max="15883" width="10.69921875" style="8" customWidth="1"/>
    <col min="15884" max="15884" width="18.19921875" style="8" customWidth="1"/>
    <col min="15885" max="15885" width="5.69921875" style="8" customWidth="1"/>
    <col min="15886" max="16128" width="11.5" style="8"/>
    <col min="16129" max="16129" width="21" style="8" customWidth="1"/>
    <col min="16130" max="16130" width="8.69921875" style="8" customWidth="1"/>
    <col min="16131" max="16131" width="14.69921875" style="8" customWidth="1"/>
    <col min="16132" max="16132" width="28" style="8" customWidth="1"/>
    <col min="16133" max="16133" width="9.19921875" style="8" customWidth="1"/>
    <col min="16134" max="16134" width="4.69921875" style="8" customWidth="1"/>
    <col min="16135" max="16135" width="12.19921875" style="8" customWidth="1"/>
    <col min="16136" max="16136" width="9.69921875" style="8" customWidth="1"/>
    <col min="16137" max="16137" width="11.5" style="8"/>
    <col min="16138" max="16138" width="15" style="8" customWidth="1"/>
    <col min="16139" max="16139" width="10.69921875" style="8" customWidth="1"/>
    <col min="16140" max="16140" width="18.19921875" style="8" customWidth="1"/>
    <col min="16141" max="16141" width="5.69921875" style="8" customWidth="1"/>
    <col min="16142" max="16384" width="11.5" style="8"/>
  </cols>
  <sheetData>
    <row r="1" spans="1:12" s="7" customFormat="1" ht="49.95" customHeight="1">
      <c r="A1" s="393" t="s">
        <v>80</v>
      </c>
      <c r="B1" s="394"/>
      <c r="C1" s="394"/>
      <c r="D1" s="394"/>
      <c r="E1" s="394"/>
      <c r="F1" s="394"/>
      <c r="G1" s="394"/>
      <c r="H1" s="394"/>
      <c r="I1" s="394"/>
      <c r="J1" s="394"/>
      <c r="K1" s="394"/>
      <c r="L1" s="395"/>
    </row>
    <row r="2" spans="1:12" ht="22.95" customHeight="1">
      <c r="A2" s="396"/>
      <c r="B2" s="396"/>
      <c r="C2" s="396"/>
      <c r="D2" s="396"/>
      <c r="E2" s="396"/>
      <c r="F2" s="396"/>
      <c r="G2" s="396"/>
      <c r="H2" s="396"/>
      <c r="I2" s="396"/>
      <c r="J2" s="396"/>
      <c r="K2" s="396"/>
      <c r="L2" s="396"/>
    </row>
    <row r="3" spans="1:12" ht="7.95" customHeight="1">
      <c r="A3" s="9"/>
      <c r="B3" s="9"/>
      <c r="C3" s="9"/>
      <c r="D3" s="9"/>
      <c r="E3" s="9"/>
      <c r="F3" s="9"/>
      <c r="G3" s="10"/>
      <c r="H3" s="9"/>
      <c r="I3" s="9"/>
      <c r="J3" s="9"/>
      <c r="K3" s="9"/>
      <c r="L3" s="9"/>
    </row>
    <row r="4" spans="1:12" ht="24.75" customHeight="1">
      <c r="A4" s="397" t="s">
        <v>81</v>
      </c>
      <c r="B4" s="398" t="s">
        <v>82</v>
      </c>
      <c r="C4" s="398"/>
      <c r="D4" s="398"/>
      <c r="E4" s="398"/>
      <c r="F4" s="11"/>
      <c r="G4" s="397" t="s">
        <v>83</v>
      </c>
      <c r="H4" s="398" t="s">
        <v>84</v>
      </c>
      <c r="I4" s="398"/>
      <c r="J4" s="398"/>
      <c r="K4" s="398"/>
      <c r="L4" s="398"/>
    </row>
    <row r="5" spans="1:12" ht="21" customHeight="1">
      <c r="A5" s="397"/>
      <c r="B5" s="399" t="s">
        <v>85</v>
      </c>
      <c r="C5" s="399"/>
      <c r="D5" s="399"/>
      <c r="E5" s="399"/>
      <c r="F5" s="11"/>
      <c r="G5" s="397"/>
      <c r="H5" s="398" t="s">
        <v>85</v>
      </c>
      <c r="I5" s="398"/>
      <c r="J5" s="398"/>
      <c r="K5" s="398"/>
      <c r="L5" s="398"/>
    </row>
    <row r="6" spans="1:12">
      <c r="A6" s="397"/>
      <c r="B6" s="400" t="s">
        <v>86</v>
      </c>
      <c r="C6" s="400"/>
      <c r="D6" s="400" t="s">
        <v>87</v>
      </c>
      <c r="E6" s="400"/>
      <c r="F6" s="11"/>
      <c r="G6" s="397"/>
      <c r="H6" s="400" t="s">
        <v>88</v>
      </c>
      <c r="I6" s="400"/>
      <c r="J6" s="400" t="s">
        <v>89</v>
      </c>
      <c r="K6" s="400"/>
      <c r="L6" s="400"/>
    </row>
    <row r="7" spans="1:12">
      <c r="A7" s="397"/>
      <c r="B7" s="400"/>
      <c r="C7" s="400"/>
      <c r="D7" s="400"/>
      <c r="E7" s="400"/>
      <c r="F7" s="11"/>
      <c r="G7" s="397"/>
      <c r="H7" s="400"/>
      <c r="I7" s="400"/>
      <c r="J7" s="400"/>
      <c r="K7" s="400"/>
      <c r="L7" s="400"/>
    </row>
    <row r="8" spans="1:12" ht="9" customHeight="1">
      <c r="B8" s="3"/>
      <c r="F8" s="9"/>
      <c r="G8" s="10"/>
      <c r="H8" s="9"/>
      <c r="I8" s="9"/>
      <c r="J8" s="9"/>
      <c r="K8" s="9"/>
      <c r="L8" s="9"/>
    </row>
    <row r="9" spans="1:12" s="12" customFormat="1" ht="25.2" customHeight="1">
      <c r="A9" s="401" t="s">
        <v>90</v>
      </c>
      <c r="B9" s="401"/>
      <c r="C9" s="401"/>
      <c r="D9" s="401"/>
      <c r="E9" s="401"/>
      <c r="F9" s="401"/>
      <c r="G9" s="401"/>
      <c r="H9" s="401"/>
      <c r="I9" s="401"/>
      <c r="J9" s="401"/>
      <c r="K9" s="401"/>
      <c r="L9" s="401"/>
    </row>
    <row r="10" spans="1:12" s="12" customFormat="1" ht="28.2" customHeight="1">
      <c r="A10" s="13" t="s">
        <v>91</v>
      </c>
      <c r="B10" s="402" t="s">
        <v>92</v>
      </c>
      <c r="C10" s="402"/>
      <c r="D10" s="403" t="s">
        <v>93</v>
      </c>
      <c r="E10" s="403"/>
      <c r="F10" s="403"/>
      <c r="G10" s="403"/>
      <c r="H10" s="403" t="s">
        <v>94</v>
      </c>
      <c r="I10" s="403"/>
      <c r="J10" s="403"/>
      <c r="K10" s="403"/>
      <c r="L10" s="403"/>
    </row>
    <row r="11" spans="1:12" s="12" customFormat="1" ht="57" customHeight="1">
      <c r="A11" s="14" t="s">
        <v>95</v>
      </c>
      <c r="B11" s="406" t="s">
        <v>96</v>
      </c>
      <c r="C11" s="406"/>
      <c r="D11" s="407" t="s">
        <v>97</v>
      </c>
      <c r="E11" s="407"/>
      <c r="F11" s="407"/>
      <c r="G11" s="407"/>
      <c r="H11" s="407" t="s">
        <v>98</v>
      </c>
      <c r="I11" s="407"/>
      <c r="J11" s="407"/>
      <c r="K11" s="407"/>
      <c r="L11" s="407"/>
    </row>
    <row r="12" spans="1:12" s="12" customFormat="1" ht="69" customHeight="1">
      <c r="A12" s="14" t="s">
        <v>99</v>
      </c>
      <c r="B12" s="406" t="s">
        <v>100</v>
      </c>
      <c r="C12" s="406"/>
      <c r="D12" s="407" t="s">
        <v>101</v>
      </c>
      <c r="E12" s="407"/>
      <c r="F12" s="407"/>
      <c r="G12" s="407"/>
      <c r="H12" s="407" t="s">
        <v>102</v>
      </c>
      <c r="I12" s="407"/>
      <c r="J12" s="407"/>
      <c r="K12" s="407"/>
      <c r="L12" s="407"/>
    </row>
    <row r="13" spans="1:12" s="12" customFormat="1" ht="7.2" customHeight="1">
      <c r="A13" s="15"/>
      <c r="B13" s="16"/>
      <c r="C13" s="16"/>
      <c r="D13" s="17"/>
      <c r="E13" s="17"/>
      <c r="F13" s="17"/>
      <c r="G13" s="17"/>
      <c r="H13" s="17"/>
      <c r="I13" s="17"/>
      <c r="J13" s="18"/>
      <c r="K13" s="18"/>
      <c r="L13" s="18"/>
    </row>
    <row r="14" spans="1:12" s="21" customFormat="1" ht="15.75" customHeight="1">
      <c r="A14" s="19" t="s">
        <v>103</v>
      </c>
      <c r="B14" s="19"/>
      <c r="C14" s="19"/>
      <c r="D14" s="19"/>
      <c r="E14" s="20"/>
      <c r="F14" s="19"/>
      <c r="G14" s="408" t="s">
        <v>104</v>
      </c>
      <c r="H14" s="408"/>
      <c r="I14" s="408"/>
      <c r="J14" s="408"/>
      <c r="K14" s="408"/>
      <c r="L14" s="408"/>
    </row>
    <row r="15" spans="1:12" s="21" customFormat="1" ht="6" customHeight="1">
      <c r="A15" s="19"/>
      <c r="B15" s="19"/>
      <c r="C15" s="19"/>
      <c r="D15" s="19"/>
      <c r="E15" s="20"/>
      <c r="F15" s="19"/>
      <c r="G15" s="22"/>
      <c r="H15" s="22"/>
      <c r="I15" s="22"/>
      <c r="J15" s="22"/>
      <c r="K15" s="22"/>
      <c r="L15" s="22"/>
    </row>
    <row r="16" spans="1:12" ht="29.25" customHeight="1">
      <c r="A16" s="23" t="s">
        <v>105</v>
      </c>
      <c r="B16" s="23" t="s">
        <v>106</v>
      </c>
      <c r="C16" s="409" t="s">
        <v>107</v>
      </c>
      <c r="D16" s="409"/>
      <c r="E16" s="409"/>
      <c r="F16" s="24"/>
      <c r="G16" s="409" t="s">
        <v>108</v>
      </c>
      <c r="H16" s="409"/>
      <c r="I16" s="410" t="s">
        <v>109</v>
      </c>
      <c r="J16" s="410"/>
      <c r="K16" s="410"/>
      <c r="L16" s="410"/>
    </row>
    <row r="17" spans="1:12" ht="63" customHeight="1">
      <c r="A17" s="25" t="s">
        <v>110</v>
      </c>
      <c r="B17" s="26">
        <v>10</v>
      </c>
      <c r="C17" s="404" t="s">
        <v>111</v>
      </c>
      <c r="D17" s="404"/>
      <c r="E17" s="404"/>
      <c r="F17" s="27"/>
      <c r="G17" s="409"/>
      <c r="H17" s="409"/>
      <c r="I17" s="23">
        <v>4</v>
      </c>
      <c r="J17" s="23">
        <v>3</v>
      </c>
      <c r="K17" s="23">
        <v>2</v>
      </c>
      <c r="L17" s="23">
        <v>1</v>
      </c>
    </row>
    <row r="18" spans="1:12" ht="46.95" customHeight="1">
      <c r="A18" s="25" t="s">
        <v>112</v>
      </c>
      <c r="B18" s="26">
        <v>6</v>
      </c>
      <c r="C18" s="404" t="s">
        <v>113</v>
      </c>
      <c r="D18" s="404"/>
      <c r="E18" s="404"/>
      <c r="F18" s="27"/>
      <c r="G18" s="405" t="s">
        <v>114</v>
      </c>
      <c r="H18" s="28">
        <v>10</v>
      </c>
      <c r="I18" s="29" t="s">
        <v>115</v>
      </c>
      <c r="J18" s="29" t="s">
        <v>116</v>
      </c>
      <c r="K18" s="30" t="s">
        <v>117</v>
      </c>
      <c r="L18" s="30" t="s">
        <v>118</v>
      </c>
    </row>
    <row r="19" spans="1:12" ht="58.05" customHeight="1">
      <c r="A19" s="25" t="s">
        <v>119</v>
      </c>
      <c r="B19" s="26">
        <v>2</v>
      </c>
      <c r="C19" s="404" t="s">
        <v>120</v>
      </c>
      <c r="D19" s="404"/>
      <c r="E19" s="404"/>
      <c r="F19" s="31"/>
      <c r="G19" s="405"/>
      <c r="H19" s="28">
        <v>6</v>
      </c>
      <c r="I19" s="29" t="s">
        <v>121</v>
      </c>
      <c r="J19" s="30" t="s">
        <v>122</v>
      </c>
      <c r="K19" s="30" t="s">
        <v>123</v>
      </c>
      <c r="L19" s="32" t="s">
        <v>124</v>
      </c>
    </row>
    <row r="20" spans="1:12" ht="40.200000000000003" customHeight="1">
      <c r="A20" s="25" t="s">
        <v>125</v>
      </c>
      <c r="B20" s="26" t="s">
        <v>126</v>
      </c>
      <c r="C20" s="404" t="s">
        <v>127</v>
      </c>
      <c r="D20" s="404"/>
      <c r="E20" s="404"/>
      <c r="F20" s="31"/>
      <c r="G20" s="405"/>
      <c r="H20" s="28">
        <v>2</v>
      </c>
      <c r="I20" s="32" t="s">
        <v>128</v>
      </c>
      <c r="J20" s="32" t="s">
        <v>129</v>
      </c>
      <c r="K20" s="33" t="s">
        <v>130</v>
      </c>
      <c r="L20" s="33" t="s">
        <v>131</v>
      </c>
    </row>
    <row r="21" spans="1:12" ht="18.75" customHeight="1">
      <c r="F21" s="31"/>
      <c r="G21" s="34"/>
      <c r="H21" s="34"/>
      <c r="I21" s="34"/>
      <c r="J21" s="34"/>
      <c r="K21" s="20"/>
      <c r="L21" s="20"/>
    </row>
    <row r="22" spans="1:12" s="21" customFormat="1" ht="13.8">
      <c r="A22" s="19" t="s">
        <v>132</v>
      </c>
      <c r="B22" s="19"/>
      <c r="C22" s="19"/>
      <c r="D22" s="19"/>
      <c r="E22" s="20"/>
      <c r="F22" s="20"/>
      <c r="G22" s="19" t="s">
        <v>133</v>
      </c>
      <c r="H22" s="20"/>
      <c r="I22" s="20"/>
      <c r="J22" s="20"/>
      <c r="K22" s="20"/>
      <c r="L22" s="20"/>
    </row>
    <row r="23" spans="1:12">
      <c r="A23" s="28" t="s">
        <v>134</v>
      </c>
      <c r="B23" s="28" t="s">
        <v>135</v>
      </c>
      <c r="C23" s="410" t="s">
        <v>107</v>
      </c>
      <c r="D23" s="410"/>
      <c r="E23" s="410"/>
      <c r="G23" s="414" t="s">
        <v>136</v>
      </c>
      <c r="H23" s="414"/>
      <c r="I23" s="413" t="s">
        <v>137</v>
      </c>
      <c r="J23" s="413"/>
      <c r="K23" s="413"/>
      <c r="L23" s="413"/>
    </row>
    <row r="24" spans="1:12" s="39" customFormat="1" ht="30" customHeight="1">
      <c r="A24" s="35" t="s">
        <v>138</v>
      </c>
      <c r="B24" s="26">
        <v>4</v>
      </c>
      <c r="C24" s="411" t="s">
        <v>139</v>
      </c>
      <c r="D24" s="411"/>
      <c r="E24" s="411"/>
      <c r="F24" s="36"/>
      <c r="G24" s="414" t="s">
        <v>82</v>
      </c>
      <c r="H24" s="414"/>
      <c r="I24" s="37" t="s">
        <v>140</v>
      </c>
      <c r="J24" s="38" t="s">
        <v>141</v>
      </c>
      <c r="K24" s="38" t="s">
        <v>142</v>
      </c>
      <c r="L24" s="38" t="s">
        <v>143</v>
      </c>
    </row>
    <row r="25" spans="1:12" s="39" customFormat="1" ht="28.2" customHeight="1">
      <c r="A25" s="35" t="s">
        <v>144</v>
      </c>
      <c r="B25" s="26">
        <v>3</v>
      </c>
      <c r="C25" s="411" t="s">
        <v>145</v>
      </c>
      <c r="D25" s="411"/>
      <c r="E25" s="411"/>
      <c r="F25" s="36"/>
      <c r="G25" s="412" t="s">
        <v>146</v>
      </c>
      <c r="H25" s="413">
        <v>100</v>
      </c>
      <c r="I25" s="40" t="s">
        <v>147</v>
      </c>
      <c r="J25" s="40" t="s">
        <v>147</v>
      </c>
      <c r="K25" s="40" t="s">
        <v>147</v>
      </c>
      <c r="L25" s="41" t="s">
        <v>148</v>
      </c>
    </row>
    <row r="26" spans="1:12" s="39" customFormat="1" ht="24.75" customHeight="1">
      <c r="A26" s="35" t="s">
        <v>149</v>
      </c>
      <c r="B26" s="26">
        <v>2</v>
      </c>
      <c r="C26" s="411" t="s">
        <v>150</v>
      </c>
      <c r="D26" s="411"/>
      <c r="E26" s="411"/>
      <c r="F26" s="36"/>
      <c r="G26" s="412"/>
      <c r="H26" s="413"/>
      <c r="I26" s="40" t="s">
        <v>151</v>
      </c>
      <c r="J26" s="40" t="s">
        <v>152</v>
      </c>
      <c r="K26" s="40" t="s">
        <v>153</v>
      </c>
      <c r="L26" s="41" t="s">
        <v>154</v>
      </c>
    </row>
    <row r="27" spans="1:12" s="39" customFormat="1" ht="24.75" customHeight="1">
      <c r="A27" s="35" t="s">
        <v>155</v>
      </c>
      <c r="B27" s="26">
        <v>1</v>
      </c>
      <c r="C27" s="411" t="s">
        <v>156</v>
      </c>
      <c r="D27" s="411"/>
      <c r="E27" s="411"/>
      <c r="F27" s="36"/>
      <c r="G27" s="412"/>
      <c r="H27" s="413">
        <v>60</v>
      </c>
      <c r="I27" s="40" t="s">
        <v>147</v>
      </c>
      <c r="J27" s="40" t="s">
        <v>147</v>
      </c>
      <c r="K27" s="41" t="s">
        <v>148</v>
      </c>
      <c r="L27" s="42" t="s">
        <v>157</v>
      </c>
    </row>
    <row r="28" spans="1:12">
      <c r="G28" s="412"/>
      <c r="H28" s="413"/>
      <c r="I28" s="40" t="s">
        <v>158</v>
      </c>
      <c r="J28" s="40" t="s">
        <v>159</v>
      </c>
      <c r="K28" s="41" t="s">
        <v>160</v>
      </c>
      <c r="L28" s="43" t="s">
        <v>161</v>
      </c>
    </row>
    <row r="29" spans="1:12">
      <c r="G29" s="412"/>
      <c r="H29" s="413">
        <v>25</v>
      </c>
      <c r="I29" s="40" t="s">
        <v>147</v>
      </c>
      <c r="J29" s="41" t="s">
        <v>148</v>
      </c>
      <c r="K29" s="41" t="s">
        <v>148</v>
      </c>
      <c r="L29" s="44" t="s">
        <v>162</v>
      </c>
    </row>
    <row r="30" spans="1:12" s="21" customFormat="1">
      <c r="A30" s="19" t="s">
        <v>163</v>
      </c>
      <c r="B30" s="19"/>
      <c r="C30" s="19"/>
      <c r="D30" s="19"/>
      <c r="E30" s="19"/>
      <c r="F30" s="3"/>
      <c r="G30" s="412"/>
      <c r="H30" s="413"/>
      <c r="I30" s="40" t="s">
        <v>164</v>
      </c>
      <c r="J30" s="41" t="s">
        <v>165</v>
      </c>
      <c r="K30" s="41" t="s">
        <v>166</v>
      </c>
      <c r="L30" s="44" t="s">
        <v>167</v>
      </c>
    </row>
    <row r="31" spans="1:12" ht="19.2" customHeight="1">
      <c r="A31" s="45" t="s">
        <v>168</v>
      </c>
      <c r="B31" s="45" t="s">
        <v>169</v>
      </c>
      <c r="C31" s="413" t="s">
        <v>107</v>
      </c>
      <c r="D31" s="413"/>
      <c r="E31" s="413"/>
      <c r="G31" s="412"/>
      <c r="H31" s="413">
        <v>10</v>
      </c>
      <c r="I31" s="41" t="s">
        <v>148</v>
      </c>
      <c r="J31" s="42" t="s">
        <v>170</v>
      </c>
      <c r="K31" s="44" t="s">
        <v>171</v>
      </c>
      <c r="L31" s="44" t="s">
        <v>172</v>
      </c>
    </row>
    <row r="32" spans="1:12" ht="31.2" customHeight="1">
      <c r="A32" s="415" t="s">
        <v>110</v>
      </c>
      <c r="B32" s="411" t="s">
        <v>173</v>
      </c>
      <c r="C32" s="411" t="s">
        <v>174</v>
      </c>
      <c r="D32" s="411"/>
      <c r="E32" s="411"/>
      <c r="G32" s="412"/>
      <c r="H32" s="413"/>
      <c r="I32" s="41" t="s">
        <v>175</v>
      </c>
      <c r="J32" s="43" t="s">
        <v>176</v>
      </c>
      <c r="K32" s="44" t="s">
        <v>177</v>
      </c>
      <c r="L32" s="46" t="s">
        <v>178</v>
      </c>
    </row>
    <row r="33" spans="1:27" ht="21.75" customHeight="1">
      <c r="A33" s="415"/>
      <c r="B33" s="411"/>
      <c r="C33" s="411" t="s">
        <v>179</v>
      </c>
      <c r="D33" s="411"/>
      <c r="E33" s="411"/>
      <c r="G33" s="19"/>
      <c r="L33" s="19"/>
    </row>
    <row r="34" spans="1:27" ht="31.2" customHeight="1">
      <c r="A34" s="415" t="s">
        <v>112</v>
      </c>
      <c r="B34" s="411" t="s">
        <v>180</v>
      </c>
      <c r="C34" s="411" t="s">
        <v>181</v>
      </c>
      <c r="D34" s="411"/>
      <c r="E34" s="411"/>
      <c r="G34" s="19"/>
      <c r="H34" s="19"/>
      <c r="I34" s="19"/>
      <c r="J34" s="19"/>
      <c r="K34" s="19"/>
      <c r="L34" s="19"/>
    </row>
    <row r="35" spans="1:27" ht="22.95" customHeight="1">
      <c r="A35" s="415"/>
      <c r="B35" s="411"/>
      <c r="C35" s="411" t="s">
        <v>182</v>
      </c>
      <c r="D35" s="411"/>
      <c r="E35" s="411"/>
      <c r="G35" s="19" t="s">
        <v>183</v>
      </c>
      <c r="H35" s="19"/>
      <c r="I35" s="19"/>
      <c r="J35" s="19"/>
      <c r="K35" s="19"/>
      <c r="L35" s="47"/>
    </row>
    <row r="36" spans="1:27" ht="31.2" customHeight="1">
      <c r="A36" s="415" t="s">
        <v>119</v>
      </c>
      <c r="B36" s="411" t="s">
        <v>184</v>
      </c>
      <c r="C36" s="411" t="s">
        <v>185</v>
      </c>
      <c r="D36" s="411"/>
      <c r="E36" s="411"/>
      <c r="G36" s="23" t="s">
        <v>186</v>
      </c>
      <c r="H36" s="23" t="s">
        <v>187</v>
      </c>
      <c r="I36" s="416" t="s">
        <v>107</v>
      </c>
      <c r="J36" s="416"/>
      <c r="K36" s="416"/>
      <c r="L36" s="416"/>
    </row>
    <row r="37" spans="1:27" ht="28.2" customHeight="1">
      <c r="A37" s="415"/>
      <c r="B37" s="411"/>
      <c r="C37" s="411" t="s">
        <v>188</v>
      </c>
      <c r="D37" s="411"/>
      <c r="E37" s="411"/>
      <c r="G37" s="48" t="s">
        <v>147</v>
      </c>
      <c r="H37" s="48" t="s">
        <v>189</v>
      </c>
      <c r="I37" s="417" t="s">
        <v>190</v>
      </c>
      <c r="J37" s="417"/>
      <c r="K37" s="417"/>
      <c r="L37" s="417"/>
    </row>
    <row r="38" spans="1:27" ht="34.950000000000003" customHeight="1">
      <c r="A38" s="415" t="s">
        <v>191</v>
      </c>
      <c r="B38" s="411" t="s">
        <v>192</v>
      </c>
      <c r="C38" s="411" t="s">
        <v>193</v>
      </c>
      <c r="D38" s="411"/>
      <c r="E38" s="411"/>
      <c r="F38" s="418"/>
      <c r="G38" s="49" t="s">
        <v>148</v>
      </c>
      <c r="H38" s="49" t="s">
        <v>194</v>
      </c>
      <c r="I38" s="419" t="s">
        <v>195</v>
      </c>
      <c r="J38" s="419"/>
      <c r="K38" s="419"/>
      <c r="L38" s="419"/>
    </row>
    <row r="39" spans="1:27" ht="33" customHeight="1">
      <c r="A39" s="415"/>
      <c r="B39" s="411"/>
      <c r="C39" s="411" t="s">
        <v>196</v>
      </c>
      <c r="D39" s="411"/>
      <c r="E39" s="411"/>
      <c r="F39" s="418"/>
      <c r="G39" s="50" t="s">
        <v>171</v>
      </c>
      <c r="H39" s="50" t="s">
        <v>197</v>
      </c>
      <c r="I39" s="420" t="s">
        <v>198</v>
      </c>
      <c r="J39" s="420"/>
      <c r="K39" s="420"/>
      <c r="L39" s="420"/>
    </row>
    <row r="40" spans="1:27" ht="61.2" customHeight="1">
      <c r="E40" s="51"/>
      <c r="F40" s="418"/>
      <c r="G40" s="52" t="s">
        <v>199</v>
      </c>
      <c r="H40" s="52">
        <v>20</v>
      </c>
      <c r="I40" s="421" t="s">
        <v>200</v>
      </c>
      <c r="J40" s="421"/>
      <c r="K40" s="421"/>
      <c r="L40" s="421"/>
    </row>
    <row r="41" spans="1:27" s="21" customFormat="1">
      <c r="A41" s="19" t="s">
        <v>201</v>
      </c>
      <c r="B41" s="19"/>
      <c r="C41" s="19"/>
      <c r="D41" s="19"/>
      <c r="E41" s="20"/>
      <c r="F41" s="53"/>
      <c r="G41" s="53"/>
      <c r="H41" s="53"/>
      <c r="I41" s="20"/>
      <c r="J41" s="20"/>
      <c r="K41" s="20"/>
      <c r="L41" s="20"/>
      <c r="AA41" s="8"/>
    </row>
    <row r="42" spans="1:27" ht="22.95" customHeight="1">
      <c r="A42" s="410" t="s">
        <v>202</v>
      </c>
      <c r="B42" s="410" t="s">
        <v>203</v>
      </c>
      <c r="C42" s="410" t="s">
        <v>107</v>
      </c>
      <c r="D42" s="410"/>
      <c r="E42" s="410"/>
      <c r="G42" s="19" t="s">
        <v>204</v>
      </c>
      <c r="L42" s="19"/>
    </row>
    <row r="43" spans="1:27" ht="31.2" customHeight="1">
      <c r="A43" s="410"/>
      <c r="B43" s="410"/>
      <c r="C43" s="410" t="s">
        <v>205</v>
      </c>
      <c r="D43" s="410"/>
      <c r="E43" s="410"/>
      <c r="G43" s="23" t="s">
        <v>206</v>
      </c>
      <c r="H43" s="409" t="s">
        <v>107</v>
      </c>
      <c r="I43" s="409"/>
      <c r="J43" s="409"/>
      <c r="K43" s="409"/>
      <c r="L43" s="409"/>
    </row>
    <row r="44" spans="1:27" s="39" customFormat="1" ht="31.95" customHeight="1">
      <c r="A44" s="35" t="s">
        <v>207</v>
      </c>
      <c r="B44" s="26">
        <v>100</v>
      </c>
      <c r="C44" s="404" t="s">
        <v>208</v>
      </c>
      <c r="D44" s="404"/>
      <c r="E44" s="404"/>
      <c r="F44" s="36"/>
      <c r="G44" s="54" t="s">
        <v>147</v>
      </c>
      <c r="H44" s="422" t="s">
        <v>209</v>
      </c>
      <c r="I44" s="423"/>
      <c r="J44" s="423"/>
      <c r="K44" s="423"/>
      <c r="L44" s="424"/>
      <c r="AA44" s="8"/>
    </row>
    <row r="45" spans="1:27" s="39" customFormat="1" ht="31.95" customHeight="1">
      <c r="A45" s="35" t="s">
        <v>210</v>
      </c>
      <c r="B45" s="26">
        <v>60</v>
      </c>
      <c r="C45" s="404" t="s">
        <v>211</v>
      </c>
      <c r="D45" s="404"/>
      <c r="E45" s="404"/>
      <c r="F45" s="36"/>
      <c r="G45" s="54" t="s">
        <v>148</v>
      </c>
      <c r="H45" s="425" t="s">
        <v>212</v>
      </c>
      <c r="I45" s="426"/>
      <c r="J45" s="426"/>
      <c r="K45" s="426"/>
      <c r="L45" s="427"/>
      <c r="AA45" s="8"/>
    </row>
    <row r="46" spans="1:27" s="39" customFormat="1" ht="31.95" customHeight="1">
      <c r="A46" s="35" t="s">
        <v>213</v>
      </c>
      <c r="B46" s="26">
        <v>25</v>
      </c>
      <c r="C46" s="411" t="s">
        <v>214</v>
      </c>
      <c r="D46" s="411"/>
      <c r="E46" s="411"/>
      <c r="F46" s="36"/>
      <c r="G46" s="54" t="s">
        <v>171</v>
      </c>
      <c r="H46" s="428" t="s">
        <v>215</v>
      </c>
      <c r="I46" s="429"/>
      <c r="J46" s="429"/>
      <c r="K46" s="429"/>
      <c r="L46" s="430"/>
    </row>
    <row r="47" spans="1:27" s="39" customFormat="1" ht="31.95" customHeight="1">
      <c r="A47" s="35" t="s">
        <v>216</v>
      </c>
      <c r="B47" s="26">
        <v>10</v>
      </c>
      <c r="C47" s="404" t="s">
        <v>217</v>
      </c>
      <c r="D47" s="404"/>
      <c r="E47" s="404"/>
      <c r="F47" s="36"/>
      <c r="G47" s="54" t="s">
        <v>199</v>
      </c>
      <c r="H47" s="431" t="s">
        <v>218</v>
      </c>
      <c r="I47" s="432"/>
      <c r="J47" s="432"/>
      <c r="K47" s="432"/>
      <c r="L47" s="433"/>
    </row>
    <row r="48" spans="1:27" s="39" customFormat="1" ht="15" customHeight="1">
      <c r="A48" s="55"/>
      <c r="B48" s="34"/>
      <c r="C48" s="34"/>
      <c r="D48" s="34"/>
      <c r="E48" s="34"/>
      <c r="F48" s="36"/>
      <c r="G48" s="56"/>
      <c r="H48" s="57"/>
      <c r="I48" s="57"/>
      <c r="J48" s="57"/>
      <c r="K48" s="57"/>
      <c r="L48" s="57"/>
    </row>
    <row r="49" spans="1:12" ht="36" customHeight="1">
      <c r="A49" s="58" t="s">
        <v>219</v>
      </c>
      <c r="B49" s="58"/>
      <c r="C49" s="58"/>
      <c r="D49" s="58"/>
      <c r="E49" s="58"/>
      <c r="F49" s="58"/>
      <c r="G49" s="58"/>
      <c r="H49" s="59" t="s">
        <v>220</v>
      </c>
      <c r="I49" s="58"/>
      <c r="J49" s="58"/>
      <c r="K49" s="58"/>
      <c r="L49" s="58"/>
    </row>
    <row r="50" spans="1:12" s="3" customFormat="1" ht="78" customHeight="1">
      <c r="A50" s="434" t="s">
        <v>221</v>
      </c>
      <c r="B50" s="434"/>
      <c r="C50" s="434"/>
      <c r="D50" s="434"/>
      <c r="E50" s="434"/>
      <c r="F50" s="434"/>
      <c r="G50" s="434"/>
      <c r="H50" s="435" t="s">
        <v>222</v>
      </c>
      <c r="I50" s="435"/>
      <c r="J50" s="435"/>
      <c r="K50" s="435"/>
      <c r="L50" s="435"/>
    </row>
    <row r="51" spans="1:12" s="3" customFormat="1" ht="58.95" customHeight="1">
      <c r="A51" s="436" t="s">
        <v>223</v>
      </c>
      <c r="B51" s="436"/>
      <c r="C51" s="436"/>
      <c r="D51" s="436"/>
      <c r="E51" s="436"/>
      <c r="F51" s="436"/>
      <c r="G51" s="436"/>
      <c r="H51" s="437" t="s">
        <v>224</v>
      </c>
      <c r="I51" s="437"/>
      <c r="J51" s="437"/>
      <c r="K51" s="437"/>
      <c r="L51" s="437"/>
    </row>
  </sheetData>
  <sheetProtection selectLockedCells="1" selectUnlockedCells="1"/>
  <mergeCells count="84">
    <mergeCell ref="C47:E47"/>
    <mergeCell ref="H47:L47"/>
    <mergeCell ref="A50:G50"/>
    <mergeCell ref="H50:L50"/>
    <mergeCell ref="A51:G51"/>
    <mergeCell ref="H51:L51"/>
    <mergeCell ref="C44:E44"/>
    <mergeCell ref="H44:L44"/>
    <mergeCell ref="C45:E45"/>
    <mergeCell ref="H45:L45"/>
    <mergeCell ref="C46:E46"/>
    <mergeCell ref="H46:L46"/>
    <mergeCell ref="A42:A43"/>
    <mergeCell ref="B42:B43"/>
    <mergeCell ref="C42:E42"/>
    <mergeCell ref="C43:E43"/>
    <mergeCell ref="H43:L43"/>
    <mergeCell ref="I36:L36"/>
    <mergeCell ref="C37:E37"/>
    <mergeCell ref="I37:L37"/>
    <mergeCell ref="A38:A39"/>
    <mergeCell ref="B38:B39"/>
    <mergeCell ref="C38:E38"/>
    <mergeCell ref="F38:F40"/>
    <mergeCell ref="I38:L38"/>
    <mergeCell ref="C39:E39"/>
    <mergeCell ref="I39:L39"/>
    <mergeCell ref="I40:L40"/>
    <mergeCell ref="A34:A35"/>
    <mergeCell ref="B34:B35"/>
    <mergeCell ref="C34:E34"/>
    <mergeCell ref="C35:E35"/>
    <mergeCell ref="A36:A37"/>
    <mergeCell ref="B36:B37"/>
    <mergeCell ref="C36:E36"/>
    <mergeCell ref="G24:H24"/>
    <mergeCell ref="A32:A33"/>
    <mergeCell ref="B32:B33"/>
    <mergeCell ref="C32:E32"/>
    <mergeCell ref="C33:E33"/>
    <mergeCell ref="B12:C12"/>
    <mergeCell ref="D12:G12"/>
    <mergeCell ref="H12:L12"/>
    <mergeCell ref="C25:E25"/>
    <mergeCell ref="G25:G32"/>
    <mergeCell ref="H25:H26"/>
    <mergeCell ref="C26:E26"/>
    <mergeCell ref="C27:E27"/>
    <mergeCell ref="H27:H28"/>
    <mergeCell ref="H29:H30"/>
    <mergeCell ref="C31:E31"/>
    <mergeCell ref="H31:H32"/>
    <mergeCell ref="C23:E23"/>
    <mergeCell ref="G23:H23"/>
    <mergeCell ref="I23:L23"/>
    <mergeCell ref="C24:E24"/>
    <mergeCell ref="A9:L9"/>
    <mergeCell ref="B10:C10"/>
    <mergeCell ref="D10:G10"/>
    <mergeCell ref="H10:L10"/>
    <mergeCell ref="C18:E18"/>
    <mergeCell ref="G18:G20"/>
    <mergeCell ref="C19:E19"/>
    <mergeCell ref="C20:E20"/>
    <mergeCell ref="B11:C11"/>
    <mergeCell ref="D11:G11"/>
    <mergeCell ref="G14:L14"/>
    <mergeCell ref="C16:E16"/>
    <mergeCell ref="G16:H17"/>
    <mergeCell ref="I16:L16"/>
    <mergeCell ref="C17:E17"/>
    <mergeCell ref="H11:L11"/>
    <mergeCell ref="A1:L1"/>
    <mergeCell ref="A2:L2"/>
    <mergeCell ref="A4:A7"/>
    <mergeCell ref="B4:E4"/>
    <mergeCell ref="G4:G7"/>
    <mergeCell ref="H4:L4"/>
    <mergeCell ref="B5:E5"/>
    <mergeCell ref="H5:L5"/>
    <mergeCell ref="B6:C7"/>
    <mergeCell ref="D6:E7"/>
    <mergeCell ref="H6:I7"/>
    <mergeCell ref="J6:L7"/>
  </mergeCells>
  <printOptions horizontalCentered="1"/>
  <pageMargins left="0.2" right="0.23622047244094499" top="0.3" bottom="0.3" header="0.31496062992126" footer="0.31496062992126"/>
  <pageSetup scale="55" orientation="landscape" horizontalDpi="300" verticalDpi="300" copies="5"/>
  <headerFooter alignWithMargins="0">
    <oddFooter>&amp;R&amp;"Helvetica,Normal"&amp;12&amp;K000000Asesoria DMCO/19.Marzo.2020</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806A9F-CC30-A04E-9D62-85B88BAE6BA8}">
  <sheetPr>
    <tabColor rgb="FFFF0000"/>
  </sheetPr>
  <dimension ref="A1:II171"/>
  <sheetViews>
    <sheetView showGridLines="0" zoomScale="55" zoomScaleNormal="55" workbookViewId="0">
      <selection activeCell="K3" sqref="K3:O3"/>
    </sheetView>
  </sheetViews>
  <sheetFormatPr baseColWidth="10" defaultColWidth="10.69921875" defaultRowHeight="13.2"/>
  <cols>
    <col min="1" max="1" width="17.19921875" style="70" customWidth="1"/>
    <col min="2" max="3" width="5.19921875" style="70" customWidth="1"/>
    <col min="4" max="4" width="22.19921875" style="70" customWidth="1"/>
    <col min="5" max="5" width="14" style="70" customWidth="1"/>
    <col min="6" max="6" width="21.5" style="70" customWidth="1"/>
    <col min="7" max="7" width="16.69921875" style="70" customWidth="1"/>
    <col min="8" max="8" width="18.69921875" style="70" customWidth="1"/>
    <col min="9" max="9" width="14.5" style="70" customWidth="1"/>
    <col min="10" max="10" width="9" style="70" customWidth="1"/>
    <col min="11" max="11" width="10" style="70" customWidth="1"/>
    <col min="12" max="12" width="8.69921875" style="70" customWidth="1"/>
    <col min="13" max="14" width="6.19921875" style="70" customWidth="1"/>
    <col min="15" max="17" width="4.69921875" style="70" customWidth="1"/>
    <col min="18" max="18" width="5.69921875" style="70" customWidth="1"/>
    <col min="19" max="19" width="4.69921875" style="70" customWidth="1"/>
    <col min="20" max="20" width="14.5" style="70" customWidth="1"/>
    <col min="21" max="21" width="6.5" style="70" customWidth="1"/>
    <col min="22" max="22" width="5.69921875" style="70" customWidth="1"/>
    <col min="23" max="23" width="6.69921875" style="70" customWidth="1"/>
    <col min="24" max="24" width="9.5" style="70" customWidth="1"/>
    <col min="25" max="25" width="10.5" style="70" customWidth="1"/>
    <col min="26" max="16384" width="10.69921875" style="70"/>
  </cols>
  <sheetData>
    <row r="1" spans="1:243" ht="27" customHeight="1">
      <c r="A1" s="438" t="s">
        <v>0</v>
      </c>
      <c r="B1" s="438"/>
      <c r="C1" s="438"/>
      <c r="D1" s="438"/>
      <c r="E1" s="438"/>
      <c r="F1" s="438"/>
      <c r="G1" s="438"/>
      <c r="H1" s="438"/>
      <c r="I1" s="438"/>
      <c r="J1" s="438"/>
      <c r="K1" s="438"/>
      <c r="L1" s="438"/>
      <c r="M1" s="438"/>
      <c r="N1" s="438"/>
      <c r="O1" s="438"/>
      <c r="P1" s="448"/>
      <c r="Q1" s="448"/>
      <c r="R1" s="448"/>
      <c r="S1" s="448"/>
      <c r="T1" s="448"/>
      <c r="U1" s="178"/>
      <c r="V1" s="172"/>
      <c r="W1" s="173"/>
      <c r="X1" s="173"/>
      <c r="Y1" s="174"/>
    </row>
    <row r="2" spans="1:243" ht="27" customHeight="1">
      <c r="A2" s="439" t="s">
        <v>1</v>
      </c>
      <c r="B2" s="439"/>
      <c r="C2" s="439"/>
      <c r="D2" s="439"/>
      <c r="E2" s="439"/>
      <c r="F2" s="439"/>
      <c r="G2" s="439"/>
      <c r="H2" s="439"/>
      <c r="I2" s="439"/>
      <c r="J2" s="439"/>
      <c r="K2" s="439"/>
      <c r="L2" s="439"/>
      <c r="M2" s="439"/>
      <c r="N2" s="439"/>
      <c r="O2" s="439"/>
      <c r="P2" s="448"/>
      <c r="Q2" s="448"/>
      <c r="R2" s="448"/>
      <c r="S2" s="448"/>
      <c r="T2" s="448"/>
      <c r="U2" s="178"/>
      <c r="V2" s="175"/>
      <c r="W2" s="176"/>
      <c r="X2" s="176"/>
      <c r="Y2" s="177"/>
    </row>
    <row r="3" spans="1:243" ht="27" customHeight="1">
      <c r="A3" s="438" t="s">
        <v>2</v>
      </c>
      <c r="B3" s="438"/>
      <c r="C3" s="440" t="s">
        <v>3</v>
      </c>
      <c r="D3" s="440"/>
      <c r="E3" s="166" t="s">
        <v>4</v>
      </c>
      <c r="F3" s="440">
        <v>1</v>
      </c>
      <c r="G3" s="440"/>
      <c r="H3" s="440"/>
      <c r="I3" s="438" t="s">
        <v>5</v>
      </c>
      <c r="J3" s="438"/>
      <c r="K3" s="441" t="s">
        <v>6</v>
      </c>
      <c r="L3" s="441"/>
      <c r="M3" s="441"/>
      <c r="N3" s="441"/>
      <c r="O3" s="441"/>
      <c r="P3" s="442" t="s">
        <v>7</v>
      </c>
      <c r="Q3" s="442"/>
      <c r="R3" s="449" t="s">
        <v>225</v>
      </c>
      <c r="S3" s="449"/>
      <c r="T3" s="449"/>
      <c r="U3" s="178"/>
      <c r="V3" s="171"/>
      <c r="W3" s="171"/>
      <c r="X3" s="171"/>
      <c r="Y3" s="171"/>
    </row>
    <row r="4" spans="1:243">
      <c r="D4" s="71"/>
      <c r="E4" s="71"/>
      <c r="M4" s="71"/>
      <c r="N4" s="71"/>
      <c r="O4" s="71"/>
      <c r="Q4" s="71"/>
      <c r="R4" s="71"/>
      <c r="S4" s="71"/>
      <c r="T4" s="72"/>
      <c r="X4" s="71"/>
    </row>
    <row r="5" spans="1:243" s="77" customFormat="1" ht="84" customHeight="1">
      <c r="A5" s="73" t="s">
        <v>226</v>
      </c>
      <c r="B5" s="443" t="s">
        <v>227</v>
      </c>
      <c r="C5" s="443"/>
      <c r="D5" s="443"/>
      <c r="E5" s="443"/>
      <c r="F5" s="74"/>
      <c r="G5" s="75" t="s">
        <v>228</v>
      </c>
      <c r="H5" s="443"/>
      <c r="I5" s="443"/>
      <c r="J5" s="443"/>
      <c r="K5" s="443"/>
      <c r="L5" s="76"/>
      <c r="M5" s="453" t="s">
        <v>229</v>
      </c>
      <c r="N5" s="453"/>
      <c r="O5" s="453"/>
      <c r="P5" s="453"/>
      <c r="Q5" s="446" t="s">
        <v>230</v>
      </c>
      <c r="R5" s="446"/>
      <c r="S5" s="446"/>
      <c r="T5" s="446"/>
      <c r="U5" s="446"/>
      <c r="V5" s="446"/>
      <c r="W5" s="446"/>
      <c r="X5" s="446"/>
      <c r="Y5" s="446"/>
    </row>
    <row r="6" spans="1:243" s="77" customFormat="1" ht="12" customHeight="1">
      <c r="A6" s="78"/>
      <c r="B6" s="78"/>
      <c r="C6" s="78"/>
      <c r="D6" s="78"/>
      <c r="E6" s="78"/>
      <c r="F6" s="79"/>
      <c r="G6" s="80"/>
      <c r="H6" s="80"/>
      <c r="I6" s="80"/>
      <c r="J6" s="81"/>
      <c r="K6" s="81"/>
      <c r="L6" s="81"/>
      <c r="M6" s="81"/>
      <c r="N6" s="81"/>
      <c r="O6" s="78"/>
      <c r="P6" s="82"/>
      <c r="Q6" s="82"/>
      <c r="R6" s="82"/>
      <c r="S6" s="78"/>
      <c r="T6" s="78"/>
      <c r="U6" s="78"/>
    </row>
    <row r="7" spans="1:243" s="77" customFormat="1" ht="64.95" customHeight="1">
      <c r="A7" s="73" t="s">
        <v>231</v>
      </c>
      <c r="B7" s="443" t="s">
        <v>232</v>
      </c>
      <c r="C7" s="443"/>
      <c r="D7" s="443"/>
      <c r="E7" s="443"/>
      <c r="F7" s="74"/>
      <c r="G7" s="75" t="s">
        <v>233</v>
      </c>
      <c r="H7" s="444" t="s">
        <v>234</v>
      </c>
      <c r="I7" s="444"/>
      <c r="J7" s="444"/>
      <c r="K7" s="444"/>
      <c r="L7" s="74"/>
      <c r="M7" s="445" t="s">
        <v>235</v>
      </c>
      <c r="N7" s="445"/>
      <c r="O7" s="445"/>
      <c r="P7" s="445"/>
      <c r="Q7" s="446" t="s">
        <v>236</v>
      </c>
      <c r="R7" s="447"/>
      <c r="S7" s="447"/>
      <c r="T7" s="447"/>
      <c r="U7" s="447"/>
      <c r="V7" s="447"/>
      <c r="W7" s="447"/>
      <c r="X7" s="447"/>
      <c r="Y7" s="447"/>
    </row>
    <row r="8" spans="1:243" ht="10.199999999999999" customHeight="1"/>
    <row r="9" spans="1:243" s="77" customFormat="1" ht="25.95" customHeight="1">
      <c r="A9" s="450" t="s">
        <v>237</v>
      </c>
      <c r="B9" s="450"/>
      <c r="C9" s="450"/>
      <c r="D9" s="450"/>
      <c r="E9" s="450"/>
      <c r="F9" s="450"/>
      <c r="G9" s="450"/>
      <c r="H9" s="450"/>
      <c r="I9" s="450"/>
      <c r="J9" s="451" t="s">
        <v>238</v>
      </c>
      <c r="K9" s="451"/>
      <c r="L9" s="451"/>
      <c r="M9" s="451"/>
      <c r="N9" s="451"/>
      <c r="O9" s="451"/>
      <c r="P9" s="451"/>
      <c r="Q9" s="451"/>
      <c r="R9" s="451"/>
      <c r="S9" s="451"/>
      <c r="T9" s="452" t="s">
        <v>239</v>
      </c>
      <c r="U9" s="452"/>
      <c r="V9" s="452"/>
      <c r="W9" s="452"/>
      <c r="X9" s="452"/>
      <c r="Y9" s="452"/>
      <c r="Z9" s="83"/>
      <c r="AA9" s="83"/>
      <c r="AB9" s="83"/>
      <c r="AC9" s="83"/>
      <c r="AD9" s="83"/>
      <c r="AE9" s="83"/>
      <c r="AF9" s="83"/>
      <c r="AG9" s="83"/>
      <c r="AH9" s="83"/>
      <c r="AI9" s="83"/>
      <c r="AJ9" s="83"/>
      <c r="AK9" s="83"/>
      <c r="AL9" s="83"/>
      <c r="AM9" s="83"/>
      <c r="AN9" s="83"/>
      <c r="AO9" s="83"/>
      <c r="AP9" s="83"/>
      <c r="AQ9" s="83"/>
      <c r="AR9" s="83"/>
      <c r="AS9" s="83"/>
      <c r="AT9" s="83"/>
      <c r="AU9" s="83"/>
      <c r="AV9" s="83"/>
      <c r="AW9" s="83"/>
      <c r="AX9" s="83"/>
      <c r="AY9" s="83"/>
      <c r="AZ9" s="83"/>
      <c r="BA9" s="83"/>
      <c r="BB9" s="83"/>
      <c r="BC9" s="83"/>
      <c r="BD9" s="83"/>
      <c r="BE9" s="83"/>
      <c r="BF9" s="83"/>
      <c r="BG9" s="83"/>
      <c r="BH9" s="83"/>
      <c r="BI9" s="83"/>
      <c r="BJ9" s="83"/>
      <c r="BK9" s="83"/>
      <c r="BL9" s="83"/>
      <c r="BM9" s="83"/>
      <c r="BN9" s="83"/>
      <c r="BO9" s="83"/>
      <c r="BP9" s="83"/>
      <c r="BQ9" s="83"/>
      <c r="BR9" s="83"/>
      <c r="BS9" s="83"/>
      <c r="BT9" s="83"/>
      <c r="BU9" s="83"/>
      <c r="BV9" s="83"/>
      <c r="BW9" s="83"/>
      <c r="BX9" s="83"/>
      <c r="BY9" s="83"/>
      <c r="BZ9" s="83"/>
      <c r="CA9" s="83"/>
      <c r="CB9" s="83"/>
      <c r="CC9" s="83"/>
      <c r="CD9" s="83"/>
      <c r="CE9" s="83"/>
      <c r="CF9" s="83"/>
      <c r="CG9" s="83"/>
      <c r="CH9" s="83"/>
      <c r="CI9" s="83"/>
      <c r="CJ9" s="83"/>
      <c r="CK9" s="83"/>
      <c r="CL9" s="83"/>
      <c r="CM9" s="83"/>
      <c r="CN9" s="83"/>
      <c r="CO9" s="83"/>
      <c r="CP9" s="83"/>
      <c r="CQ9" s="83"/>
      <c r="CR9" s="83"/>
      <c r="CS9" s="83"/>
      <c r="CT9" s="83"/>
      <c r="CU9" s="83"/>
      <c r="CV9" s="83"/>
      <c r="CW9" s="83"/>
      <c r="CX9" s="83"/>
      <c r="CY9" s="83"/>
      <c r="CZ9" s="83"/>
      <c r="DA9" s="83"/>
      <c r="DB9" s="83"/>
      <c r="DC9" s="83"/>
      <c r="DD9" s="83"/>
      <c r="DE9" s="83"/>
      <c r="DF9" s="83"/>
      <c r="DG9" s="83"/>
      <c r="DH9" s="83"/>
      <c r="DI9" s="83"/>
      <c r="DJ9" s="83"/>
      <c r="DK9" s="83"/>
      <c r="DL9" s="83"/>
      <c r="DM9" s="83"/>
      <c r="DN9" s="83"/>
      <c r="DO9" s="83"/>
      <c r="DP9" s="83"/>
      <c r="DQ9" s="83"/>
      <c r="DR9" s="83"/>
      <c r="DS9" s="83"/>
      <c r="DT9" s="83"/>
      <c r="DU9" s="83"/>
      <c r="DV9" s="83"/>
      <c r="DW9" s="83"/>
      <c r="DX9" s="83"/>
      <c r="DY9" s="83"/>
      <c r="DZ9" s="83"/>
      <c r="EA9" s="83"/>
      <c r="EB9" s="83"/>
      <c r="EC9" s="83"/>
      <c r="ED9" s="83"/>
      <c r="EE9" s="83"/>
      <c r="EF9" s="83"/>
      <c r="EG9" s="83"/>
      <c r="EH9" s="83"/>
      <c r="EI9" s="83"/>
      <c r="EJ9" s="83"/>
      <c r="EK9" s="83"/>
      <c r="EL9" s="83"/>
      <c r="EM9" s="83"/>
      <c r="EN9" s="83"/>
      <c r="EO9" s="83"/>
      <c r="EP9" s="83"/>
      <c r="EQ9" s="83"/>
      <c r="ER9" s="83"/>
      <c r="ES9" s="83"/>
      <c r="ET9" s="83"/>
      <c r="EU9" s="83"/>
      <c r="EV9" s="83"/>
      <c r="EW9" s="83"/>
      <c r="EX9" s="83"/>
      <c r="EY9" s="83"/>
      <c r="EZ9" s="83"/>
      <c r="FA9" s="83"/>
      <c r="FB9" s="83"/>
      <c r="FC9" s="83"/>
      <c r="FD9" s="83"/>
      <c r="FE9" s="83"/>
      <c r="FF9" s="83"/>
      <c r="FG9" s="83"/>
      <c r="FH9" s="83"/>
      <c r="FI9" s="83"/>
      <c r="FJ9" s="83"/>
      <c r="FK9" s="83"/>
      <c r="FL9" s="83"/>
      <c r="FM9" s="83"/>
      <c r="FN9" s="83"/>
      <c r="FO9" s="83"/>
      <c r="FP9" s="83"/>
      <c r="FQ9" s="83"/>
      <c r="FR9" s="83"/>
      <c r="FS9" s="83"/>
      <c r="FT9" s="83"/>
      <c r="FU9" s="83"/>
      <c r="FV9" s="83"/>
      <c r="FW9" s="83"/>
      <c r="FX9" s="83"/>
      <c r="FY9" s="83"/>
      <c r="FZ9" s="83"/>
      <c r="GA9" s="83"/>
      <c r="GB9" s="83"/>
      <c r="GC9" s="83"/>
      <c r="GD9" s="83"/>
      <c r="GE9" s="83"/>
      <c r="GF9" s="83"/>
      <c r="GG9" s="83"/>
      <c r="GH9" s="83"/>
      <c r="GI9" s="83"/>
      <c r="GJ9" s="83"/>
      <c r="GK9" s="83"/>
      <c r="GL9" s="83"/>
      <c r="GM9" s="83"/>
      <c r="GN9" s="83"/>
      <c r="GO9" s="83"/>
      <c r="GP9" s="83"/>
      <c r="GQ9" s="83"/>
      <c r="GR9" s="83"/>
      <c r="GS9" s="83"/>
      <c r="GT9" s="83"/>
      <c r="GU9" s="83"/>
      <c r="GV9" s="83"/>
      <c r="GW9" s="83"/>
      <c r="GX9" s="83"/>
      <c r="GY9" s="83"/>
      <c r="GZ9" s="83"/>
      <c r="HA9" s="83"/>
      <c r="HB9" s="83"/>
      <c r="HC9" s="83"/>
      <c r="HD9" s="83"/>
      <c r="HE9" s="83"/>
      <c r="HF9" s="83"/>
      <c r="HG9" s="83"/>
      <c r="HH9" s="83"/>
      <c r="HI9" s="83"/>
      <c r="HJ9" s="83"/>
      <c r="HK9" s="83"/>
      <c r="HL9" s="83"/>
      <c r="HM9" s="83"/>
      <c r="HN9" s="83"/>
      <c r="HO9" s="83"/>
      <c r="HP9" s="83"/>
      <c r="HQ9" s="83"/>
      <c r="HR9" s="83"/>
      <c r="HS9" s="83"/>
      <c r="HT9" s="83"/>
      <c r="HU9" s="83"/>
      <c r="HV9" s="83"/>
      <c r="HW9" s="83"/>
      <c r="HX9" s="83"/>
      <c r="HY9" s="83"/>
      <c r="HZ9" s="83"/>
      <c r="IA9" s="83"/>
      <c r="IB9" s="83"/>
      <c r="IC9" s="83"/>
      <c r="ID9" s="83"/>
      <c r="IE9" s="83"/>
      <c r="IF9" s="83"/>
      <c r="IG9" s="83"/>
      <c r="IH9" s="83"/>
      <c r="II9" s="83"/>
    </row>
    <row r="10" spans="1:243" ht="39" customHeight="1">
      <c r="A10" s="454" t="s">
        <v>240</v>
      </c>
      <c r="B10" s="459" t="s">
        <v>241</v>
      </c>
      <c r="C10" s="459" t="s">
        <v>242</v>
      </c>
      <c r="D10" s="454" t="s">
        <v>243</v>
      </c>
      <c r="E10" s="454" t="s">
        <v>244</v>
      </c>
      <c r="F10" s="454" t="s">
        <v>245</v>
      </c>
      <c r="G10" s="454"/>
      <c r="H10" s="454"/>
      <c r="I10" s="454" t="s">
        <v>246</v>
      </c>
      <c r="J10" s="455" t="s">
        <v>247</v>
      </c>
      <c r="K10" s="455"/>
      <c r="L10" s="455"/>
      <c r="M10" s="455" t="s">
        <v>248</v>
      </c>
      <c r="N10" s="455"/>
      <c r="O10" s="455"/>
      <c r="P10" s="455"/>
      <c r="Q10" s="455"/>
      <c r="R10" s="455"/>
      <c r="S10" s="455"/>
      <c r="T10" s="84" t="s">
        <v>249</v>
      </c>
      <c r="U10" s="454" t="s">
        <v>250</v>
      </c>
      <c r="V10" s="454"/>
      <c r="W10" s="454"/>
      <c r="X10" s="454" t="s">
        <v>251</v>
      </c>
      <c r="Y10" s="454"/>
    </row>
    <row r="11" spans="1:243" ht="109.2" customHeight="1">
      <c r="A11" s="454"/>
      <c r="B11" s="459"/>
      <c r="C11" s="459"/>
      <c r="D11" s="454"/>
      <c r="E11" s="454"/>
      <c r="F11" s="84" t="s">
        <v>252</v>
      </c>
      <c r="G11" s="84" t="s">
        <v>253</v>
      </c>
      <c r="H11" s="84" t="s">
        <v>254</v>
      </c>
      <c r="I11" s="454"/>
      <c r="J11" s="85" t="s">
        <v>255</v>
      </c>
      <c r="K11" s="85" t="s">
        <v>256</v>
      </c>
      <c r="L11" s="85" t="s">
        <v>257</v>
      </c>
      <c r="M11" s="86" t="s">
        <v>106</v>
      </c>
      <c r="N11" s="86" t="s">
        <v>135</v>
      </c>
      <c r="O11" s="86" t="s">
        <v>169</v>
      </c>
      <c r="P11" s="87" t="s">
        <v>258</v>
      </c>
      <c r="Q11" s="86" t="s">
        <v>203</v>
      </c>
      <c r="R11" s="86" t="s">
        <v>187</v>
      </c>
      <c r="S11" s="87" t="s">
        <v>259</v>
      </c>
      <c r="T11" s="88" t="s">
        <v>260</v>
      </c>
      <c r="U11" s="88" t="s">
        <v>261</v>
      </c>
      <c r="V11" s="88" t="s">
        <v>262</v>
      </c>
      <c r="W11" s="88" t="s">
        <v>263</v>
      </c>
      <c r="X11" s="84" t="s">
        <v>264</v>
      </c>
      <c r="Y11" s="84" t="s">
        <v>265</v>
      </c>
    </row>
    <row r="12" spans="1:243" s="101" customFormat="1" ht="217.2" customHeight="1">
      <c r="A12" s="89" t="s">
        <v>266</v>
      </c>
      <c r="B12" s="90" t="s">
        <v>267</v>
      </c>
      <c r="C12" s="90" t="s">
        <v>268</v>
      </c>
      <c r="D12" s="91" t="s">
        <v>269</v>
      </c>
      <c r="E12" s="91" t="s">
        <v>270</v>
      </c>
      <c r="F12" s="92" t="s">
        <v>271</v>
      </c>
      <c r="G12" s="93" t="s">
        <v>31</v>
      </c>
      <c r="H12" s="91" t="s">
        <v>272</v>
      </c>
      <c r="I12" s="91" t="s">
        <v>273</v>
      </c>
      <c r="J12" s="91" t="s">
        <v>274</v>
      </c>
      <c r="K12" s="91" t="s">
        <v>274</v>
      </c>
      <c r="L12" s="91" t="s">
        <v>274</v>
      </c>
      <c r="M12" s="94">
        <v>6</v>
      </c>
      <c r="N12" s="95">
        <v>2</v>
      </c>
      <c r="O12" s="94">
        <f t="shared" ref="O12" si="0">M12*N12</f>
        <v>12</v>
      </c>
      <c r="P12" s="96" t="str">
        <f t="shared" ref="P12" si="1">IF((O12&gt;23),"MuyAlto",IF(O12&gt;9,"Alto",IF(O12&gt;5,"Medio",IF(O12&lt;6,"Bajo"))))</f>
        <v>Alto</v>
      </c>
      <c r="Q12" s="94">
        <v>100</v>
      </c>
      <c r="R12" s="94">
        <f>O12*Q12</f>
        <v>1200</v>
      </c>
      <c r="S12" s="94" t="str">
        <f>IF((R12&gt;599),"I",IF(R12&gt;149,"II",IF(R12&gt;39,"III",IF(R12&lt;31,"IV"))))</f>
        <v>I</v>
      </c>
      <c r="T12" s="97" t="str">
        <f t="shared" ref="T12" si="2">IF(S12="IV","Aceptable",IF(S12="III","Mejorable",IF(S12="II","No Aceptable o Aceptable con Control Especifico",IF(S12="I","NO Aceptable"))))</f>
        <v>NO Aceptable</v>
      </c>
      <c r="U12" s="98" t="s">
        <v>275</v>
      </c>
      <c r="V12" s="98" t="s">
        <v>276</v>
      </c>
      <c r="W12" s="98" t="s">
        <v>276</v>
      </c>
      <c r="X12" s="93" t="s">
        <v>277</v>
      </c>
      <c r="Y12" s="99" t="s">
        <v>278</v>
      </c>
      <c r="Z12" s="100"/>
      <c r="AA12" s="100"/>
      <c r="AB12" s="100"/>
      <c r="AC12" s="100"/>
      <c r="AD12" s="100"/>
      <c r="AE12" s="100"/>
      <c r="AF12" s="100"/>
      <c r="AG12" s="100"/>
      <c r="AH12" s="100"/>
      <c r="AI12" s="100"/>
      <c r="AJ12" s="100"/>
      <c r="AK12" s="100"/>
      <c r="AL12" s="100"/>
      <c r="AM12" s="100"/>
      <c r="AN12" s="100"/>
      <c r="AO12" s="100"/>
      <c r="AP12" s="100"/>
      <c r="AQ12" s="100"/>
      <c r="AR12" s="100"/>
      <c r="AS12" s="100"/>
      <c r="AT12" s="100"/>
      <c r="AU12" s="100"/>
      <c r="AV12" s="100"/>
      <c r="AW12" s="100"/>
      <c r="AX12" s="100"/>
      <c r="AY12" s="100"/>
      <c r="AZ12" s="100"/>
      <c r="BA12" s="100"/>
      <c r="BB12" s="100"/>
      <c r="BC12" s="100"/>
      <c r="BD12" s="100"/>
      <c r="BE12" s="100"/>
      <c r="BF12" s="100"/>
      <c r="BG12" s="100"/>
      <c r="BH12" s="100"/>
      <c r="BI12" s="100"/>
      <c r="BJ12" s="100"/>
      <c r="BK12" s="100"/>
      <c r="BL12" s="100"/>
      <c r="BM12" s="100"/>
      <c r="BN12" s="100"/>
      <c r="BO12" s="100"/>
      <c r="BP12" s="100"/>
      <c r="BQ12" s="100"/>
      <c r="BR12" s="100"/>
      <c r="BS12" s="100"/>
      <c r="BT12" s="100"/>
      <c r="BU12" s="100"/>
      <c r="BV12" s="100"/>
      <c r="BW12" s="100"/>
      <c r="BX12" s="100"/>
      <c r="BY12" s="100"/>
      <c r="BZ12" s="100"/>
      <c r="CA12" s="100"/>
      <c r="CB12" s="100"/>
      <c r="CC12" s="100"/>
      <c r="CD12" s="100"/>
      <c r="CE12" s="100"/>
      <c r="CF12" s="100"/>
      <c r="CG12" s="100"/>
      <c r="CH12" s="100"/>
      <c r="CI12" s="100"/>
      <c r="CJ12" s="100"/>
      <c r="CK12" s="100"/>
      <c r="CL12" s="100"/>
      <c r="CM12" s="100"/>
      <c r="CN12" s="100"/>
      <c r="CO12" s="100"/>
      <c r="CP12" s="100"/>
      <c r="CQ12" s="100"/>
      <c r="CR12" s="100"/>
      <c r="CS12" s="100"/>
      <c r="CT12" s="100"/>
      <c r="CU12" s="100"/>
      <c r="CV12" s="100"/>
      <c r="CW12" s="100"/>
      <c r="CX12" s="100"/>
      <c r="CY12" s="100"/>
      <c r="CZ12" s="100"/>
      <c r="DA12" s="100"/>
      <c r="DB12" s="100"/>
      <c r="DC12" s="100"/>
      <c r="DD12" s="100"/>
      <c r="DE12" s="100"/>
      <c r="DF12" s="100"/>
      <c r="DG12" s="100"/>
      <c r="DH12" s="100"/>
      <c r="DI12" s="100"/>
      <c r="DJ12" s="100"/>
      <c r="DK12" s="100"/>
      <c r="DL12" s="100"/>
      <c r="DM12" s="100"/>
      <c r="DN12" s="100"/>
      <c r="DO12" s="100"/>
      <c r="DP12" s="100"/>
      <c r="DQ12" s="100"/>
      <c r="DR12" s="100"/>
      <c r="DS12" s="100"/>
      <c r="DT12" s="100"/>
      <c r="DU12" s="100"/>
      <c r="DV12" s="100"/>
      <c r="DW12" s="100"/>
      <c r="DX12" s="100"/>
      <c r="DY12" s="100"/>
      <c r="DZ12" s="100"/>
      <c r="EA12" s="100"/>
      <c r="EB12" s="100"/>
      <c r="EC12" s="100"/>
      <c r="ED12" s="100"/>
      <c r="EE12" s="100"/>
      <c r="EF12" s="100"/>
      <c r="EG12" s="100"/>
      <c r="EH12" s="100"/>
      <c r="EI12" s="100"/>
      <c r="EJ12" s="100"/>
      <c r="EK12" s="100"/>
      <c r="EL12" s="100"/>
      <c r="EM12" s="100"/>
      <c r="EN12" s="100"/>
      <c r="EO12" s="100"/>
      <c r="EP12" s="100"/>
      <c r="EQ12" s="100"/>
      <c r="ER12" s="100"/>
      <c r="ES12" s="100"/>
      <c r="ET12" s="100"/>
      <c r="EU12" s="100"/>
      <c r="EV12" s="100"/>
      <c r="EW12" s="100"/>
      <c r="EX12" s="100"/>
      <c r="EY12" s="100"/>
      <c r="EZ12" s="100"/>
      <c r="FA12" s="100"/>
      <c r="FB12" s="100"/>
      <c r="FC12" s="100"/>
      <c r="FD12" s="100"/>
      <c r="FE12" s="100"/>
      <c r="FF12" s="100"/>
      <c r="FG12" s="100"/>
      <c r="FH12" s="100"/>
      <c r="FI12" s="100"/>
      <c r="FJ12" s="100"/>
      <c r="FK12" s="100"/>
      <c r="FL12" s="100"/>
      <c r="FM12" s="100"/>
      <c r="FN12" s="100"/>
      <c r="FO12" s="100"/>
      <c r="FP12" s="100"/>
      <c r="FQ12" s="100"/>
      <c r="FR12" s="100"/>
      <c r="FS12" s="100"/>
      <c r="FT12" s="100"/>
      <c r="FU12" s="100"/>
      <c r="FV12" s="100"/>
      <c r="FW12" s="100"/>
      <c r="FX12" s="100"/>
      <c r="FY12" s="100"/>
      <c r="FZ12" s="100"/>
      <c r="GA12" s="100"/>
      <c r="GB12" s="100"/>
      <c r="GC12" s="100"/>
      <c r="GD12" s="100"/>
      <c r="GE12" s="100"/>
      <c r="GF12" s="100"/>
      <c r="GG12" s="100"/>
      <c r="GH12" s="100"/>
      <c r="GI12" s="100"/>
      <c r="GJ12" s="100"/>
      <c r="GK12" s="100"/>
      <c r="GL12" s="100"/>
      <c r="GM12" s="100"/>
      <c r="GN12" s="100"/>
      <c r="GO12" s="100"/>
      <c r="GP12" s="100"/>
      <c r="GQ12" s="100"/>
      <c r="GR12" s="100"/>
      <c r="GS12" s="100"/>
      <c r="GT12" s="100"/>
      <c r="GU12" s="100"/>
      <c r="GV12" s="100"/>
      <c r="GW12" s="100"/>
      <c r="GX12" s="100"/>
      <c r="GY12" s="100"/>
      <c r="GZ12" s="100"/>
      <c r="HA12" s="100"/>
      <c r="HB12" s="100"/>
      <c r="HC12" s="100"/>
      <c r="HD12" s="100"/>
      <c r="HE12" s="100"/>
      <c r="HF12" s="100"/>
      <c r="HG12" s="100"/>
      <c r="HH12" s="100"/>
      <c r="HI12" s="100"/>
      <c r="HJ12" s="100"/>
      <c r="HK12" s="100"/>
      <c r="HL12" s="100"/>
      <c r="HM12" s="100"/>
      <c r="HN12" s="100"/>
      <c r="HO12" s="100"/>
      <c r="HP12" s="100"/>
      <c r="HQ12" s="100"/>
      <c r="HR12" s="100"/>
      <c r="HS12" s="100"/>
      <c r="HT12" s="100"/>
      <c r="HU12" s="100"/>
      <c r="HV12" s="100"/>
      <c r="HW12" s="100"/>
      <c r="HX12" s="100"/>
      <c r="HY12" s="100"/>
      <c r="HZ12" s="100"/>
      <c r="IA12" s="100"/>
      <c r="IB12" s="100"/>
      <c r="IC12" s="100"/>
      <c r="ID12" s="100"/>
      <c r="IE12" s="100"/>
      <c r="IF12" s="100"/>
      <c r="IG12" s="100"/>
      <c r="IH12" s="100"/>
      <c r="II12" s="100"/>
    </row>
    <row r="13" spans="1:243" s="101" customFormat="1" ht="10.199999999999999" customHeight="1">
      <c r="A13" s="456"/>
      <c r="B13" s="457"/>
      <c r="C13" s="457"/>
      <c r="D13" s="457"/>
      <c r="E13" s="457"/>
      <c r="F13" s="457"/>
      <c r="G13" s="457"/>
      <c r="H13" s="457"/>
      <c r="I13" s="457"/>
      <c r="J13" s="457"/>
      <c r="K13" s="457"/>
      <c r="L13" s="457"/>
      <c r="M13" s="457"/>
      <c r="N13" s="457"/>
      <c r="O13" s="457"/>
      <c r="P13" s="457"/>
      <c r="Q13" s="457"/>
      <c r="R13" s="457"/>
      <c r="S13" s="457"/>
      <c r="T13" s="457"/>
      <c r="U13" s="457"/>
      <c r="V13" s="457"/>
      <c r="W13" s="457"/>
      <c r="X13" s="457"/>
      <c r="Y13" s="458"/>
      <c r="Z13" s="100"/>
      <c r="AA13" s="100"/>
      <c r="AB13" s="100"/>
      <c r="AC13" s="100"/>
      <c r="AD13" s="100"/>
      <c r="AE13" s="100"/>
      <c r="AF13" s="100"/>
      <c r="AG13" s="100"/>
      <c r="AH13" s="100"/>
      <c r="AI13" s="100"/>
      <c r="AJ13" s="100"/>
      <c r="AK13" s="100"/>
      <c r="AL13" s="100"/>
      <c r="AM13" s="100"/>
      <c r="AN13" s="100"/>
      <c r="AO13" s="100"/>
      <c r="AP13" s="100"/>
      <c r="AQ13" s="100"/>
      <c r="AR13" s="100"/>
      <c r="AS13" s="100"/>
      <c r="AT13" s="100"/>
      <c r="AU13" s="100"/>
      <c r="AV13" s="100"/>
      <c r="AW13" s="100"/>
      <c r="AX13" s="100"/>
      <c r="AY13" s="100"/>
      <c r="AZ13" s="100"/>
      <c r="BA13" s="100"/>
      <c r="BB13" s="100"/>
      <c r="BC13" s="100"/>
      <c r="BD13" s="100"/>
      <c r="BE13" s="100"/>
      <c r="BF13" s="100"/>
      <c r="BG13" s="100"/>
      <c r="BH13" s="100"/>
      <c r="BI13" s="100"/>
      <c r="BJ13" s="100"/>
      <c r="BK13" s="100"/>
      <c r="BL13" s="100"/>
      <c r="BM13" s="100"/>
      <c r="BN13" s="100"/>
      <c r="BO13" s="100"/>
      <c r="BP13" s="100"/>
      <c r="BQ13" s="100"/>
      <c r="BR13" s="100"/>
      <c r="BS13" s="100"/>
      <c r="BT13" s="100"/>
      <c r="BU13" s="100"/>
      <c r="BV13" s="100"/>
      <c r="BW13" s="100"/>
      <c r="BX13" s="100"/>
      <c r="BY13" s="100"/>
      <c r="BZ13" s="100"/>
      <c r="CA13" s="100"/>
      <c r="CB13" s="100"/>
      <c r="CC13" s="100"/>
      <c r="CD13" s="100"/>
      <c r="CE13" s="100"/>
      <c r="CF13" s="100"/>
      <c r="CG13" s="100"/>
      <c r="CH13" s="100"/>
      <c r="CI13" s="100"/>
      <c r="CJ13" s="100"/>
      <c r="CK13" s="100"/>
      <c r="CL13" s="100"/>
      <c r="CM13" s="100"/>
      <c r="CN13" s="100"/>
      <c r="CO13" s="100"/>
      <c r="CP13" s="100"/>
      <c r="CQ13" s="100"/>
      <c r="CR13" s="100"/>
      <c r="CS13" s="100"/>
      <c r="CT13" s="100"/>
      <c r="CU13" s="100"/>
      <c r="CV13" s="100"/>
      <c r="CW13" s="100"/>
      <c r="CX13" s="100"/>
      <c r="CY13" s="100"/>
      <c r="CZ13" s="100"/>
      <c r="DA13" s="100"/>
      <c r="DB13" s="100"/>
      <c r="DC13" s="100"/>
      <c r="DD13" s="100"/>
      <c r="DE13" s="100"/>
      <c r="DF13" s="100"/>
      <c r="DG13" s="100"/>
      <c r="DH13" s="100"/>
      <c r="DI13" s="100"/>
      <c r="DJ13" s="100"/>
      <c r="DK13" s="100"/>
      <c r="DL13" s="100"/>
      <c r="DM13" s="100"/>
      <c r="DN13" s="100"/>
      <c r="DO13" s="100"/>
      <c r="DP13" s="100"/>
      <c r="DQ13" s="100"/>
      <c r="DR13" s="100"/>
      <c r="DS13" s="100"/>
      <c r="DT13" s="100"/>
      <c r="DU13" s="100"/>
      <c r="DV13" s="100"/>
      <c r="DW13" s="100"/>
      <c r="DX13" s="100"/>
      <c r="DY13" s="100"/>
      <c r="DZ13" s="100"/>
      <c r="EA13" s="100"/>
      <c r="EB13" s="100"/>
      <c r="EC13" s="100"/>
      <c r="ED13" s="100"/>
      <c r="EE13" s="100"/>
      <c r="EF13" s="100"/>
      <c r="EG13" s="100"/>
      <c r="EH13" s="100"/>
      <c r="EI13" s="100"/>
      <c r="EJ13" s="100"/>
      <c r="EK13" s="100"/>
      <c r="EL13" s="100"/>
      <c r="EM13" s="100"/>
      <c r="EN13" s="100"/>
      <c r="EO13" s="100"/>
      <c r="EP13" s="100"/>
      <c r="EQ13" s="100"/>
      <c r="ER13" s="100"/>
      <c r="ES13" s="100"/>
      <c r="ET13" s="100"/>
      <c r="EU13" s="100"/>
      <c r="EV13" s="100"/>
      <c r="EW13" s="100"/>
      <c r="EX13" s="100"/>
      <c r="EY13" s="100"/>
      <c r="EZ13" s="100"/>
      <c r="FA13" s="100"/>
      <c r="FB13" s="100"/>
      <c r="FC13" s="100"/>
      <c r="FD13" s="100"/>
      <c r="FE13" s="100"/>
      <c r="FF13" s="100"/>
      <c r="FG13" s="100"/>
      <c r="FH13" s="100"/>
      <c r="FI13" s="100"/>
      <c r="FJ13" s="100"/>
      <c r="FK13" s="100"/>
      <c r="FL13" s="100"/>
      <c r="FM13" s="100"/>
      <c r="FN13" s="100"/>
      <c r="FO13" s="100"/>
      <c r="FP13" s="100"/>
      <c r="FQ13" s="100"/>
      <c r="FR13" s="100"/>
      <c r="FS13" s="100"/>
      <c r="FT13" s="100"/>
      <c r="FU13" s="100"/>
      <c r="FV13" s="100"/>
      <c r="FW13" s="100"/>
      <c r="FX13" s="100"/>
      <c r="FY13" s="100"/>
      <c r="FZ13" s="100"/>
      <c r="GA13" s="100"/>
      <c r="GB13" s="100"/>
      <c r="GC13" s="100"/>
      <c r="GD13" s="100"/>
      <c r="GE13" s="100"/>
      <c r="GF13" s="100"/>
      <c r="GG13" s="100"/>
      <c r="GH13" s="100"/>
      <c r="GI13" s="100"/>
      <c r="GJ13" s="100"/>
      <c r="GK13" s="100"/>
      <c r="GL13" s="100"/>
      <c r="GM13" s="100"/>
      <c r="GN13" s="100"/>
      <c r="GO13" s="100"/>
      <c r="GP13" s="100"/>
      <c r="GQ13" s="100"/>
      <c r="GR13" s="100"/>
      <c r="GS13" s="100"/>
      <c r="GT13" s="100"/>
      <c r="GU13" s="100"/>
      <c r="GV13" s="100"/>
      <c r="GW13" s="100"/>
      <c r="GX13" s="100"/>
      <c r="GY13" s="100"/>
      <c r="GZ13" s="100"/>
      <c r="HA13" s="100"/>
      <c r="HB13" s="100"/>
      <c r="HC13" s="100"/>
      <c r="HD13" s="100"/>
      <c r="HE13" s="100"/>
      <c r="HF13" s="100"/>
      <c r="HG13" s="100"/>
      <c r="HH13" s="100"/>
      <c r="HI13" s="100"/>
      <c r="HJ13" s="100"/>
      <c r="HK13" s="100"/>
      <c r="HL13" s="100"/>
      <c r="HM13" s="100"/>
      <c r="HN13" s="100"/>
      <c r="HO13" s="100"/>
      <c r="HP13" s="100"/>
      <c r="HQ13" s="100"/>
      <c r="HR13" s="100"/>
      <c r="HS13" s="100"/>
      <c r="HT13" s="100"/>
      <c r="HU13" s="100"/>
      <c r="HV13" s="100"/>
      <c r="HW13" s="100"/>
      <c r="HX13" s="100"/>
      <c r="HY13" s="100"/>
      <c r="HZ13" s="100"/>
      <c r="IA13" s="100"/>
      <c r="IB13" s="100"/>
      <c r="IC13" s="100"/>
      <c r="ID13" s="100"/>
      <c r="IE13" s="100"/>
      <c r="IF13" s="100"/>
      <c r="IG13" s="100"/>
      <c r="IH13" s="100"/>
      <c r="II13" s="100"/>
    </row>
    <row r="14" spans="1:243" s="101" customFormat="1" ht="31.2" customHeight="1">
      <c r="A14" s="462" t="s">
        <v>279</v>
      </c>
      <c r="B14" s="462"/>
      <c r="C14" s="462"/>
      <c r="D14" s="462"/>
      <c r="E14" s="462"/>
      <c r="F14" s="462"/>
      <c r="G14" s="462"/>
      <c r="H14" s="462"/>
      <c r="I14" s="462"/>
      <c r="J14" s="462"/>
      <c r="K14" s="462"/>
      <c r="L14" s="463" t="s">
        <v>280</v>
      </c>
      <c r="M14" s="463"/>
      <c r="N14" s="463"/>
      <c r="O14" s="463"/>
      <c r="P14" s="463"/>
      <c r="Q14" s="463"/>
      <c r="R14" s="463"/>
      <c r="S14" s="463"/>
      <c r="T14" s="463"/>
      <c r="U14" s="464" t="s">
        <v>281</v>
      </c>
      <c r="V14" s="464"/>
      <c r="W14" s="464"/>
      <c r="X14" s="465" t="s">
        <v>282</v>
      </c>
      <c r="Y14" s="465" t="s">
        <v>283</v>
      </c>
      <c r="Z14" s="100"/>
      <c r="AA14" s="100"/>
      <c r="AB14" s="100"/>
      <c r="AC14" s="100"/>
      <c r="AD14" s="100"/>
      <c r="AE14" s="100"/>
      <c r="AF14" s="100"/>
      <c r="AG14" s="100"/>
      <c r="AH14" s="100"/>
      <c r="AI14" s="100"/>
      <c r="AJ14" s="100"/>
      <c r="AK14" s="100"/>
      <c r="AL14" s="100"/>
      <c r="AM14" s="100"/>
      <c r="AN14" s="100"/>
      <c r="AO14" s="100"/>
      <c r="AP14" s="100"/>
      <c r="AQ14" s="100"/>
      <c r="AR14" s="100"/>
      <c r="AS14" s="100"/>
      <c r="AT14" s="100"/>
      <c r="AU14" s="100"/>
      <c r="AV14" s="100"/>
      <c r="AW14" s="100"/>
      <c r="AX14" s="100"/>
      <c r="AY14" s="100"/>
      <c r="AZ14" s="100"/>
      <c r="BA14" s="100"/>
      <c r="BB14" s="100"/>
      <c r="BC14" s="100"/>
      <c r="BD14" s="100"/>
      <c r="BE14" s="100"/>
      <c r="BF14" s="100"/>
      <c r="BG14" s="100"/>
      <c r="BH14" s="100"/>
      <c r="BI14" s="100"/>
      <c r="BJ14" s="100"/>
      <c r="BK14" s="100"/>
      <c r="BL14" s="100"/>
      <c r="BM14" s="100"/>
      <c r="BN14" s="100"/>
      <c r="BO14" s="100"/>
      <c r="BP14" s="100"/>
      <c r="BQ14" s="100"/>
      <c r="BR14" s="100"/>
      <c r="BS14" s="100"/>
      <c r="BT14" s="100"/>
      <c r="BU14" s="100"/>
      <c r="BV14" s="100"/>
      <c r="BW14" s="100"/>
      <c r="BX14" s="100"/>
      <c r="BY14" s="100"/>
      <c r="BZ14" s="100"/>
      <c r="CA14" s="100"/>
      <c r="CB14" s="100"/>
      <c r="CC14" s="100"/>
      <c r="CD14" s="100"/>
      <c r="CE14" s="100"/>
      <c r="CF14" s="100"/>
      <c r="CG14" s="100"/>
      <c r="CH14" s="100"/>
      <c r="CI14" s="100"/>
      <c r="CJ14" s="100"/>
      <c r="CK14" s="100"/>
      <c r="CL14" s="100"/>
      <c r="CM14" s="100"/>
      <c r="CN14" s="100"/>
      <c r="CO14" s="100"/>
      <c r="CP14" s="100"/>
      <c r="CQ14" s="100"/>
      <c r="CR14" s="100"/>
      <c r="CS14" s="100"/>
      <c r="CT14" s="100"/>
      <c r="CU14" s="100"/>
      <c r="CV14" s="100"/>
      <c r="CW14" s="100"/>
      <c r="CX14" s="100"/>
      <c r="CY14" s="100"/>
      <c r="CZ14" s="100"/>
      <c r="DA14" s="100"/>
      <c r="DB14" s="100"/>
      <c r="DC14" s="100"/>
      <c r="DD14" s="100"/>
      <c r="DE14" s="100"/>
      <c r="DF14" s="100"/>
      <c r="DG14" s="100"/>
      <c r="DH14" s="100"/>
      <c r="DI14" s="100"/>
      <c r="DJ14" s="100"/>
      <c r="DK14" s="100"/>
      <c r="DL14" s="100"/>
      <c r="DM14" s="100"/>
      <c r="DN14" s="100"/>
      <c r="DO14" s="100"/>
      <c r="DP14" s="100"/>
      <c r="DQ14" s="100"/>
      <c r="DR14" s="100"/>
      <c r="DS14" s="100"/>
      <c r="DT14" s="100"/>
      <c r="DU14" s="100"/>
      <c r="DV14" s="100"/>
      <c r="DW14" s="100"/>
      <c r="DX14" s="100"/>
      <c r="DY14" s="100"/>
      <c r="DZ14" s="100"/>
      <c r="EA14" s="100"/>
      <c r="EB14" s="100"/>
      <c r="EC14" s="100"/>
      <c r="ED14" s="100"/>
      <c r="EE14" s="100"/>
      <c r="EF14" s="100"/>
      <c r="EG14" s="100"/>
      <c r="EH14" s="100"/>
      <c r="EI14" s="100"/>
      <c r="EJ14" s="100"/>
      <c r="EK14" s="100"/>
      <c r="EL14" s="100"/>
      <c r="EM14" s="100"/>
      <c r="EN14" s="100"/>
      <c r="EO14" s="100"/>
      <c r="EP14" s="100"/>
      <c r="EQ14" s="100"/>
      <c r="ER14" s="100"/>
      <c r="ES14" s="100"/>
      <c r="ET14" s="100"/>
      <c r="EU14" s="100"/>
      <c r="EV14" s="100"/>
      <c r="EW14" s="100"/>
      <c r="EX14" s="100"/>
      <c r="EY14" s="100"/>
      <c r="EZ14" s="100"/>
      <c r="FA14" s="100"/>
      <c r="FB14" s="100"/>
      <c r="FC14" s="100"/>
      <c r="FD14" s="100"/>
      <c r="FE14" s="100"/>
      <c r="FF14" s="100"/>
      <c r="FG14" s="100"/>
      <c r="FH14" s="100"/>
      <c r="FI14" s="100"/>
      <c r="FJ14" s="100"/>
      <c r="FK14" s="100"/>
      <c r="FL14" s="100"/>
      <c r="FM14" s="100"/>
      <c r="FN14" s="100"/>
      <c r="FO14" s="100"/>
      <c r="FP14" s="100"/>
      <c r="FQ14" s="100"/>
      <c r="FR14" s="100"/>
      <c r="FS14" s="100"/>
      <c r="FT14" s="100"/>
      <c r="FU14" s="100"/>
      <c r="FV14" s="100"/>
      <c r="FW14" s="100"/>
      <c r="FX14" s="100"/>
      <c r="FY14" s="100"/>
      <c r="FZ14" s="100"/>
      <c r="GA14" s="100"/>
      <c r="GB14" s="100"/>
      <c r="GC14" s="100"/>
      <c r="GD14" s="100"/>
      <c r="GE14" s="100"/>
      <c r="GF14" s="100"/>
      <c r="GG14" s="100"/>
      <c r="GH14" s="100"/>
      <c r="GI14" s="100"/>
      <c r="GJ14" s="100"/>
      <c r="GK14" s="100"/>
      <c r="GL14" s="100"/>
      <c r="GM14" s="100"/>
      <c r="GN14" s="100"/>
      <c r="GO14" s="100"/>
      <c r="GP14" s="100"/>
      <c r="GQ14" s="100"/>
      <c r="GR14" s="100"/>
      <c r="GS14" s="100"/>
      <c r="GT14" s="100"/>
      <c r="GU14" s="100"/>
      <c r="GV14" s="100"/>
      <c r="GW14" s="100"/>
      <c r="GX14" s="100"/>
      <c r="GY14" s="100"/>
      <c r="GZ14" s="100"/>
      <c r="HA14" s="100"/>
      <c r="HB14" s="100"/>
      <c r="HC14" s="100"/>
      <c r="HD14" s="100"/>
      <c r="HE14" s="100"/>
      <c r="HF14" s="100"/>
      <c r="HG14" s="100"/>
      <c r="HH14" s="100"/>
      <c r="HI14" s="100"/>
      <c r="HJ14" s="100"/>
      <c r="HK14" s="100"/>
      <c r="HL14" s="100"/>
      <c r="HM14" s="100"/>
      <c r="HN14" s="100"/>
      <c r="HO14" s="100"/>
      <c r="HP14" s="100"/>
      <c r="HQ14" s="100"/>
      <c r="HR14" s="100"/>
      <c r="HS14" s="100"/>
      <c r="HT14" s="100"/>
      <c r="HU14" s="100"/>
      <c r="HV14" s="100"/>
      <c r="HW14" s="100"/>
      <c r="HX14" s="100"/>
      <c r="HY14" s="100"/>
      <c r="HZ14" s="100"/>
      <c r="IA14" s="100"/>
      <c r="IB14" s="100"/>
      <c r="IC14" s="100"/>
      <c r="ID14" s="100"/>
      <c r="IE14" s="100"/>
      <c r="IF14" s="100"/>
      <c r="IG14" s="100"/>
      <c r="IH14" s="100"/>
      <c r="II14" s="100"/>
    </row>
    <row r="15" spans="1:243" s="101" customFormat="1" ht="31.95" customHeight="1">
      <c r="A15" s="460" t="s">
        <v>284</v>
      </c>
      <c r="B15" s="460"/>
      <c r="C15" s="460"/>
      <c r="D15" s="460"/>
      <c r="E15" s="460"/>
      <c r="F15" s="460"/>
      <c r="G15" s="460"/>
      <c r="H15" s="460"/>
      <c r="I15" s="460"/>
      <c r="J15" s="460"/>
      <c r="K15" s="460"/>
      <c r="L15" s="466" t="s">
        <v>285</v>
      </c>
      <c r="M15" s="466"/>
      <c r="N15" s="466"/>
      <c r="O15" s="466" t="s">
        <v>106</v>
      </c>
      <c r="P15" s="466" t="s">
        <v>135</v>
      </c>
      <c r="Q15" s="466" t="s">
        <v>169</v>
      </c>
      <c r="R15" s="466" t="s">
        <v>187</v>
      </c>
      <c r="S15" s="468" t="s">
        <v>286</v>
      </c>
      <c r="T15" s="469" t="s">
        <v>287</v>
      </c>
      <c r="U15" s="464"/>
      <c r="V15" s="464"/>
      <c r="W15" s="464"/>
      <c r="X15" s="465"/>
      <c r="Y15" s="465"/>
      <c r="Z15" s="100"/>
      <c r="AA15" s="100"/>
      <c r="AB15" s="100"/>
      <c r="AC15" s="100"/>
      <c r="AD15" s="100"/>
      <c r="AE15" s="100"/>
      <c r="AF15" s="100"/>
      <c r="AG15" s="100"/>
      <c r="AH15" s="100"/>
      <c r="AI15" s="100"/>
      <c r="AJ15" s="100"/>
      <c r="AK15" s="100"/>
      <c r="AL15" s="100"/>
      <c r="AM15" s="100"/>
      <c r="AN15" s="100"/>
      <c r="AO15" s="100"/>
      <c r="AP15" s="100"/>
      <c r="AQ15" s="100"/>
      <c r="AR15" s="100"/>
      <c r="AS15" s="100"/>
      <c r="AT15" s="100"/>
      <c r="AU15" s="100"/>
      <c r="AV15" s="100"/>
      <c r="AW15" s="100"/>
      <c r="AX15" s="100"/>
      <c r="AY15" s="100"/>
      <c r="AZ15" s="100"/>
      <c r="BA15" s="100"/>
      <c r="BB15" s="100"/>
      <c r="BC15" s="100"/>
      <c r="BD15" s="100"/>
      <c r="BE15" s="100"/>
      <c r="BF15" s="100"/>
      <c r="BG15" s="100"/>
      <c r="BH15" s="100"/>
      <c r="BI15" s="100"/>
      <c r="BJ15" s="100"/>
      <c r="BK15" s="100"/>
      <c r="BL15" s="100"/>
      <c r="BM15" s="100"/>
      <c r="BN15" s="100"/>
      <c r="BO15" s="100"/>
      <c r="BP15" s="100"/>
      <c r="BQ15" s="100"/>
      <c r="BR15" s="100"/>
      <c r="BS15" s="100"/>
      <c r="BT15" s="100"/>
      <c r="BU15" s="100"/>
      <c r="BV15" s="100"/>
      <c r="BW15" s="100"/>
      <c r="BX15" s="100"/>
      <c r="BY15" s="100"/>
      <c r="BZ15" s="100"/>
      <c r="CA15" s="100"/>
      <c r="CB15" s="100"/>
      <c r="CC15" s="100"/>
      <c r="CD15" s="100"/>
      <c r="CE15" s="100"/>
      <c r="CF15" s="100"/>
      <c r="CG15" s="100"/>
      <c r="CH15" s="100"/>
      <c r="CI15" s="100"/>
      <c r="CJ15" s="100"/>
      <c r="CK15" s="100"/>
      <c r="CL15" s="100"/>
      <c r="CM15" s="100"/>
      <c r="CN15" s="100"/>
      <c r="CO15" s="100"/>
      <c r="CP15" s="100"/>
      <c r="CQ15" s="100"/>
      <c r="CR15" s="100"/>
      <c r="CS15" s="100"/>
      <c r="CT15" s="100"/>
      <c r="CU15" s="100"/>
      <c r="CV15" s="100"/>
      <c r="CW15" s="100"/>
      <c r="CX15" s="100"/>
      <c r="CY15" s="100"/>
      <c r="CZ15" s="100"/>
      <c r="DA15" s="100"/>
      <c r="DB15" s="100"/>
      <c r="DC15" s="100"/>
      <c r="DD15" s="100"/>
      <c r="DE15" s="100"/>
      <c r="DF15" s="100"/>
      <c r="DG15" s="100"/>
      <c r="DH15" s="100"/>
      <c r="DI15" s="100"/>
      <c r="DJ15" s="100"/>
      <c r="DK15" s="100"/>
      <c r="DL15" s="100"/>
      <c r="DM15" s="100"/>
      <c r="DN15" s="100"/>
      <c r="DO15" s="100"/>
      <c r="DP15" s="100"/>
      <c r="DQ15" s="100"/>
      <c r="DR15" s="100"/>
      <c r="DS15" s="100"/>
      <c r="DT15" s="100"/>
      <c r="DU15" s="100"/>
      <c r="DV15" s="100"/>
      <c r="DW15" s="100"/>
      <c r="DX15" s="100"/>
      <c r="DY15" s="100"/>
      <c r="DZ15" s="100"/>
      <c r="EA15" s="100"/>
      <c r="EB15" s="100"/>
      <c r="EC15" s="100"/>
      <c r="ED15" s="100"/>
      <c r="EE15" s="100"/>
      <c r="EF15" s="100"/>
      <c r="EG15" s="100"/>
      <c r="EH15" s="100"/>
      <c r="EI15" s="100"/>
      <c r="EJ15" s="100"/>
      <c r="EK15" s="100"/>
      <c r="EL15" s="100"/>
      <c r="EM15" s="100"/>
      <c r="EN15" s="100"/>
      <c r="EO15" s="100"/>
      <c r="EP15" s="100"/>
      <c r="EQ15" s="100"/>
      <c r="ER15" s="100"/>
      <c r="ES15" s="100"/>
      <c r="ET15" s="100"/>
      <c r="EU15" s="100"/>
      <c r="EV15" s="100"/>
      <c r="EW15" s="100"/>
      <c r="EX15" s="100"/>
      <c r="EY15" s="100"/>
      <c r="EZ15" s="100"/>
      <c r="FA15" s="100"/>
      <c r="FB15" s="100"/>
      <c r="FC15" s="100"/>
      <c r="FD15" s="100"/>
      <c r="FE15" s="100"/>
      <c r="FF15" s="100"/>
      <c r="FG15" s="100"/>
      <c r="FH15" s="100"/>
      <c r="FI15" s="100"/>
      <c r="FJ15" s="100"/>
      <c r="FK15" s="100"/>
      <c r="FL15" s="100"/>
      <c r="FM15" s="100"/>
      <c r="FN15" s="100"/>
      <c r="FO15" s="100"/>
      <c r="FP15" s="100"/>
      <c r="FQ15" s="100"/>
      <c r="FR15" s="100"/>
      <c r="FS15" s="100"/>
      <c r="FT15" s="100"/>
      <c r="FU15" s="100"/>
      <c r="FV15" s="100"/>
      <c r="FW15" s="100"/>
      <c r="FX15" s="100"/>
      <c r="FY15" s="100"/>
      <c r="FZ15" s="100"/>
      <c r="GA15" s="100"/>
      <c r="GB15" s="100"/>
      <c r="GC15" s="100"/>
      <c r="GD15" s="100"/>
      <c r="GE15" s="100"/>
      <c r="GF15" s="100"/>
      <c r="GG15" s="100"/>
      <c r="GH15" s="100"/>
      <c r="GI15" s="100"/>
      <c r="GJ15" s="100"/>
      <c r="GK15" s="100"/>
      <c r="GL15" s="100"/>
      <c r="GM15" s="100"/>
      <c r="GN15" s="100"/>
      <c r="GO15" s="100"/>
      <c r="GP15" s="100"/>
      <c r="GQ15" s="100"/>
      <c r="GR15" s="100"/>
      <c r="GS15" s="100"/>
      <c r="GT15" s="100"/>
      <c r="GU15" s="100"/>
      <c r="GV15" s="100"/>
      <c r="GW15" s="100"/>
      <c r="GX15" s="100"/>
      <c r="GY15" s="100"/>
      <c r="GZ15" s="100"/>
      <c r="HA15" s="100"/>
      <c r="HB15" s="100"/>
      <c r="HC15" s="100"/>
      <c r="HD15" s="100"/>
      <c r="HE15" s="100"/>
      <c r="HF15" s="100"/>
      <c r="HG15" s="100"/>
      <c r="HH15" s="100"/>
      <c r="HI15" s="100"/>
      <c r="HJ15" s="100"/>
      <c r="HK15" s="100"/>
      <c r="HL15" s="100"/>
      <c r="HM15" s="100"/>
      <c r="HN15" s="100"/>
      <c r="HO15" s="100"/>
      <c r="HP15" s="100"/>
      <c r="HQ15" s="100"/>
      <c r="HR15" s="100"/>
      <c r="HS15" s="100"/>
      <c r="HT15" s="100"/>
      <c r="HU15" s="100"/>
      <c r="HV15" s="100"/>
      <c r="HW15" s="100"/>
      <c r="HX15" s="100"/>
      <c r="HY15" s="100"/>
      <c r="HZ15" s="100"/>
      <c r="IA15" s="100"/>
      <c r="IB15" s="100"/>
      <c r="IC15" s="100"/>
      <c r="ID15" s="100"/>
      <c r="IE15" s="100"/>
      <c r="IF15" s="100"/>
      <c r="IG15" s="100"/>
      <c r="IH15" s="100"/>
      <c r="II15" s="100"/>
    </row>
    <row r="16" spans="1:243" s="101" customFormat="1" ht="40.950000000000003" customHeight="1">
      <c r="A16" s="460" t="s">
        <v>255</v>
      </c>
      <c r="B16" s="460" t="s">
        <v>288</v>
      </c>
      <c r="C16" s="460"/>
      <c r="D16" s="460"/>
      <c r="E16" s="460"/>
      <c r="F16" s="460"/>
      <c r="G16" s="460"/>
      <c r="H16" s="460"/>
      <c r="I16" s="461" t="s">
        <v>289</v>
      </c>
      <c r="J16" s="461"/>
      <c r="K16" s="461"/>
      <c r="L16" s="466"/>
      <c r="M16" s="466"/>
      <c r="N16" s="466"/>
      <c r="O16" s="466"/>
      <c r="P16" s="466"/>
      <c r="Q16" s="466"/>
      <c r="R16" s="466"/>
      <c r="S16" s="468"/>
      <c r="T16" s="469"/>
      <c r="U16" s="467" t="s">
        <v>290</v>
      </c>
      <c r="V16" s="467" t="s">
        <v>291</v>
      </c>
      <c r="W16" s="467" t="s">
        <v>292</v>
      </c>
      <c r="X16" s="465"/>
      <c r="Y16" s="465"/>
      <c r="Z16" s="100"/>
      <c r="AA16" s="100"/>
      <c r="AB16" s="100"/>
      <c r="AC16" s="100"/>
      <c r="AD16" s="100"/>
      <c r="AE16" s="100"/>
      <c r="AF16" s="100"/>
      <c r="AG16" s="100"/>
      <c r="AH16" s="100"/>
      <c r="AI16" s="100"/>
      <c r="AJ16" s="100"/>
      <c r="AK16" s="100"/>
      <c r="AL16" s="100"/>
      <c r="AM16" s="100"/>
      <c r="AN16" s="100"/>
      <c r="AO16" s="100"/>
      <c r="AP16" s="100"/>
      <c r="AQ16" s="100"/>
      <c r="AR16" s="100"/>
      <c r="AS16" s="100"/>
      <c r="AT16" s="100"/>
      <c r="AU16" s="100"/>
      <c r="AV16" s="100"/>
      <c r="AW16" s="100"/>
      <c r="AX16" s="100"/>
      <c r="AY16" s="100"/>
      <c r="AZ16" s="100"/>
      <c r="BA16" s="100"/>
      <c r="BB16" s="100"/>
      <c r="BC16" s="100"/>
      <c r="BD16" s="100"/>
      <c r="BE16" s="100"/>
      <c r="BF16" s="100"/>
      <c r="BG16" s="100"/>
      <c r="BH16" s="100"/>
      <c r="BI16" s="100"/>
      <c r="BJ16" s="100"/>
      <c r="BK16" s="100"/>
      <c r="BL16" s="100"/>
      <c r="BM16" s="100"/>
      <c r="BN16" s="100"/>
      <c r="BO16" s="100"/>
      <c r="BP16" s="100"/>
      <c r="BQ16" s="100"/>
      <c r="BR16" s="100"/>
      <c r="BS16" s="100"/>
      <c r="BT16" s="100"/>
      <c r="BU16" s="100"/>
      <c r="BV16" s="100"/>
      <c r="BW16" s="100"/>
      <c r="BX16" s="100"/>
      <c r="BY16" s="100"/>
      <c r="BZ16" s="100"/>
      <c r="CA16" s="100"/>
      <c r="CB16" s="100"/>
      <c r="CC16" s="100"/>
      <c r="CD16" s="100"/>
      <c r="CE16" s="100"/>
      <c r="CF16" s="100"/>
      <c r="CG16" s="100"/>
      <c r="CH16" s="100"/>
      <c r="CI16" s="100"/>
      <c r="CJ16" s="100"/>
      <c r="CK16" s="100"/>
      <c r="CL16" s="100"/>
      <c r="CM16" s="100"/>
      <c r="CN16" s="100"/>
      <c r="CO16" s="100"/>
      <c r="CP16" s="100"/>
      <c r="CQ16" s="100"/>
      <c r="CR16" s="100"/>
      <c r="CS16" s="100"/>
      <c r="CT16" s="100"/>
      <c r="CU16" s="100"/>
      <c r="CV16" s="100"/>
      <c r="CW16" s="100"/>
      <c r="CX16" s="100"/>
      <c r="CY16" s="100"/>
      <c r="CZ16" s="100"/>
      <c r="DA16" s="100"/>
      <c r="DB16" s="100"/>
      <c r="DC16" s="100"/>
      <c r="DD16" s="100"/>
      <c r="DE16" s="100"/>
      <c r="DF16" s="100"/>
      <c r="DG16" s="100"/>
      <c r="DH16" s="100"/>
      <c r="DI16" s="100"/>
      <c r="DJ16" s="100"/>
      <c r="DK16" s="100"/>
      <c r="DL16" s="100"/>
      <c r="DM16" s="100"/>
      <c r="DN16" s="100"/>
      <c r="DO16" s="100"/>
      <c r="DP16" s="100"/>
      <c r="DQ16" s="100"/>
      <c r="DR16" s="100"/>
      <c r="DS16" s="100"/>
      <c r="DT16" s="100"/>
      <c r="DU16" s="100"/>
      <c r="DV16" s="100"/>
      <c r="DW16" s="100"/>
      <c r="DX16" s="100"/>
      <c r="DY16" s="100"/>
      <c r="DZ16" s="100"/>
      <c r="EA16" s="100"/>
      <c r="EB16" s="100"/>
      <c r="EC16" s="100"/>
      <c r="ED16" s="100"/>
      <c r="EE16" s="100"/>
      <c r="EF16" s="100"/>
      <c r="EG16" s="100"/>
      <c r="EH16" s="100"/>
      <c r="EI16" s="100"/>
      <c r="EJ16" s="100"/>
      <c r="EK16" s="100"/>
      <c r="EL16" s="100"/>
      <c r="EM16" s="100"/>
      <c r="EN16" s="100"/>
      <c r="EO16" s="100"/>
      <c r="EP16" s="100"/>
      <c r="EQ16" s="100"/>
      <c r="ER16" s="100"/>
      <c r="ES16" s="100"/>
      <c r="ET16" s="100"/>
      <c r="EU16" s="100"/>
      <c r="EV16" s="100"/>
      <c r="EW16" s="100"/>
      <c r="EX16" s="100"/>
      <c r="EY16" s="100"/>
      <c r="EZ16" s="100"/>
      <c r="FA16" s="100"/>
      <c r="FB16" s="100"/>
      <c r="FC16" s="100"/>
      <c r="FD16" s="100"/>
      <c r="FE16" s="100"/>
      <c r="FF16" s="100"/>
      <c r="FG16" s="100"/>
      <c r="FH16" s="100"/>
      <c r="FI16" s="100"/>
      <c r="FJ16" s="100"/>
      <c r="FK16" s="100"/>
      <c r="FL16" s="100"/>
      <c r="FM16" s="100"/>
      <c r="FN16" s="100"/>
      <c r="FO16" s="100"/>
      <c r="FP16" s="100"/>
      <c r="FQ16" s="100"/>
      <c r="FR16" s="100"/>
      <c r="FS16" s="100"/>
      <c r="FT16" s="100"/>
      <c r="FU16" s="100"/>
      <c r="FV16" s="100"/>
      <c r="FW16" s="100"/>
      <c r="FX16" s="100"/>
      <c r="FY16" s="100"/>
      <c r="FZ16" s="100"/>
      <c r="GA16" s="100"/>
      <c r="GB16" s="100"/>
      <c r="GC16" s="100"/>
      <c r="GD16" s="100"/>
      <c r="GE16" s="100"/>
      <c r="GF16" s="100"/>
      <c r="GG16" s="100"/>
      <c r="GH16" s="100"/>
      <c r="GI16" s="100"/>
      <c r="GJ16" s="100"/>
      <c r="GK16" s="100"/>
      <c r="GL16" s="100"/>
      <c r="GM16" s="100"/>
      <c r="GN16" s="100"/>
      <c r="GO16" s="100"/>
      <c r="GP16" s="100"/>
      <c r="GQ16" s="100"/>
      <c r="GR16" s="100"/>
      <c r="GS16" s="100"/>
      <c r="GT16" s="100"/>
      <c r="GU16" s="100"/>
      <c r="GV16" s="100"/>
      <c r="GW16" s="100"/>
      <c r="GX16" s="100"/>
      <c r="GY16" s="100"/>
      <c r="GZ16" s="100"/>
      <c r="HA16" s="100"/>
      <c r="HB16" s="100"/>
      <c r="HC16" s="100"/>
      <c r="HD16" s="100"/>
      <c r="HE16" s="100"/>
      <c r="HF16" s="100"/>
      <c r="HG16" s="100"/>
      <c r="HH16" s="100"/>
      <c r="HI16" s="100"/>
      <c r="HJ16" s="100"/>
      <c r="HK16" s="100"/>
      <c r="HL16" s="100"/>
      <c r="HM16" s="100"/>
      <c r="HN16" s="100"/>
      <c r="HO16" s="100"/>
      <c r="HP16" s="100"/>
      <c r="HQ16" s="100"/>
      <c r="HR16" s="100"/>
      <c r="HS16" s="100"/>
      <c r="HT16" s="100"/>
      <c r="HU16" s="100"/>
      <c r="HV16" s="100"/>
      <c r="HW16" s="100"/>
      <c r="HX16" s="100"/>
      <c r="HY16" s="100"/>
      <c r="HZ16" s="100"/>
      <c r="IA16" s="100"/>
      <c r="IB16" s="100"/>
      <c r="IC16" s="100"/>
      <c r="ID16" s="100"/>
      <c r="IE16" s="100"/>
      <c r="IF16" s="100"/>
      <c r="IG16" s="100"/>
      <c r="IH16" s="100"/>
      <c r="II16" s="100"/>
    </row>
    <row r="17" spans="1:243" s="101" customFormat="1" ht="34.950000000000003" customHeight="1">
      <c r="A17" s="460"/>
      <c r="B17" s="460" t="s">
        <v>293</v>
      </c>
      <c r="C17" s="460"/>
      <c r="D17" s="460"/>
      <c r="E17" s="460" t="s">
        <v>294</v>
      </c>
      <c r="F17" s="460"/>
      <c r="G17" s="460"/>
      <c r="H17" s="460"/>
      <c r="I17" s="461" t="s">
        <v>295</v>
      </c>
      <c r="J17" s="461"/>
      <c r="K17" s="461"/>
      <c r="L17" s="466"/>
      <c r="M17" s="466"/>
      <c r="N17" s="466"/>
      <c r="O17" s="466"/>
      <c r="P17" s="466"/>
      <c r="Q17" s="466"/>
      <c r="R17" s="466"/>
      <c r="S17" s="468"/>
      <c r="T17" s="469"/>
      <c r="U17" s="467"/>
      <c r="V17" s="467"/>
      <c r="W17" s="467"/>
      <c r="X17" s="465"/>
      <c r="Y17" s="465"/>
      <c r="Z17" s="100"/>
      <c r="AA17" s="100"/>
      <c r="AB17" s="100"/>
      <c r="AC17" s="100"/>
      <c r="AD17" s="100"/>
      <c r="AE17" s="100"/>
      <c r="AF17" s="100"/>
      <c r="AG17" s="100"/>
      <c r="AH17" s="100"/>
      <c r="AI17" s="100"/>
      <c r="AJ17" s="100"/>
      <c r="AK17" s="100"/>
      <c r="AL17" s="100"/>
      <c r="AM17" s="100"/>
      <c r="AN17" s="100"/>
      <c r="AO17" s="100"/>
      <c r="AP17" s="100"/>
      <c r="AQ17" s="100"/>
      <c r="AR17" s="100"/>
      <c r="AS17" s="100"/>
      <c r="AT17" s="100"/>
      <c r="AU17" s="100"/>
      <c r="AV17" s="100"/>
      <c r="AW17" s="100"/>
      <c r="AX17" s="100"/>
      <c r="AY17" s="100"/>
      <c r="AZ17" s="100"/>
      <c r="BA17" s="100"/>
      <c r="BB17" s="100"/>
      <c r="BC17" s="100"/>
      <c r="BD17" s="100"/>
      <c r="BE17" s="100"/>
      <c r="BF17" s="100"/>
      <c r="BG17" s="100"/>
      <c r="BH17" s="100"/>
      <c r="BI17" s="100"/>
      <c r="BJ17" s="100"/>
      <c r="BK17" s="100"/>
      <c r="BL17" s="100"/>
      <c r="BM17" s="100"/>
      <c r="BN17" s="100"/>
      <c r="BO17" s="100"/>
      <c r="BP17" s="100"/>
      <c r="BQ17" s="100"/>
      <c r="BR17" s="100"/>
      <c r="BS17" s="100"/>
      <c r="BT17" s="100"/>
      <c r="BU17" s="100"/>
      <c r="BV17" s="100"/>
      <c r="BW17" s="100"/>
      <c r="BX17" s="100"/>
      <c r="BY17" s="100"/>
      <c r="BZ17" s="100"/>
      <c r="CA17" s="100"/>
      <c r="CB17" s="100"/>
      <c r="CC17" s="100"/>
      <c r="CD17" s="100"/>
      <c r="CE17" s="100"/>
      <c r="CF17" s="100"/>
      <c r="CG17" s="100"/>
      <c r="CH17" s="100"/>
      <c r="CI17" s="100"/>
      <c r="CJ17" s="100"/>
      <c r="CK17" s="100"/>
      <c r="CL17" s="100"/>
      <c r="CM17" s="100"/>
      <c r="CN17" s="100"/>
      <c r="CO17" s="100"/>
      <c r="CP17" s="100"/>
      <c r="CQ17" s="100"/>
      <c r="CR17" s="100"/>
      <c r="CS17" s="100"/>
      <c r="CT17" s="100"/>
      <c r="CU17" s="100"/>
      <c r="CV17" s="100"/>
      <c r="CW17" s="100"/>
      <c r="CX17" s="100"/>
      <c r="CY17" s="100"/>
      <c r="CZ17" s="100"/>
      <c r="DA17" s="100"/>
      <c r="DB17" s="100"/>
      <c r="DC17" s="100"/>
      <c r="DD17" s="100"/>
      <c r="DE17" s="100"/>
      <c r="DF17" s="100"/>
      <c r="DG17" s="100"/>
      <c r="DH17" s="100"/>
      <c r="DI17" s="100"/>
      <c r="DJ17" s="100"/>
      <c r="DK17" s="100"/>
      <c r="DL17" s="100"/>
      <c r="DM17" s="100"/>
      <c r="DN17" s="100"/>
      <c r="DO17" s="100"/>
      <c r="DP17" s="100"/>
      <c r="DQ17" s="100"/>
      <c r="DR17" s="100"/>
      <c r="DS17" s="100"/>
      <c r="DT17" s="100"/>
      <c r="DU17" s="100"/>
      <c r="DV17" s="100"/>
      <c r="DW17" s="100"/>
      <c r="DX17" s="100"/>
      <c r="DY17" s="100"/>
      <c r="DZ17" s="100"/>
      <c r="EA17" s="100"/>
      <c r="EB17" s="100"/>
      <c r="EC17" s="100"/>
      <c r="ED17" s="100"/>
      <c r="EE17" s="100"/>
      <c r="EF17" s="100"/>
      <c r="EG17" s="100"/>
      <c r="EH17" s="100"/>
      <c r="EI17" s="100"/>
      <c r="EJ17" s="100"/>
      <c r="EK17" s="100"/>
      <c r="EL17" s="100"/>
      <c r="EM17" s="100"/>
      <c r="EN17" s="100"/>
      <c r="EO17" s="100"/>
      <c r="EP17" s="100"/>
      <c r="EQ17" s="100"/>
      <c r="ER17" s="100"/>
      <c r="ES17" s="100"/>
      <c r="ET17" s="100"/>
      <c r="EU17" s="100"/>
      <c r="EV17" s="100"/>
      <c r="EW17" s="100"/>
      <c r="EX17" s="100"/>
      <c r="EY17" s="100"/>
      <c r="EZ17" s="100"/>
      <c r="FA17" s="100"/>
      <c r="FB17" s="100"/>
      <c r="FC17" s="100"/>
      <c r="FD17" s="100"/>
      <c r="FE17" s="100"/>
      <c r="FF17" s="100"/>
      <c r="FG17" s="100"/>
      <c r="FH17" s="100"/>
      <c r="FI17" s="100"/>
      <c r="FJ17" s="100"/>
      <c r="FK17" s="100"/>
      <c r="FL17" s="100"/>
      <c r="FM17" s="100"/>
      <c r="FN17" s="100"/>
      <c r="FO17" s="100"/>
      <c r="FP17" s="100"/>
      <c r="FQ17" s="100"/>
      <c r="FR17" s="100"/>
      <c r="FS17" s="100"/>
      <c r="FT17" s="100"/>
      <c r="FU17" s="100"/>
      <c r="FV17" s="100"/>
      <c r="FW17" s="100"/>
      <c r="FX17" s="100"/>
      <c r="FY17" s="100"/>
      <c r="FZ17" s="100"/>
      <c r="GA17" s="100"/>
      <c r="GB17" s="100"/>
      <c r="GC17" s="100"/>
      <c r="GD17" s="100"/>
      <c r="GE17" s="100"/>
      <c r="GF17" s="100"/>
      <c r="GG17" s="100"/>
      <c r="GH17" s="100"/>
      <c r="GI17" s="100"/>
      <c r="GJ17" s="100"/>
      <c r="GK17" s="100"/>
      <c r="GL17" s="100"/>
      <c r="GM17" s="100"/>
      <c r="GN17" s="100"/>
      <c r="GO17" s="100"/>
      <c r="GP17" s="100"/>
      <c r="GQ17" s="100"/>
      <c r="GR17" s="100"/>
      <c r="GS17" s="100"/>
      <c r="GT17" s="100"/>
      <c r="GU17" s="100"/>
      <c r="GV17" s="100"/>
      <c r="GW17" s="100"/>
      <c r="GX17" s="100"/>
      <c r="GY17" s="100"/>
      <c r="GZ17" s="100"/>
      <c r="HA17" s="100"/>
      <c r="HB17" s="100"/>
      <c r="HC17" s="100"/>
      <c r="HD17" s="100"/>
      <c r="HE17" s="100"/>
      <c r="HF17" s="100"/>
      <c r="HG17" s="100"/>
      <c r="HH17" s="100"/>
      <c r="HI17" s="100"/>
      <c r="HJ17" s="100"/>
      <c r="HK17" s="100"/>
      <c r="HL17" s="100"/>
      <c r="HM17" s="100"/>
      <c r="HN17" s="100"/>
      <c r="HO17" s="100"/>
      <c r="HP17" s="100"/>
      <c r="HQ17" s="100"/>
      <c r="HR17" s="100"/>
      <c r="HS17" s="100"/>
      <c r="HT17" s="100"/>
      <c r="HU17" s="100"/>
      <c r="HV17" s="100"/>
      <c r="HW17" s="100"/>
      <c r="HX17" s="100"/>
      <c r="HY17" s="100"/>
      <c r="HZ17" s="100"/>
      <c r="IA17" s="100"/>
      <c r="IB17" s="100"/>
      <c r="IC17" s="100"/>
      <c r="ID17" s="100"/>
      <c r="IE17" s="100"/>
      <c r="IF17" s="100"/>
      <c r="IG17" s="100"/>
      <c r="IH17" s="100"/>
      <c r="II17" s="100"/>
    </row>
    <row r="18" spans="1:243" s="101" customFormat="1" ht="351" customHeight="1">
      <c r="A18" s="91" t="s">
        <v>296</v>
      </c>
      <c r="B18" s="470" t="s">
        <v>297</v>
      </c>
      <c r="C18" s="470"/>
      <c r="D18" s="470"/>
      <c r="E18" s="470" t="s">
        <v>298</v>
      </c>
      <c r="F18" s="470"/>
      <c r="G18" s="470"/>
      <c r="H18" s="470"/>
      <c r="I18" s="458" t="s">
        <v>299</v>
      </c>
      <c r="J18" s="471"/>
      <c r="K18" s="456"/>
      <c r="L18" s="472" t="s">
        <v>300</v>
      </c>
      <c r="M18" s="472"/>
      <c r="N18" s="472"/>
      <c r="O18" s="94">
        <v>2</v>
      </c>
      <c r="P18" s="95">
        <v>1</v>
      </c>
      <c r="Q18" s="94">
        <f>O18*P18</f>
        <v>2</v>
      </c>
      <c r="R18" s="65">
        <f>Q18*Q12</f>
        <v>200</v>
      </c>
      <c r="S18" s="94" t="str">
        <f>IF((R18&gt;599),"I",IF(R18&gt;149,"II",IF(R18&gt;39,"III",IF(R18&lt;31,"IV"))))</f>
        <v>II</v>
      </c>
      <c r="T18" s="97" t="str">
        <f t="shared" ref="T18" si="3">IF(S18="IV","Aceptable",IF(S18="III","Mejorable",IF(S18="II","No Aceptable o Aceptable con Control Especifico",IF(S18="I","NO Aceptable"))))</f>
        <v>No Aceptable o Aceptable con Control Especifico</v>
      </c>
      <c r="U18" s="65">
        <f>R12</f>
        <v>1200</v>
      </c>
      <c r="V18" s="65">
        <f t="shared" ref="V18" si="4">R18</f>
        <v>200</v>
      </c>
      <c r="W18" s="66">
        <f>(U18-V18)/U18</f>
        <v>0.83333333333333337</v>
      </c>
      <c r="X18" s="67" t="s">
        <v>301</v>
      </c>
      <c r="Y18" s="68" t="s">
        <v>302</v>
      </c>
      <c r="Z18" s="100"/>
      <c r="AA18" s="100"/>
      <c r="AB18" s="100"/>
      <c r="AC18" s="100"/>
      <c r="AD18" s="100"/>
      <c r="AE18" s="100"/>
      <c r="AF18" s="100"/>
      <c r="AG18" s="100"/>
      <c r="AH18" s="100"/>
      <c r="AI18" s="100"/>
      <c r="AJ18" s="100"/>
      <c r="AK18" s="100"/>
      <c r="AL18" s="100"/>
      <c r="AM18" s="100"/>
      <c r="AN18" s="100"/>
      <c r="AO18" s="100"/>
      <c r="AP18" s="100"/>
      <c r="AQ18" s="100"/>
      <c r="AR18" s="100"/>
      <c r="AS18" s="100"/>
      <c r="AT18" s="100"/>
      <c r="AU18" s="100"/>
      <c r="AV18" s="100"/>
      <c r="AW18" s="100"/>
      <c r="AX18" s="100"/>
      <c r="AY18" s="100"/>
      <c r="AZ18" s="100"/>
      <c r="BA18" s="100"/>
      <c r="BB18" s="100"/>
      <c r="BC18" s="100"/>
      <c r="BD18" s="100"/>
      <c r="BE18" s="100"/>
      <c r="BF18" s="100"/>
      <c r="BG18" s="100"/>
      <c r="BH18" s="100"/>
      <c r="BI18" s="100"/>
      <c r="BJ18" s="100"/>
      <c r="BK18" s="100"/>
      <c r="BL18" s="100"/>
      <c r="BM18" s="100"/>
      <c r="BN18" s="100"/>
      <c r="BO18" s="100"/>
      <c r="BP18" s="100"/>
      <c r="BQ18" s="100"/>
      <c r="BR18" s="100"/>
      <c r="BS18" s="100"/>
      <c r="BT18" s="100"/>
      <c r="BU18" s="100"/>
      <c r="BV18" s="100"/>
      <c r="BW18" s="100"/>
      <c r="BX18" s="100"/>
      <c r="BY18" s="100"/>
      <c r="BZ18" s="100"/>
      <c r="CA18" s="100"/>
      <c r="CB18" s="100"/>
      <c r="CC18" s="100"/>
      <c r="CD18" s="100"/>
      <c r="CE18" s="100"/>
      <c r="CF18" s="100"/>
      <c r="CG18" s="100"/>
      <c r="CH18" s="100"/>
      <c r="CI18" s="100"/>
      <c r="CJ18" s="100"/>
      <c r="CK18" s="100"/>
      <c r="CL18" s="100"/>
      <c r="CM18" s="100"/>
      <c r="CN18" s="100"/>
      <c r="CO18" s="100"/>
      <c r="CP18" s="100"/>
      <c r="CQ18" s="100"/>
      <c r="CR18" s="100"/>
      <c r="CS18" s="100"/>
      <c r="CT18" s="100"/>
      <c r="CU18" s="100"/>
      <c r="CV18" s="100"/>
      <c r="CW18" s="100"/>
      <c r="CX18" s="100"/>
      <c r="CY18" s="100"/>
      <c r="CZ18" s="100"/>
      <c r="DA18" s="100"/>
      <c r="DB18" s="100"/>
      <c r="DC18" s="100"/>
      <c r="DD18" s="100"/>
      <c r="DE18" s="100"/>
      <c r="DF18" s="100"/>
      <c r="DG18" s="100"/>
      <c r="DH18" s="100"/>
      <c r="DI18" s="100"/>
      <c r="DJ18" s="100"/>
      <c r="DK18" s="100"/>
      <c r="DL18" s="100"/>
      <c r="DM18" s="100"/>
      <c r="DN18" s="100"/>
      <c r="DO18" s="100"/>
      <c r="DP18" s="100"/>
      <c r="DQ18" s="100"/>
      <c r="DR18" s="100"/>
      <c r="DS18" s="100"/>
      <c r="DT18" s="100"/>
      <c r="DU18" s="100"/>
      <c r="DV18" s="100"/>
      <c r="DW18" s="100"/>
      <c r="DX18" s="100"/>
      <c r="DY18" s="100"/>
      <c r="DZ18" s="100"/>
      <c r="EA18" s="100"/>
      <c r="EB18" s="100"/>
      <c r="EC18" s="100"/>
      <c r="ED18" s="100"/>
      <c r="EE18" s="100"/>
      <c r="EF18" s="100"/>
      <c r="EG18" s="100"/>
      <c r="EH18" s="100"/>
      <c r="EI18" s="100"/>
      <c r="EJ18" s="100"/>
      <c r="EK18" s="100"/>
      <c r="EL18" s="100"/>
      <c r="EM18" s="100"/>
      <c r="EN18" s="100"/>
      <c r="EO18" s="100"/>
      <c r="EP18" s="100"/>
      <c r="EQ18" s="100"/>
      <c r="ER18" s="100"/>
      <c r="ES18" s="100"/>
      <c r="ET18" s="100"/>
      <c r="EU18" s="100"/>
      <c r="EV18" s="100"/>
      <c r="EW18" s="100"/>
      <c r="EX18" s="100"/>
      <c r="EY18" s="100"/>
      <c r="EZ18" s="100"/>
      <c r="FA18" s="100"/>
      <c r="FB18" s="100"/>
      <c r="FC18" s="100"/>
      <c r="FD18" s="100"/>
      <c r="FE18" s="100"/>
      <c r="FF18" s="100"/>
      <c r="FG18" s="100"/>
      <c r="FH18" s="100"/>
      <c r="FI18" s="100"/>
      <c r="FJ18" s="100"/>
      <c r="FK18" s="100"/>
      <c r="FL18" s="100"/>
      <c r="FM18" s="100"/>
      <c r="FN18" s="100"/>
      <c r="FO18" s="100"/>
      <c r="FP18" s="100"/>
      <c r="FQ18" s="100"/>
      <c r="FR18" s="100"/>
      <c r="FS18" s="100"/>
      <c r="FT18" s="100"/>
      <c r="FU18" s="100"/>
      <c r="FV18" s="100"/>
      <c r="FW18" s="100"/>
      <c r="FX18" s="100"/>
      <c r="FY18" s="100"/>
      <c r="FZ18" s="100"/>
      <c r="GA18" s="100"/>
      <c r="GB18" s="100"/>
      <c r="GC18" s="100"/>
      <c r="GD18" s="100"/>
      <c r="GE18" s="100"/>
      <c r="GF18" s="100"/>
      <c r="GG18" s="100"/>
      <c r="GH18" s="100"/>
      <c r="GI18" s="100"/>
      <c r="GJ18" s="100"/>
      <c r="GK18" s="100"/>
      <c r="GL18" s="100"/>
      <c r="GM18" s="100"/>
      <c r="GN18" s="100"/>
      <c r="GO18" s="100"/>
      <c r="GP18" s="100"/>
      <c r="GQ18" s="100"/>
      <c r="GR18" s="100"/>
      <c r="GS18" s="100"/>
      <c r="GT18" s="100"/>
      <c r="GU18" s="100"/>
      <c r="GV18" s="100"/>
      <c r="GW18" s="100"/>
      <c r="GX18" s="100"/>
      <c r="GY18" s="100"/>
      <c r="GZ18" s="100"/>
      <c r="HA18" s="100"/>
      <c r="HB18" s="100"/>
      <c r="HC18" s="100"/>
      <c r="HD18" s="100"/>
      <c r="HE18" s="100"/>
      <c r="HF18" s="100"/>
      <c r="HG18" s="100"/>
      <c r="HH18" s="100"/>
      <c r="HI18" s="100"/>
      <c r="HJ18" s="100"/>
      <c r="HK18" s="100"/>
      <c r="HL18" s="100"/>
      <c r="HM18" s="100"/>
      <c r="HN18" s="100"/>
      <c r="HO18" s="100"/>
      <c r="HP18" s="100"/>
      <c r="HQ18" s="100"/>
      <c r="HR18" s="100"/>
      <c r="HS18" s="100"/>
      <c r="HT18" s="100"/>
      <c r="HU18" s="100"/>
      <c r="HV18" s="100"/>
      <c r="HW18" s="100"/>
      <c r="HX18" s="100"/>
      <c r="HY18" s="100"/>
      <c r="HZ18" s="100"/>
      <c r="IA18" s="100"/>
      <c r="IB18" s="100"/>
      <c r="IC18" s="100"/>
      <c r="ID18" s="100"/>
      <c r="IE18" s="100"/>
      <c r="IF18" s="100"/>
      <c r="IG18" s="100"/>
      <c r="IH18" s="100"/>
      <c r="II18" s="100"/>
    </row>
    <row r="19" spans="1:243" s="101" customFormat="1" ht="13.8">
      <c r="A19" s="102"/>
      <c r="B19" s="102"/>
      <c r="C19" s="102"/>
      <c r="D19" s="103"/>
      <c r="E19" s="103"/>
      <c r="F19" s="102"/>
      <c r="G19" s="103"/>
      <c r="H19" s="102"/>
      <c r="I19" s="104"/>
      <c r="J19" s="104"/>
      <c r="K19" s="104"/>
      <c r="L19" s="103"/>
      <c r="M19" s="105"/>
      <c r="N19" s="106"/>
      <c r="O19" s="105"/>
      <c r="P19" s="107"/>
      <c r="Q19" s="105"/>
      <c r="R19" s="105"/>
      <c r="S19" s="105"/>
      <c r="T19" s="108"/>
      <c r="U19" s="109"/>
      <c r="V19" s="109"/>
      <c r="W19" s="109"/>
      <c r="X19" s="103"/>
      <c r="Y19" s="110"/>
      <c r="Z19" s="100"/>
      <c r="AA19" s="100"/>
      <c r="AB19" s="100"/>
      <c r="AC19" s="100"/>
      <c r="AD19" s="100"/>
      <c r="AE19" s="100"/>
      <c r="AF19" s="100"/>
      <c r="AG19" s="100"/>
      <c r="AH19" s="100"/>
      <c r="AI19" s="100"/>
      <c r="AJ19" s="100"/>
      <c r="AK19" s="100"/>
      <c r="AL19" s="100"/>
      <c r="AM19" s="100"/>
      <c r="AN19" s="100"/>
      <c r="AO19" s="100"/>
      <c r="AP19" s="100"/>
      <c r="AQ19" s="100"/>
      <c r="AR19" s="100"/>
      <c r="AS19" s="100"/>
      <c r="AT19" s="100"/>
      <c r="AU19" s="100"/>
      <c r="AV19" s="100"/>
      <c r="AW19" s="100"/>
      <c r="AX19" s="100"/>
      <c r="AY19" s="100"/>
      <c r="AZ19" s="100"/>
      <c r="BA19" s="100"/>
      <c r="BB19" s="100"/>
      <c r="BC19" s="100"/>
      <c r="BD19" s="100"/>
      <c r="BE19" s="100"/>
      <c r="BF19" s="100"/>
      <c r="BG19" s="100"/>
      <c r="BH19" s="100"/>
      <c r="BI19" s="100"/>
      <c r="BJ19" s="100"/>
      <c r="BK19" s="100"/>
      <c r="BL19" s="100"/>
      <c r="BM19" s="100"/>
      <c r="BN19" s="100"/>
      <c r="BO19" s="100"/>
      <c r="BP19" s="100"/>
      <c r="BQ19" s="100"/>
      <c r="BR19" s="100"/>
      <c r="BS19" s="100"/>
      <c r="BT19" s="100"/>
      <c r="BU19" s="100"/>
      <c r="BV19" s="100"/>
      <c r="BW19" s="100"/>
      <c r="BX19" s="100"/>
      <c r="BY19" s="100"/>
      <c r="BZ19" s="100"/>
      <c r="CA19" s="100"/>
      <c r="CB19" s="100"/>
      <c r="CC19" s="100"/>
      <c r="CD19" s="100"/>
      <c r="CE19" s="100"/>
      <c r="CF19" s="100"/>
      <c r="CG19" s="100"/>
      <c r="CH19" s="100"/>
      <c r="CI19" s="100"/>
      <c r="CJ19" s="100"/>
      <c r="CK19" s="100"/>
      <c r="CL19" s="100"/>
      <c r="CM19" s="100"/>
      <c r="CN19" s="100"/>
      <c r="CO19" s="100"/>
      <c r="CP19" s="100"/>
      <c r="CQ19" s="100"/>
      <c r="CR19" s="100"/>
      <c r="CS19" s="100"/>
      <c r="CT19" s="100"/>
      <c r="CU19" s="100"/>
      <c r="CV19" s="100"/>
      <c r="CW19" s="100"/>
      <c r="CX19" s="100"/>
      <c r="CY19" s="100"/>
      <c r="CZ19" s="100"/>
      <c r="DA19" s="100"/>
      <c r="DB19" s="100"/>
      <c r="DC19" s="100"/>
      <c r="DD19" s="100"/>
      <c r="DE19" s="100"/>
      <c r="DF19" s="100"/>
      <c r="DG19" s="100"/>
      <c r="DH19" s="100"/>
      <c r="DI19" s="100"/>
      <c r="DJ19" s="100"/>
      <c r="DK19" s="100"/>
      <c r="DL19" s="100"/>
      <c r="DM19" s="100"/>
      <c r="DN19" s="100"/>
      <c r="DO19" s="100"/>
      <c r="DP19" s="100"/>
      <c r="DQ19" s="100"/>
      <c r="DR19" s="100"/>
      <c r="DS19" s="100"/>
      <c r="DT19" s="100"/>
      <c r="DU19" s="100"/>
      <c r="DV19" s="100"/>
      <c r="DW19" s="100"/>
      <c r="DX19" s="100"/>
      <c r="DY19" s="100"/>
      <c r="DZ19" s="100"/>
      <c r="EA19" s="100"/>
      <c r="EB19" s="100"/>
      <c r="EC19" s="100"/>
      <c r="ED19" s="100"/>
      <c r="EE19" s="100"/>
      <c r="EF19" s="100"/>
      <c r="EG19" s="100"/>
      <c r="EH19" s="100"/>
      <c r="EI19" s="100"/>
      <c r="EJ19" s="100"/>
      <c r="EK19" s="100"/>
      <c r="EL19" s="100"/>
      <c r="EM19" s="100"/>
      <c r="EN19" s="100"/>
      <c r="EO19" s="100"/>
      <c r="EP19" s="100"/>
      <c r="EQ19" s="100"/>
      <c r="ER19" s="100"/>
      <c r="ES19" s="100"/>
      <c r="ET19" s="100"/>
      <c r="EU19" s="100"/>
      <c r="EV19" s="100"/>
      <c r="EW19" s="100"/>
      <c r="EX19" s="100"/>
      <c r="EY19" s="100"/>
      <c r="EZ19" s="100"/>
      <c r="FA19" s="100"/>
      <c r="FB19" s="100"/>
      <c r="FC19" s="100"/>
      <c r="FD19" s="100"/>
      <c r="FE19" s="100"/>
      <c r="FF19" s="100"/>
      <c r="FG19" s="100"/>
      <c r="FH19" s="100"/>
      <c r="FI19" s="100"/>
      <c r="FJ19" s="100"/>
      <c r="FK19" s="100"/>
      <c r="FL19" s="100"/>
      <c r="FM19" s="100"/>
      <c r="FN19" s="100"/>
      <c r="FO19" s="100"/>
      <c r="FP19" s="100"/>
      <c r="FQ19" s="100"/>
      <c r="FR19" s="100"/>
      <c r="FS19" s="100"/>
      <c r="FT19" s="100"/>
      <c r="FU19" s="100"/>
      <c r="FV19" s="100"/>
      <c r="FW19" s="100"/>
      <c r="FX19" s="100"/>
      <c r="FY19" s="100"/>
      <c r="FZ19" s="100"/>
      <c r="GA19" s="100"/>
      <c r="GB19" s="100"/>
      <c r="GC19" s="100"/>
      <c r="GD19" s="100"/>
      <c r="GE19" s="100"/>
      <c r="GF19" s="100"/>
      <c r="GG19" s="100"/>
      <c r="GH19" s="100"/>
      <c r="GI19" s="100"/>
      <c r="GJ19" s="100"/>
      <c r="GK19" s="100"/>
      <c r="GL19" s="100"/>
      <c r="GM19" s="100"/>
      <c r="GN19" s="100"/>
      <c r="GO19" s="100"/>
      <c r="GP19" s="100"/>
      <c r="GQ19" s="100"/>
      <c r="GR19" s="100"/>
      <c r="GS19" s="100"/>
      <c r="GT19" s="100"/>
      <c r="GU19" s="100"/>
      <c r="GV19" s="100"/>
      <c r="GW19" s="100"/>
      <c r="GX19" s="100"/>
      <c r="GY19" s="100"/>
      <c r="GZ19" s="100"/>
      <c r="HA19" s="100"/>
      <c r="HB19" s="100"/>
      <c r="HC19" s="100"/>
      <c r="HD19" s="100"/>
      <c r="HE19" s="100"/>
      <c r="HF19" s="100"/>
      <c r="HG19" s="100"/>
      <c r="HH19" s="100"/>
      <c r="HI19" s="100"/>
      <c r="HJ19" s="100"/>
      <c r="HK19" s="100"/>
      <c r="HL19" s="100"/>
      <c r="HM19" s="100"/>
      <c r="HN19" s="100"/>
      <c r="HO19" s="100"/>
      <c r="HP19" s="100"/>
      <c r="HQ19" s="100"/>
      <c r="HR19" s="100"/>
      <c r="HS19" s="100"/>
      <c r="HT19" s="100"/>
      <c r="HU19" s="100"/>
      <c r="HV19" s="100"/>
      <c r="HW19" s="100"/>
      <c r="HX19" s="100"/>
      <c r="HY19" s="100"/>
      <c r="HZ19" s="100"/>
      <c r="IA19" s="100"/>
      <c r="IB19" s="100"/>
      <c r="IC19" s="100"/>
      <c r="ID19" s="100"/>
      <c r="IE19" s="100"/>
      <c r="IF19" s="100"/>
      <c r="IG19" s="100"/>
      <c r="IH19" s="100"/>
      <c r="II19" s="100"/>
    </row>
    <row r="20" spans="1:243" s="77" customFormat="1" ht="84" customHeight="1">
      <c r="A20" s="73" t="s">
        <v>226</v>
      </c>
      <c r="B20" s="473" t="s">
        <v>303</v>
      </c>
      <c r="C20" s="473"/>
      <c r="D20" s="473"/>
      <c r="E20" s="473"/>
      <c r="F20" s="74"/>
      <c r="G20" s="75" t="s">
        <v>228</v>
      </c>
      <c r="H20" s="443" t="s">
        <v>304</v>
      </c>
      <c r="I20" s="443"/>
      <c r="J20" s="443"/>
      <c r="K20" s="443"/>
      <c r="L20" s="76"/>
      <c r="M20" s="453" t="s">
        <v>229</v>
      </c>
      <c r="N20" s="453"/>
      <c r="O20" s="453"/>
      <c r="P20" s="453"/>
      <c r="Q20" s="446" t="s">
        <v>305</v>
      </c>
      <c r="R20" s="446"/>
      <c r="S20" s="446"/>
      <c r="T20" s="446"/>
      <c r="U20" s="446"/>
      <c r="V20" s="446"/>
      <c r="W20" s="446"/>
      <c r="X20" s="446"/>
      <c r="Y20" s="446"/>
    </row>
    <row r="21" spans="1:243" s="77" customFormat="1" ht="4.2" customHeight="1">
      <c r="A21" s="78"/>
      <c r="B21" s="78"/>
      <c r="C21" s="78"/>
      <c r="D21" s="78"/>
      <c r="E21" s="78"/>
      <c r="F21" s="79"/>
      <c r="G21" s="80"/>
      <c r="H21" s="80"/>
      <c r="I21" s="80"/>
      <c r="J21" s="81"/>
      <c r="K21" s="81"/>
      <c r="L21" s="81"/>
      <c r="M21" s="81"/>
      <c r="N21" s="81"/>
      <c r="O21" s="78"/>
      <c r="P21" s="82"/>
      <c r="Q21" s="82"/>
      <c r="R21" s="82"/>
      <c r="S21" s="78"/>
      <c r="T21" s="78"/>
      <c r="U21" s="78"/>
    </row>
    <row r="22" spans="1:243" s="77" customFormat="1" ht="64.95" customHeight="1">
      <c r="A22" s="73" t="s">
        <v>231</v>
      </c>
      <c r="B22" s="443" t="s">
        <v>306</v>
      </c>
      <c r="C22" s="443"/>
      <c r="D22" s="443"/>
      <c r="E22" s="443"/>
      <c r="F22" s="74"/>
      <c r="G22" s="75" t="s">
        <v>233</v>
      </c>
      <c r="H22" s="446" t="s">
        <v>307</v>
      </c>
      <c r="I22" s="446"/>
      <c r="J22" s="446"/>
      <c r="K22" s="446"/>
      <c r="L22" s="74"/>
      <c r="M22" s="445" t="s">
        <v>235</v>
      </c>
      <c r="N22" s="445"/>
      <c r="O22" s="445"/>
      <c r="P22" s="445"/>
      <c r="Q22" s="446" t="s">
        <v>236</v>
      </c>
      <c r="R22" s="447"/>
      <c r="S22" s="447"/>
      <c r="T22" s="447"/>
      <c r="U22" s="447"/>
      <c r="V22" s="447"/>
      <c r="W22" s="447"/>
      <c r="X22" s="447"/>
      <c r="Y22" s="447"/>
    </row>
    <row r="23" spans="1:243">
      <c r="A23" s="111"/>
      <c r="Y23" s="112"/>
    </row>
    <row r="24" spans="1:243" s="77" customFormat="1" ht="28.95" customHeight="1">
      <c r="A24" s="450" t="s">
        <v>237</v>
      </c>
      <c r="B24" s="450"/>
      <c r="C24" s="450"/>
      <c r="D24" s="450"/>
      <c r="E24" s="450"/>
      <c r="F24" s="450"/>
      <c r="G24" s="450"/>
      <c r="H24" s="450"/>
      <c r="I24" s="450"/>
      <c r="J24" s="451" t="s">
        <v>238</v>
      </c>
      <c r="K24" s="451"/>
      <c r="L24" s="451"/>
      <c r="M24" s="451"/>
      <c r="N24" s="451"/>
      <c r="O24" s="451"/>
      <c r="P24" s="451"/>
      <c r="Q24" s="451"/>
      <c r="R24" s="451"/>
      <c r="S24" s="451"/>
      <c r="T24" s="452" t="s">
        <v>239</v>
      </c>
      <c r="U24" s="452"/>
      <c r="V24" s="452"/>
      <c r="W24" s="452"/>
      <c r="X24" s="452"/>
      <c r="Y24" s="452"/>
      <c r="Z24" s="83"/>
      <c r="AA24" s="83"/>
      <c r="AB24" s="83"/>
      <c r="AC24" s="83"/>
      <c r="AD24" s="83"/>
      <c r="AE24" s="83"/>
      <c r="AF24" s="83"/>
      <c r="AG24" s="83"/>
      <c r="AH24" s="83"/>
      <c r="AI24" s="83"/>
      <c r="AJ24" s="83"/>
      <c r="AK24" s="83"/>
      <c r="AL24" s="83"/>
      <c r="AM24" s="83"/>
      <c r="AN24" s="83"/>
      <c r="AO24" s="83"/>
      <c r="AP24" s="83"/>
      <c r="AQ24" s="83"/>
      <c r="AR24" s="83"/>
      <c r="AS24" s="83"/>
      <c r="AT24" s="83"/>
      <c r="AU24" s="83"/>
      <c r="AV24" s="83"/>
      <c r="AW24" s="83"/>
      <c r="AX24" s="83"/>
      <c r="AY24" s="83"/>
      <c r="AZ24" s="83"/>
      <c r="BA24" s="83"/>
      <c r="BB24" s="83"/>
      <c r="BC24" s="83"/>
      <c r="BD24" s="83"/>
      <c r="BE24" s="83"/>
      <c r="BF24" s="83"/>
      <c r="BG24" s="83"/>
      <c r="BH24" s="83"/>
      <c r="BI24" s="83"/>
      <c r="BJ24" s="83"/>
      <c r="BK24" s="83"/>
      <c r="BL24" s="83"/>
      <c r="BM24" s="83"/>
      <c r="BN24" s="83"/>
      <c r="BO24" s="83"/>
      <c r="BP24" s="83"/>
      <c r="BQ24" s="83"/>
      <c r="BR24" s="83"/>
      <c r="BS24" s="83"/>
      <c r="BT24" s="83"/>
      <c r="BU24" s="83"/>
      <c r="BV24" s="83"/>
      <c r="BW24" s="83"/>
      <c r="BX24" s="83"/>
      <c r="BY24" s="83"/>
      <c r="BZ24" s="83"/>
      <c r="CA24" s="83"/>
      <c r="CB24" s="83"/>
      <c r="CC24" s="83"/>
      <c r="CD24" s="83"/>
      <c r="CE24" s="83"/>
      <c r="CF24" s="83"/>
      <c r="CG24" s="83"/>
      <c r="CH24" s="83"/>
      <c r="CI24" s="83"/>
      <c r="CJ24" s="83"/>
      <c r="CK24" s="83"/>
      <c r="CL24" s="83"/>
      <c r="CM24" s="83"/>
      <c r="CN24" s="83"/>
      <c r="CO24" s="83"/>
      <c r="CP24" s="83"/>
      <c r="CQ24" s="83"/>
      <c r="CR24" s="83"/>
      <c r="CS24" s="83"/>
      <c r="CT24" s="83"/>
      <c r="CU24" s="83"/>
      <c r="CV24" s="83"/>
      <c r="CW24" s="83"/>
      <c r="CX24" s="83"/>
      <c r="CY24" s="83"/>
      <c r="CZ24" s="83"/>
      <c r="DA24" s="83"/>
      <c r="DB24" s="83"/>
      <c r="DC24" s="83"/>
      <c r="DD24" s="83"/>
      <c r="DE24" s="83"/>
      <c r="DF24" s="83"/>
      <c r="DG24" s="83"/>
      <c r="DH24" s="83"/>
      <c r="DI24" s="83"/>
      <c r="DJ24" s="83"/>
      <c r="DK24" s="83"/>
      <c r="DL24" s="83"/>
      <c r="DM24" s="83"/>
      <c r="DN24" s="83"/>
      <c r="DO24" s="83"/>
      <c r="DP24" s="83"/>
      <c r="DQ24" s="83"/>
      <c r="DR24" s="83"/>
      <c r="DS24" s="83"/>
      <c r="DT24" s="83"/>
      <c r="DU24" s="83"/>
      <c r="DV24" s="83"/>
      <c r="DW24" s="83"/>
      <c r="DX24" s="83"/>
      <c r="DY24" s="83"/>
      <c r="DZ24" s="83"/>
      <c r="EA24" s="83"/>
      <c r="EB24" s="83"/>
      <c r="EC24" s="83"/>
      <c r="ED24" s="83"/>
      <c r="EE24" s="83"/>
      <c r="EF24" s="83"/>
      <c r="EG24" s="83"/>
      <c r="EH24" s="83"/>
      <c r="EI24" s="83"/>
      <c r="EJ24" s="83"/>
      <c r="EK24" s="83"/>
      <c r="EL24" s="83"/>
      <c r="EM24" s="83"/>
      <c r="EN24" s="83"/>
      <c r="EO24" s="83"/>
      <c r="EP24" s="83"/>
      <c r="EQ24" s="83"/>
      <c r="ER24" s="83"/>
      <c r="ES24" s="83"/>
      <c r="ET24" s="83"/>
      <c r="EU24" s="83"/>
      <c r="EV24" s="83"/>
      <c r="EW24" s="83"/>
      <c r="EX24" s="83"/>
      <c r="EY24" s="83"/>
      <c r="EZ24" s="83"/>
      <c r="FA24" s="83"/>
      <c r="FB24" s="83"/>
      <c r="FC24" s="83"/>
      <c r="FD24" s="83"/>
      <c r="FE24" s="83"/>
      <c r="FF24" s="83"/>
      <c r="FG24" s="83"/>
      <c r="FH24" s="83"/>
      <c r="FI24" s="83"/>
      <c r="FJ24" s="83"/>
      <c r="FK24" s="83"/>
      <c r="FL24" s="83"/>
      <c r="FM24" s="83"/>
      <c r="FN24" s="83"/>
      <c r="FO24" s="83"/>
      <c r="FP24" s="83"/>
      <c r="FQ24" s="83"/>
      <c r="FR24" s="83"/>
      <c r="FS24" s="83"/>
      <c r="FT24" s="83"/>
      <c r="FU24" s="83"/>
      <c r="FV24" s="83"/>
      <c r="FW24" s="83"/>
      <c r="FX24" s="83"/>
      <c r="FY24" s="83"/>
      <c r="FZ24" s="83"/>
      <c r="GA24" s="83"/>
      <c r="GB24" s="83"/>
      <c r="GC24" s="83"/>
      <c r="GD24" s="83"/>
      <c r="GE24" s="83"/>
      <c r="GF24" s="83"/>
      <c r="GG24" s="83"/>
      <c r="GH24" s="83"/>
      <c r="GI24" s="83"/>
      <c r="GJ24" s="83"/>
      <c r="GK24" s="83"/>
      <c r="GL24" s="83"/>
      <c r="GM24" s="83"/>
      <c r="GN24" s="83"/>
      <c r="GO24" s="83"/>
      <c r="GP24" s="83"/>
      <c r="GQ24" s="83"/>
      <c r="GR24" s="83"/>
      <c r="GS24" s="83"/>
      <c r="GT24" s="83"/>
      <c r="GU24" s="83"/>
      <c r="GV24" s="83"/>
      <c r="GW24" s="83"/>
      <c r="GX24" s="83"/>
      <c r="GY24" s="83"/>
      <c r="GZ24" s="83"/>
      <c r="HA24" s="83"/>
      <c r="HB24" s="83"/>
      <c r="HC24" s="83"/>
      <c r="HD24" s="83"/>
      <c r="HE24" s="83"/>
      <c r="HF24" s="83"/>
      <c r="HG24" s="83"/>
      <c r="HH24" s="83"/>
      <c r="HI24" s="83"/>
      <c r="HJ24" s="83"/>
      <c r="HK24" s="83"/>
      <c r="HL24" s="83"/>
      <c r="HM24" s="83"/>
      <c r="HN24" s="83"/>
      <c r="HO24" s="83"/>
      <c r="HP24" s="83"/>
      <c r="HQ24" s="83"/>
      <c r="HR24" s="83"/>
      <c r="HS24" s="83"/>
      <c r="HT24" s="83"/>
      <c r="HU24" s="83"/>
      <c r="HV24" s="83"/>
      <c r="HW24" s="83"/>
      <c r="HX24" s="83"/>
      <c r="HY24" s="83"/>
      <c r="HZ24" s="83"/>
      <c r="IA24" s="83"/>
      <c r="IB24" s="83"/>
      <c r="IC24" s="83"/>
      <c r="ID24" s="83"/>
      <c r="IE24" s="83"/>
      <c r="IF24" s="83"/>
      <c r="IG24" s="83"/>
      <c r="IH24" s="83"/>
      <c r="II24" s="83"/>
    </row>
    <row r="25" spans="1:243" ht="39" customHeight="1">
      <c r="A25" s="454" t="s">
        <v>240</v>
      </c>
      <c r="B25" s="459" t="s">
        <v>241</v>
      </c>
      <c r="C25" s="459" t="s">
        <v>242</v>
      </c>
      <c r="D25" s="454" t="s">
        <v>243</v>
      </c>
      <c r="E25" s="454" t="s">
        <v>244</v>
      </c>
      <c r="F25" s="454" t="s">
        <v>245</v>
      </c>
      <c r="G25" s="454"/>
      <c r="H25" s="454"/>
      <c r="I25" s="454" t="s">
        <v>246</v>
      </c>
      <c r="J25" s="455" t="s">
        <v>247</v>
      </c>
      <c r="K25" s="455"/>
      <c r="L25" s="455"/>
      <c r="M25" s="455" t="s">
        <v>248</v>
      </c>
      <c r="N25" s="455"/>
      <c r="O25" s="455"/>
      <c r="P25" s="455"/>
      <c r="Q25" s="455"/>
      <c r="R25" s="455"/>
      <c r="S25" s="455"/>
      <c r="T25" s="84" t="s">
        <v>249</v>
      </c>
      <c r="U25" s="454" t="s">
        <v>250</v>
      </c>
      <c r="V25" s="454"/>
      <c r="W25" s="454"/>
      <c r="X25" s="454" t="s">
        <v>251</v>
      </c>
      <c r="Y25" s="454"/>
      <c r="Z25" s="77"/>
      <c r="AA25" s="77"/>
      <c r="AB25" s="77"/>
      <c r="AC25" s="77"/>
      <c r="AD25" s="77"/>
      <c r="AE25" s="77"/>
      <c r="AF25" s="77"/>
      <c r="AG25" s="77"/>
      <c r="AH25" s="77"/>
      <c r="AI25" s="77"/>
      <c r="AJ25" s="77"/>
      <c r="AK25" s="77"/>
      <c r="AL25" s="77"/>
      <c r="AM25" s="77"/>
      <c r="AN25" s="77"/>
      <c r="AO25" s="77"/>
      <c r="AP25" s="77"/>
      <c r="AQ25" s="77"/>
      <c r="AR25" s="77"/>
      <c r="AS25" s="77"/>
      <c r="AT25" s="77"/>
      <c r="AU25" s="77"/>
      <c r="AV25" s="77"/>
      <c r="AW25" s="77"/>
      <c r="AX25" s="77"/>
      <c r="AY25" s="77"/>
      <c r="AZ25" s="77"/>
      <c r="BA25" s="77"/>
      <c r="BB25" s="77"/>
      <c r="BC25" s="77"/>
      <c r="BD25" s="77"/>
      <c r="BE25" s="77"/>
      <c r="BF25" s="77"/>
      <c r="BG25" s="77"/>
      <c r="BH25" s="77"/>
      <c r="BI25" s="77"/>
      <c r="BJ25" s="77"/>
      <c r="BK25" s="77"/>
      <c r="BL25" s="77"/>
      <c r="BM25" s="77"/>
      <c r="BN25" s="77"/>
      <c r="BO25" s="77"/>
      <c r="BP25" s="77"/>
      <c r="BQ25" s="77"/>
      <c r="BR25" s="77"/>
      <c r="BS25" s="77"/>
      <c r="BT25" s="77"/>
      <c r="BU25" s="77"/>
      <c r="BV25" s="77"/>
      <c r="BW25" s="77"/>
      <c r="BX25" s="77"/>
      <c r="BY25" s="77"/>
      <c r="BZ25" s="77"/>
      <c r="CA25" s="77"/>
      <c r="CB25" s="77"/>
      <c r="CC25" s="77"/>
      <c r="CD25" s="77"/>
      <c r="CE25" s="77"/>
      <c r="CF25" s="77"/>
      <c r="CG25" s="77"/>
      <c r="CH25" s="77"/>
      <c r="CI25" s="77"/>
      <c r="CJ25" s="77"/>
      <c r="CK25" s="77"/>
      <c r="CL25" s="77"/>
      <c r="CM25" s="77"/>
      <c r="CN25" s="77"/>
      <c r="CO25" s="77"/>
      <c r="CP25" s="77"/>
      <c r="CQ25" s="77"/>
      <c r="CR25" s="77"/>
      <c r="CS25" s="77"/>
      <c r="CT25" s="77"/>
      <c r="CU25" s="77"/>
      <c r="CV25" s="77"/>
      <c r="CW25" s="77"/>
      <c r="CX25" s="77"/>
      <c r="CY25" s="77"/>
      <c r="CZ25" s="77"/>
      <c r="DA25" s="77"/>
      <c r="DB25" s="77"/>
      <c r="DC25" s="77"/>
      <c r="DD25" s="77"/>
      <c r="DE25" s="77"/>
      <c r="DF25" s="77"/>
      <c r="DG25" s="77"/>
      <c r="DH25" s="77"/>
      <c r="DI25" s="77"/>
      <c r="DJ25" s="77"/>
      <c r="DK25" s="77"/>
      <c r="DL25" s="77"/>
      <c r="DM25" s="77"/>
      <c r="DN25" s="77"/>
      <c r="DO25" s="77"/>
      <c r="DP25" s="77"/>
      <c r="DQ25" s="77"/>
      <c r="DR25" s="77"/>
      <c r="DS25" s="77"/>
      <c r="DT25" s="77"/>
      <c r="DU25" s="77"/>
      <c r="DV25" s="77"/>
      <c r="DW25" s="77"/>
      <c r="DX25" s="77"/>
      <c r="DY25" s="77"/>
      <c r="DZ25" s="77"/>
      <c r="EA25" s="77"/>
      <c r="EB25" s="77"/>
      <c r="EC25" s="77"/>
      <c r="ED25" s="77"/>
      <c r="EE25" s="77"/>
      <c r="EF25" s="77"/>
      <c r="EG25" s="77"/>
      <c r="EH25" s="77"/>
      <c r="EI25" s="77"/>
      <c r="EJ25" s="77"/>
      <c r="EK25" s="77"/>
      <c r="EL25" s="77"/>
      <c r="EM25" s="77"/>
      <c r="EN25" s="77"/>
      <c r="EO25" s="77"/>
      <c r="EP25" s="77"/>
      <c r="EQ25" s="77"/>
      <c r="ER25" s="77"/>
      <c r="ES25" s="77"/>
      <c r="ET25" s="77"/>
      <c r="EU25" s="77"/>
      <c r="EV25" s="77"/>
      <c r="EW25" s="77"/>
      <c r="EX25" s="77"/>
      <c r="EY25" s="77"/>
      <c r="EZ25" s="77"/>
      <c r="FA25" s="77"/>
      <c r="FB25" s="77"/>
      <c r="FC25" s="77"/>
      <c r="FD25" s="77"/>
      <c r="FE25" s="77"/>
      <c r="FF25" s="77"/>
      <c r="FG25" s="77"/>
      <c r="FH25" s="77"/>
      <c r="FI25" s="77"/>
      <c r="FJ25" s="77"/>
      <c r="FK25" s="77"/>
      <c r="FL25" s="77"/>
      <c r="FM25" s="77"/>
      <c r="FN25" s="77"/>
      <c r="FO25" s="77"/>
      <c r="FP25" s="77"/>
      <c r="FQ25" s="77"/>
      <c r="FR25" s="77"/>
      <c r="FS25" s="77"/>
      <c r="FT25" s="77"/>
      <c r="FU25" s="77"/>
      <c r="FV25" s="77"/>
      <c r="FW25" s="77"/>
      <c r="FX25" s="77"/>
      <c r="FY25" s="77"/>
      <c r="FZ25" s="77"/>
      <c r="GA25" s="77"/>
      <c r="GB25" s="77"/>
      <c r="GC25" s="77"/>
      <c r="GD25" s="77"/>
      <c r="GE25" s="77"/>
      <c r="GF25" s="77"/>
      <c r="GG25" s="77"/>
      <c r="GH25" s="77"/>
      <c r="GI25" s="77"/>
      <c r="GJ25" s="77"/>
      <c r="GK25" s="77"/>
      <c r="GL25" s="77"/>
      <c r="GM25" s="77"/>
      <c r="GN25" s="77"/>
      <c r="GO25" s="77"/>
      <c r="GP25" s="77"/>
      <c r="GQ25" s="77"/>
      <c r="GR25" s="77"/>
      <c r="GS25" s="77"/>
      <c r="GT25" s="77"/>
      <c r="GU25" s="77"/>
      <c r="GV25" s="77"/>
      <c r="GW25" s="77"/>
      <c r="GX25" s="77"/>
      <c r="GY25" s="77"/>
      <c r="GZ25" s="77"/>
      <c r="HA25" s="77"/>
      <c r="HB25" s="77"/>
      <c r="HC25" s="77"/>
      <c r="HD25" s="77"/>
      <c r="HE25" s="77"/>
      <c r="HF25" s="77"/>
      <c r="HG25" s="77"/>
      <c r="HH25" s="77"/>
      <c r="HI25" s="77"/>
      <c r="HJ25" s="77"/>
      <c r="HK25" s="77"/>
      <c r="HL25" s="77"/>
      <c r="HM25" s="77"/>
      <c r="HN25" s="77"/>
      <c r="HO25" s="77"/>
      <c r="HP25" s="77"/>
      <c r="HQ25" s="77"/>
      <c r="HR25" s="77"/>
      <c r="HS25" s="77"/>
      <c r="HT25" s="77"/>
      <c r="HU25" s="77"/>
      <c r="HV25" s="77"/>
      <c r="HW25" s="77"/>
      <c r="HX25" s="77"/>
      <c r="HY25" s="77"/>
      <c r="HZ25" s="77"/>
      <c r="IA25" s="77"/>
      <c r="IB25" s="77"/>
      <c r="IC25" s="77"/>
      <c r="ID25" s="77"/>
      <c r="IE25" s="77"/>
      <c r="IF25" s="77"/>
      <c r="IG25" s="77"/>
      <c r="IH25" s="77"/>
      <c r="II25" s="77"/>
    </row>
    <row r="26" spans="1:243" ht="120" customHeight="1">
      <c r="A26" s="454"/>
      <c r="B26" s="459"/>
      <c r="C26" s="459"/>
      <c r="D26" s="454"/>
      <c r="E26" s="454"/>
      <c r="F26" s="84" t="s">
        <v>252</v>
      </c>
      <c r="G26" s="84" t="s">
        <v>253</v>
      </c>
      <c r="H26" s="84" t="s">
        <v>254</v>
      </c>
      <c r="I26" s="454"/>
      <c r="J26" s="86" t="s">
        <v>255</v>
      </c>
      <c r="K26" s="86" t="s">
        <v>256</v>
      </c>
      <c r="L26" s="86" t="s">
        <v>257</v>
      </c>
      <c r="M26" s="86" t="s">
        <v>106</v>
      </c>
      <c r="N26" s="86" t="s">
        <v>135</v>
      </c>
      <c r="O26" s="86" t="s">
        <v>169</v>
      </c>
      <c r="P26" s="87" t="s">
        <v>258</v>
      </c>
      <c r="Q26" s="86" t="s">
        <v>203</v>
      </c>
      <c r="R26" s="86" t="s">
        <v>187</v>
      </c>
      <c r="S26" s="87" t="s">
        <v>259</v>
      </c>
      <c r="T26" s="88" t="s">
        <v>260</v>
      </c>
      <c r="U26" s="88" t="s">
        <v>261</v>
      </c>
      <c r="V26" s="88" t="s">
        <v>262</v>
      </c>
      <c r="W26" s="88" t="s">
        <v>263</v>
      </c>
      <c r="X26" s="84" t="s">
        <v>264</v>
      </c>
      <c r="Y26" s="84" t="s">
        <v>265</v>
      </c>
      <c r="Z26" s="77"/>
      <c r="AA26" s="77"/>
      <c r="AB26" s="77"/>
      <c r="AC26" s="77"/>
      <c r="AD26" s="77"/>
      <c r="AE26" s="77"/>
      <c r="AF26" s="77"/>
      <c r="AG26" s="77"/>
      <c r="AH26" s="77"/>
      <c r="AI26" s="77"/>
      <c r="AJ26" s="77"/>
      <c r="AK26" s="77"/>
      <c r="AL26" s="77"/>
      <c r="AM26" s="77"/>
      <c r="AN26" s="77"/>
      <c r="AO26" s="77"/>
      <c r="AP26" s="77"/>
      <c r="AQ26" s="77"/>
      <c r="AR26" s="77"/>
      <c r="AS26" s="77"/>
      <c r="AT26" s="77"/>
      <c r="AU26" s="77"/>
      <c r="AV26" s="77"/>
      <c r="AW26" s="77"/>
      <c r="AX26" s="77"/>
      <c r="AY26" s="77"/>
      <c r="AZ26" s="77"/>
      <c r="BA26" s="77"/>
      <c r="BB26" s="77"/>
      <c r="BC26" s="77"/>
      <c r="BD26" s="77"/>
      <c r="BE26" s="77"/>
      <c r="BF26" s="77"/>
      <c r="BG26" s="77"/>
      <c r="BH26" s="77"/>
      <c r="BI26" s="77"/>
      <c r="BJ26" s="77"/>
      <c r="BK26" s="77"/>
      <c r="BL26" s="77"/>
      <c r="BM26" s="77"/>
      <c r="BN26" s="77"/>
      <c r="BO26" s="77"/>
      <c r="BP26" s="77"/>
      <c r="BQ26" s="77"/>
      <c r="BR26" s="77"/>
      <c r="BS26" s="77"/>
      <c r="BT26" s="77"/>
      <c r="BU26" s="77"/>
      <c r="BV26" s="77"/>
      <c r="BW26" s="77"/>
      <c r="BX26" s="77"/>
      <c r="BY26" s="77"/>
      <c r="BZ26" s="77"/>
      <c r="CA26" s="77"/>
      <c r="CB26" s="77"/>
      <c r="CC26" s="77"/>
      <c r="CD26" s="77"/>
      <c r="CE26" s="77"/>
      <c r="CF26" s="77"/>
      <c r="CG26" s="77"/>
      <c r="CH26" s="77"/>
      <c r="CI26" s="77"/>
      <c r="CJ26" s="77"/>
      <c r="CK26" s="77"/>
      <c r="CL26" s="77"/>
      <c r="CM26" s="77"/>
      <c r="CN26" s="77"/>
      <c r="CO26" s="77"/>
      <c r="CP26" s="77"/>
      <c r="CQ26" s="77"/>
      <c r="CR26" s="77"/>
      <c r="CS26" s="77"/>
      <c r="CT26" s="77"/>
      <c r="CU26" s="77"/>
      <c r="CV26" s="77"/>
      <c r="CW26" s="77"/>
      <c r="CX26" s="77"/>
      <c r="CY26" s="77"/>
      <c r="CZ26" s="77"/>
      <c r="DA26" s="77"/>
      <c r="DB26" s="77"/>
      <c r="DC26" s="77"/>
      <c r="DD26" s="77"/>
      <c r="DE26" s="77"/>
      <c r="DF26" s="77"/>
      <c r="DG26" s="77"/>
      <c r="DH26" s="77"/>
      <c r="DI26" s="77"/>
      <c r="DJ26" s="77"/>
      <c r="DK26" s="77"/>
      <c r="DL26" s="77"/>
      <c r="DM26" s="77"/>
      <c r="DN26" s="77"/>
      <c r="DO26" s="77"/>
      <c r="DP26" s="77"/>
      <c r="DQ26" s="77"/>
      <c r="DR26" s="77"/>
      <c r="DS26" s="77"/>
      <c r="DT26" s="77"/>
      <c r="DU26" s="77"/>
      <c r="DV26" s="77"/>
      <c r="DW26" s="77"/>
      <c r="DX26" s="77"/>
      <c r="DY26" s="77"/>
      <c r="DZ26" s="77"/>
      <c r="EA26" s="77"/>
      <c r="EB26" s="77"/>
      <c r="EC26" s="77"/>
      <c r="ED26" s="77"/>
      <c r="EE26" s="77"/>
      <c r="EF26" s="77"/>
      <c r="EG26" s="77"/>
      <c r="EH26" s="77"/>
      <c r="EI26" s="77"/>
      <c r="EJ26" s="77"/>
      <c r="EK26" s="77"/>
      <c r="EL26" s="77"/>
      <c r="EM26" s="77"/>
      <c r="EN26" s="77"/>
      <c r="EO26" s="77"/>
      <c r="EP26" s="77"/>
      <c r="EQ26" s="77"/>
      <c r="ER26" s="77"/>
      <c r="ES26" s="77"/>
      <c r="ET26" s="77"/>
      <c r="EU26" s="77"/>
      <c r="EV26" s="77"/>
      <c r="EW26" s="77"/>
      <c r="EX26" s="77"/>
      <c r="EY26" s="77"/>
      <c r="EZ26" s="77"/>
      <c r="FA26" s="77"/>
      <c r="FB26" s="77"/>
      <c r="FC26" s="77"/>
      <c r="FD26" s="77"/>
      <c r="FE26" s="77"/>
      <c r="FF26" s="77"/>
      <c r="FG26" s="77"/>
      <c r="FH26" s="77"/>
      <c r="FI26" s="77"/>
      <c r="FJ26" s="77"/>
      <c r="FK26" s="77"/>
      <c r="FL26" s="77"/>
      <c r="FM26" s="77"/>
      <c r="FN26" s="77"/>
      <c r="FO26" s="77"/>
      <c r="FP26" s="77"/>
      <c r="FQ26" s="77"/>
      <c r="FR26" s="77"/>
      <c r="FS26" s="77"/>
      <c r="FT26" s="77"/>
      <c r="FU26" s="77"/>
      <c r="FV26" s="77"/>
      <c r="FW26" s="77"/>
      <c r="FX26" s="77"/>
      <c r="FY26" s="77"/>
      <c r="FZ26" s="77"/>
      <c r="GA26" s="77"/>
      <c r="GB26" s="77"/>
      <c r="GC26" s="77"/>
      <c r="GD26" s="77"/>
      <c r="GE26" s="77"/>
      <c r="GF26" s="77"/>
      <c r="GG26" s="77"/>
      <c r="GH26" s="77"/>
      <c r="GI26" s="77"/>
      <c r="GJ26" s="77"/>
      <c r="GK26" s="77"/>
      <c r="GL26" s="77"/>
      <c r="GM26" s="77"/>
      <c r="GN26" s="77"/>
      <c r="GO26" s="77"/>
      <c r="GP26" s="77"/>
      <c r="GQ26" s="77"/>
      <c r="GR26" s="77"/>
      <c r="GS26" s="77"/>
      <c r="GT26" s="77"/>
      <c r="GU26" s="77"/>
      <c r="GV26" s="77"/>
      <c r="GW26" s="77"/>
      <c r="GX26" s="77"/>
      <c r="GY26" s="77"/>
      <c r="GZ26" s="77"/>
      <c r="HA26" s="77"/>
      <c r="HB26" s="77"/>
      <c r="HC26" s="77"/>
      <c r="HD26" s="77"/>
      <c r="HE26" s="77"/>
      <c r="HF26" s="77"/>
      <c r="HG26" s="77"/>
      <c r="HH26" s="77"/>
      <c r="HI26" s="77"/>
      <c r="HJ26" s="77"/>
      <c r="HK26" s="77"/>
      <c r="HL26" s="77"/>
      <c r="HM26" s="77"/>
      <c r="HN26" s="77"/>
      <c r="HO26" s="77"/>
      <c r="HP26" s="77"/>
      <c r="HQ26" s="77"/>
      <c r="HR26" s="77"/>
      <c r="HS26" s="77"/>
      <c r="HT26" s="77"/>
      <c r="HU26" s="77"/>
      <c r="HV26" s="77"/>
      <c r="HW26" s="77"/>
      <c r="HX26" s="77"/>
      <c r="HY26" s="77"/>
      <c r="HZ26" s="77"/>
      <c r="IA26" s="77"/>
      <c r="IB26" s="77"/>
      <c r="IC26" s="77"/>
      <c r="ID26" s="77"/>
      <c r="IE26" s="77"/>
      <c r="IF26" s="77"/>
      <c r="IG26" s="77"/>
      <c r="IH26" s="77"/>
      <c r="II26" s="77"/>
    </row>
    <row r="27" spans="1:243" s="101" customFormat="1" ht="205.95" customHeight="1">
      <c r="A27" s="89" t="s">
        <v>303</v>
      </c>
      <c r="B27" s="90" t="s">
        <v>267</v>
      </c>
      <c r="C27" s="90" t="s">
        <v>268</v>
      </c>
      <c r="D27" s="91" t="s">
        <v>308</v>
      </c>
      <c r="E27" s="91" t="s">
        <v>309</v>
      </c>
      <c r="F27" s="92" t="s">
        <v>271</v>
      </c>
      <c r="G27" s="91" t="s">
        <v>31</v>
      </c>
      <c r="H27" s="91" t="s">
        <v>310</v>
      </c>
      <c r="I27" s="91" t="s">
        <v>273</v>
      </c>
      <c r="J27" s="91" t="s">
        <v>274</v>
      </c>
      <c r="K27" s="91" t="s">
        <v>311</v>
      </c>
      <c r="L27" s="91" t="s">
        <v>312</v>
      </c>
      <c r="M27" s="94">
        <v>6</v>
      </c>
      <c r="N27" s="95">
        <v>2</v>
      </c>
      <c r="O27" s="94">
        <f t="shared" ref="O27" si="5">M27*N27</f>
        <v>12</v>
      </c>
      <c r="P27" s="96" t="str">
        <f t="shared" ref="P27" si="6">IF((O27&gt;23),"MuyAlto",IF(O27&gt;9,"Alto",IF(O27&gt;5,"Medio",IF(O27&lt;6,"Bajo"))))</f>
        <v>Alto</v>
      </c>
      <c r="Q27" s="94">
        <v>100</v>
      </c>
      <c r="R27" s="94">
        <f>O27*Q27</f>
        <v>1200</v>
      </c>
      <c r="S27" s="94" t="str">
        <f t="shared" ref="S27" si="7">IF((R27&gt;599),"I",IF(R27&gt;149,"II",IF(R27&gt;39,"III",IF(R27&lt;31,"IV"))))</f>
        <v>I</v>
      </c>
      <c r="T27" s="97" t="str">
        <f t="shared" ref="T27" si="8">IF(S27="IV","Aceptable",IF(S27="III","Mejorable",IF(S27="II","No Aceptable o Aceptable con Control Especifico",IF(S27="I","NO Aceptable"))))</f>
        <v>NO Aceptable</v>
      </c>
      <c r="U27" s="98" t="s">
        <v>313</v>
      </c>
      <c r="V27" s="98" t="s">
        <v>314</v>
      </c>
      <c r="W27" s="98" t="s">
        <v>276</v>
      </c>
      <c r="X27" s="93" t="s">
        <v>277</v>
      </c>
      <c r="Y27" s="99" t="s">
        <v>278</v>
      </c>
      <c r="Z27" s="100"/>
      <c r="AA27" s="100"/>
      <c r="AB27" s="100"/>
      <c r="AC27" s="100"/>
      <c r="AD27" s="100"/>
      <c r="AE27" s="100"/>
      <c r="AF27" s="100"/>
      <c r="AG27" s="100"/>
      <c r="AH27" s="100"/>
      <c r="AI27" s="100"/>
      <c r="AJ27" s="100"/>
      <c r="AK27" s="100"/>
      <c r="AL27" s="100"/>
      <c r="AM27" s="100"/>
      <c r="AN27" s="100"/>
      <c r="AO27" s="100"/>
      <c r="AP27" s="100"/>
      <c r="AQ27" s="100"/>
      <c r="AR27" s="100"/>
      <c r="AS27" s="100"/>
      <c r="AT27" s="100"/>
      <c r="AU27" s="100"/>
      <c r="AV27" s="100"/>
      <c r="AW27" s="100"/>
      <c r="AX27" s="100"/>
      <c r="AY27" s="100"/>
      <c r="AZ27" s="100"/>
      <c r="BA27" s="100"/>
      <c r="BB27" s="100"/>
      <c r="BC27" s="100"/>
      <c r="BD27" s="100"/>
      <c r="BE27" s="100"/>
      <c r="BF27" s="100"/>
      <c r="BG27" s="100"/>
      <c r="BH27" s="100"/>
      <c r="BI27" s="100"/>
      <c r="BJ27" s="100"/>
      <c r="BK27" s="100"/>
      <c r="BL27" s="100"/>
      <c r="BM27" s="100"/>
      <c r="BN27" s="100"/>
      <c r="BO27" s="100"/>
      <c r="BP27" s="100"/>
      <c r="BQ27" s="100"/>
      <c r="BR27" s="100"/>
      <c r="BS27" s="100"/>
      <c r="BT27" s="100"/>
      <c r="BU27" s="100"/>
      <c r="BV27" s="100"/>
      <c r="BW27" s="100"/>
      <c r="BX27" s="100"/>
      <c r="BY27" s="100"/>
      <c r="BZ27" s="100"/>
      <c r="CA27" s="100"/>
      <c r="CB27" s="100"/>
      <c r="CC27" s="100"/>
      <c r="CD27" s="100"/>
      <c r="CE27" s="100"/>
      <c r="CF27" s="100"/>
      <c r="CG27" s="100"/>
      <c r="CH27" s="100"/>
      <c r="CI27" s="100"/>
      <c r="CJ27" s="100"/>
      <c r="CK27" s="100"/>
      <c r="CL27" s="100"/>
      <c r="CM27" s="100"/>
      <c r="CN27" s="100"/>
      <c r="CO27" s="100"/>
      <c r="CP27" s="100"/>
      <c r="CQ27" s="100"/>
      <c r="CR27" s="100"/>
      <c r="CS27" s="100"/>
      <c r="CT27" s="100"/>
      <c r="CU27" s="100"/>
      <c r="CV27" s="100"/>
      <c r="CW27" s="100"/>
      <c r="CX27" s="100"/>
      <c r="CY27" s="100"/>
      <c r="CZ27" s="100"/>
      <c r="DA27" s="100"/>
      <c r="DB27" s="100"/>
      <c r="DC27" s="100"/>
      <c r="DD27" s="100"/>
      <c r="DE27" s="100"/>
      <c r="DF27" s="100"/>
      <c r="DG27" s="100"/>
      <c r="DH27" s="100"/>
      <c r="DI27" s="100"/>
      <c r="DJ27" s="100"/>
      <c r="DK27" s="100"/>
      <c r="DL27" s="100"/>
      <c r="DM27" s="100"/>
      <c r="DN27" s="100"/>
      <c r="DO27" s="100"/>
      <c r="DP27" s="100"/>
      <c r="DQ27" s="100"/>
      <c r="DR27" s="100"/>
      <c r="DS27" s="100"/>
      <c r="DT27" s="100"/>
      <c r="DU27" s="100"/>
      <c r="DV27" s="100"/>
      <c r="DW27" s="100"/>
      <c r="DX27" s="100"/>
      <c r="DY27" s="100"/>
      <c r="DZ27" s="100"/>
      <c r="EA27" s="100"/>
      <c r="EB27" s="100"/>
      <c r="EC27" s="100"/>
      <c r="ED27" s="100"/>
      <c r="EE27" s="100"/>
      <c r="EF27" s="100"/>
      <c r="EG27" s="100"/>
      <c r="EH27" s="100"/>
      <c r="EI27" s="100"/>
      <c r="EJ27" s="100"/>
      <c r="EK27" s="100"/>
      <c r="EL27" s="100"/>
      <c r="EM27" s="100"/>
      <c r="EN27" s="100"/>
      <c r="EO27" s="100"/>
      <c r="EP27" s="100"/>
      <c r="EQ27" s="100"/>
      <c r="ER27" s="100"/>
      <c r="ES27" s="100"/>
      <c r="ET27" s="100"/>
      <c r="EU27" s="100"/>
      <c r="EV27" s="100"/>
      <c r="EW27" s="100"/>
      <c r="EX27" s="100"/>
      <c r="EY27" s="100"/>
      <c r="EZ27" s="100"/>
      <c r="FA27" s="100"/>
      <c r="FB27" s="100"/>
      <c r="FC27" s="100"/>
      <c r="FD27" s="100"/>
      <c r="FE27" s="100"/>
      <c r="FF27" s="100"/>
      <c r="FG27" s="100"/>
      <c r="FH27" s="100"/>
      <c r="FI27" s="100"/>
      <c r="FJ27" s="100"/>
      <c r="FK27" s="100"/>
      <c r="FL27" s="100"/>
      <c r="FM27" s="100"/>
      <c r="FN27" s="100"/>
      <c r="FO27" s="100"/>
      <c r="FP27" s="100"/>
      <c r="FQ27" s="100"/>
      <c r="FR27" s="100"/>
      <c r="FS27" s="100"/>
      <c r="FT27" s="100"/>
      <c r="FU27" s="100"/>
      <c r="FV27" s="100"/>
      <c r="FW27" s="100"/>
      <c r="FX27" s="100"/>
      <c r="FY27" s="100"/>
      <c r="FZ27" s="100"/>
      <c r="GA27" s="100"/>
      <c r="GB27" s="100"/>
      <c r="GC27" s="100"/>
      <c r="GD27" s="100"/>
      <c r="GE27" s="100"/>
      <c r="GF27" s="100"/>
      <c r="GG27" s="100"/>
      <c r="GH27" s="100"/>
      <c r="GI27" s="100"/>
      <c r="GJ27" s="100"/>
      <c r="GK27" s="100"/>
      <c r="GL27" s="100"/>
      <c r="GM27" s="100"/>
      <c r="GN27" s="100"/>
      <c r="GO27" s="100"/>
      <c r="GP27" s="100"/>
      <c r="GQ27" s="100"/>
      <c r="GR27" s="100"/>
      <c r="GS27" s="100"/>
      <c r="GT27" s="100"/>
      <c r="GU27" s="100"/>
      <c r="GV27" s="100"/>
      <c r="GW27" s="100"/>
      <c r="GX27" s="100"/>
      <c r="GY27" s="100"/>
      <c r="GZ27" s="100"/>
      <c r="HA27" s="100"/>
      <c r="HB27" s="100"/>
      <c r="HC27" s="100"/>
      <c r="HD27" s="100"/>
      <c r="HE27" s="100"/>
      <c r="HF27" s="100"/>
      <c r="HG27" s="100"/>
      <c r="HH27" s="100"/>
      <c r="HI27" s="100"/>
      <c r="HJ27" s="100"/>
      <c r="HK27" s="100"/>
      <c r="HL27" s="100"/>
      <c r="HM27" s="100"/>
      <c r="HN27" s="100"/>
      <c r="HO27" s="100"/>
      <c r="HP27" s="100"/>
      <c r="HQ27" s="100"/>
      <c r="HR27" s="100"/>
      <c r="HS27" s="100"/>
      <c r="HT27" s="100"/>
      <c r="HU27" s="100"/>
      <c r="HV27" s="100"/>
      <c r="HW27" s="100"/>
      <c r="HX27" s="100"/>
      <c r="HY27" s="100"/>
      <c r="HZ27" s="100"/>
      <c r="IA27" s="100"/>
      <c r="IB27" s="100"/>
      <c r="IC27" s="100"/>
      <c r="ID27" s="100"/>
      <c r="IE27" s="100"/>
      <c r="IF27" s="100"/>
      <c r="IG27" s="100"/>
      <c r="IH27" s="100"/>
      <c r="II27" s="100"/>
    </row>
    <row r="28" spans="1:243" ht="9" customHeight="1">
      <c r="A28" s="113"/>
      <c r="B28" s="113"/>
      <c r="C28" s="113"/>
      <c r="D28" s="114"/>
      <c r="E28" s="114"/>
      <c r="F28" s="113"/>
      <c r="G28" s="114"/>
      <c r="H28" s="113"/>
      <c r="I28" s="115"/>
      <c r="J28" s="115"/>
      <c r="K28" s="115"/>
      <c r="L28" s="114"/>
      <c r="M28" s="116"/>
      <c r="N28" s="117"/>
      <c r="O28" s="116"/>
      <c r="P28" s="118"/>
      <c r="Q28" s="116"/>
      <c r="R28" s="116"/>
      <c r="S28" s="116"/>
      <c r="T28" s="119"/>
      <c r="U28" s="120"/>
      <c r="V28" s="120"/>
      <c r="W28" s="120"/>
      <c r="X28" s="114"/>
      <c r="Y28" s="121"/>
      <c r="Z28" s="122"/>
      <c r="AA28" s="122"/>
      <c r="AB28" s="122"/>
      <c r="AC28" s="122"/>
      <c r="AD28" s="122"/>
      <c r="AE28" s="122"/>
      <c r="AF28" s="122"/>
      <c r="AG28" s="122"/>
      <c r="AH28" s="122"/>
      <c r="AI28" s="122"/>
      <c r="AJ28" s="122"/>
      <c r="AK28" s="122"/>
      <c r="AL28" s="122"/>
      <c r="AM28" s="122"/>
      <c r="AN28" s="122"/>
      <c r="AO28" s="122"/>
      <c r="AP28" s="122"/>
      <c r="AQ28" s="122"/>
      <c r="AR28" s="122"/>
      <c r="AS28" s="122"/>
      <c r="AT28" s="122"/>
      <c r="AU28" s="122"/>
      <c r="AV28" s="122"/>
      <c r="AW28" s="122"/>
      <c r="AX28" s="122"/>
      <c r="AY28" s="122"/>
      <c r="AZ28" s="122"/>
      <c r="BA28" s="122"/>
      <c r="BB28" s="122"/>
      <c r="BC28" s="122"/>
      <c r="BD28" s="122"/>
      <c r="BE28" s="122"/>
      <c r="BF28" s="122"/>
      <c r="BG28" s="122"/>
      <c r="BH28" s="122"/>
      <c r="BI28" s="122"/>
      <c r="BJ28" s="122"/>
      <c r="BK28" s="122"/>
      <c r="BL28" s="122"/>
      <c r="BM28" s="122"/>
      <c r="BN28" s="122"/>
      <c r="BO28" s="122"/>
      <c r="BP28" s="122"/>
      <c r="BQ28" s="122"/>
      <c r="BR28" s="122"/>
      <c r="BS28" s="122"/>
      <c r="BT28" s="122"/>
      <c r="BU28" s="122"/>
      <c r="BV28" s="122"/>
      <c r="BW28" s="122"/>
      <c r="BX28" s="122"/>
      <c r="BY28" s="122"/>
      <c r="BZ28" s="122"/>
      <c r="CA28" s="122"/>
      <c r="CB28" s="122"/>
      <c r="CC28" s="122"/>
      <c r="CD28" s="122"/>
      <c r="CE28" s="122"/>
      <c r="CF28" s="122"/>
      <c r="CG28" s="122"/>
      <c r="CH28" s="122"/>
      <c r="CI28" s="122"/>
      <c r="CJ28" s="122"/>
      <c r="CK28" s="122"/>
      <c r="CL28" s="122"/>
      <c r="CM28" s="122"/>
      <c r="CN28" s="122"/>
      <c r="CO28" s="122"/>
      <c r="CP28" s="122"/>
      <c r="CQ28" s="122"/>
      <c r="CR28" s="122"/>
      <c r="CS28" s="122"/>
      <c r="CT28" s="122"/>
      <c r="CU28" s="122"/>
      <c r="CV28" s="122"/>
      <c r="CW28" s="122"/>
      <c r="CX28" s="122"/>
      <c r="CY28" s="122"/>
      <c r="CZ28" s="122"/>
      <c r="DA28" s="122"/>
      <c r="DB28" s="122"/>
      <c r="DC28" s="122"/>
      <c r="DD28" s="122"/>
      <c r="DE28" s="122"/>
      <c r="DF28" s="122"/>
      <c r="DG28" s="122"/>
      <c r="DH28" s="122"/>
      <c r="DI28" s="122"/>
      <c r="DJ28" s="122"/>
      <c r="DK28" s="122"/>
      <c r="DL28" s="122"/>
      <c r="DM28" s="122"/>
      <c r="DN28" s="122"/>
      <c r="DO28" s="122"/>
      <c r="DP28" s="122"/>
      <c r="DQ28" s="122"/>
      <c r="DR28" s="122"/>
      <c r="DS28" s="122"/>
      <c r="DT28" s="122"/>
      <c r="DU28" s="122"/>
      <c r="DV28" s="122"/>
      <c r="DW28" s="122"/>
      <c r="DX28" s="122"/>
      <c r="DY28" s="122"/>
      <c r="DZ28" s="122"/>
      <c r="EA28" s="122"/>
      <c r="EB28" s="122"/>
      <c r="EC28" s="122"/>
      <c r="ED28" s="122"/>
      <c r="EE28" s="122"/>
      <c r="EF28" s="122"/>
      <c r="EG28" s="122"/>
      <c r="EH28" s="122"/>
      <c r="EI28" s="122"/>
      <c r="EJ28" s="122"/>
      <c r="EK28" s="122"/>
      <c r="EL28" s="122"/>
      <c r="EM28" s="122"/>
      <c r="EN28" s="122"/>
      <c r="EO28" s="122"/>
      <c r="EP28" s="122"/>
      <c r="EQ28" s="122"/>
      <c r="ER28" s="122"/>
      <c r="ES28" s="122"/>
      <c r="ET28" s="122"/>
      <c r="EU28" s="122"/>
      <c r="EV28" s="122"/>
      <c r="EW28" s="122"/>
      <c r="EX28" s="122"/>
      <c r="EY28" s="122"/>
      <c r="EZ28" s="122"/>
      <c r="FA28" s="122"/>
      <c r="FB28" s="122"/>
      <c r="FC28" s="122"/>
      <c r="FD28" s="122"/>
      <c r="FE28" s="122"/>
      <c r="FF28" s="122"/>
      <c r="FG28" s="122"/>
      <c r="FH28" s="122"/>
      <c r="FI28" s="122"/>
      <c r="FJ28" s="122"/>
      <c r="FK28" s="122"/>
      <c r="FL28" s="122"/>
      <c r="FM28" s="122"/>
      <c r="FN28" s="122"/>
      <c r="FO28" s="122"/>
      <c r="FP28" s="122"/>
      <c r="FQ28" s="122"/>
      <c r="FR28" s="122"/>
      <c r="FS28" s="122"/>
      <c r="FT28" s="122"/>
      <c r="FU28" s="122"/>
      <c r="FV28" s="122"/>
      <c r="FW28" s="122"/>
      <c r="FX28" s="122"/>
      <c r="FY28" s="122"/>
      <c r="FZ28" s="122"/>
      <c r="GA28" s="122"/>
      <c r="GB28" s="122"/>
      <c r="GC28" s="122"/>
      <c r="GD28" s="122"/>
      <c r="GE28" s="122"/>
      <c r="GF28" s="122"/>
      <c r="GG28" s="122"/>
      <c r="GH28" s="122"/>
      <c r="GI28" s="122"/>
      <c r="GJ28" s="122"/>
      <c r="GK28" s="122"/>
      <c r="GL28" s="122"/>
      <c r="GM28" s="122"/>
      <c r="GN28" s="122"/>
      <c r="GO28" s="122"/>
      <c r="GP28" s="122"/>
      <c r="GQ28" s="122"/>
      <c r="GR28" s="122"/>
      <c r="GS28" s="122"/>
      <c r="GT28" s="122"/>
      <c r="GU28" s="122"/>
      <c r="GV28" s="122"/>
      <c r="GW28" s="122"/>
      <c r="GX28" s="122"/>
      <c r="GY28" s="122"/>
      <c r="GZ28" s="122"/>
      <c r="HA28" s="122"/>
      <c r="HB28" s="122"/>
      <c r="HC28" s="122"/>
      <c r="HD28" s="122"/>
      <c r="HE28" s="122"/>
      <c r="HF28" s="122"/>
      <c r="HG28" s="122"/>
      <c r="HH28" s="122"/>
      <c r="HI28" s="122"/>
      <c r="HJ28" s="122"/>
      <c r="HK28" s="122"/>
      <c r="HL28" s="122"/>
      <c r="HM28" s="122"/>
      <c r="HN28" s="122"/>
      <c r="HO28" s="122"/>
      <c r="HP28" s="122"/>
      <c r="HQ28" s="122"/>
      <c r="HR28" s="122"/>
      <c r="HS28" s="122"/>
      <c r="HT28" s="122"/>
      <c r="HU28" s="122"/>
      <c r="HV28" s="122"/>
      <c r="HW28" s="122"/>
      <c r="HX28" s="122"/>
      <c r="HY28" s="122"/>
      <c r="HZ28" s="122"/>
      <c r="IA28" s="122"/>
      <c r="IB28" s="122"/>
      <c r="IC28" s="122"/>
      <c r="ID28" s="122"/>
      <c r="IE28" s="122"/>
      <c r="IF28" s="122"/>
      <c r="IG28" s="122"/>
      <c r="IH28" s="122"/>
      <c r="II28" s="122"/>
    </row>
    <row r="29" spans="1:243" ht="31.2" customHeight="1">
      <c r="A29" s="474" t="s">
        <v>279</v>
      </c>
      <c r="B29" s="474"/>
      <c r="C29" s="474"/>
      <c r="D29" s="474"/>
      <c r="E29" s="474"/>
      <c r="F29" s="474"/>
      <c r="G29" s="474"/>
      <c r="H29" s="474"/>
      <c r="I29" s="474"/>
      <c r="J29" s="474"/>
      <c r="K29" s="474"/>
      <c r="L29" s="475" t="s">
        <v>280</v>
      </c>
      <c r="M29" s="475"/>
      <c r="N29" s="475"/>
      <c r="O29" s="475"/>
      <c r="P29" s="475"/>
      <c r="Q29" s="475"/>
      <c r="R29" s="475"/>
      <c r="S29" s="475"/>
      <c r="T29" s="475"/>
      <c r="U29" s="476" t="s">
        <v>315</v>
      </c>
      <c r="V29" s="476"/>
      <c r="W29" s="476"/>
      <c r="X29" s="477" t="s">
        <v>282</v>
      </c>
      <c r="Y29" s="477" t="s">
        <v>283</v>
      </c>
      <c r="Z29" s="122"/>
      <c r="AA29" s="122"/>
      <c r="AB29" s="122"/>
      <c r="AC29" s="122"/>
      <c r="AD29" s="122"/>
      <c r="AE29" s="122"/>
      <c r="AF29" s="122"/>
      <c r="AG29" s="122"/>
      <c r="AH29" s="122"/>
      <c r="AI29" s="122"/>
      <c r="AJ29" s="122"/>
      <c r="AK29" s="122"/>
      <c r="AL29" s="122"/>
      <c r="AM29" s="122"/>
      <c r="AN29" s="122"/>
      <c r="AO29" s="122"/>
      <c r="AP29" s="122"/>
      <c r="AQ29" s="122"/>
      <c r="AR29" s="122"/>
      <c r="AS29" s="122"/>
      <c r="AT29" s="122"/>
      <c r="AU29" s="122"/>
      <c r="AV29" s="122"/>
      <c r="AW29" s="122"/>
      <c r="AX29" s="122"/>
      <c r="AY29" s="122"/>
      <c r="AZ29" s="122"/>
      <c r="BA29" s="122"/>
      <c r="BB29" s="122"/>
      <c r="BC29" s="122"/>
      <c r="BD29" s="122"/>
      <c r="BE29" s="122"/>
      <c r="BF29" s="122"/>
      <c r="BG29" s="122"/>
      <c r="BH29" s="122"/>
      <c r="BI29" s="122"/>
      <c r="BJ29" s="122"/>
      <c r="BK29" s="122"/>
      <c r="BL29" s="122"/>
      <c r="BM29" s="122"/>
      <c r="BN29" s="122"/>
      <c r="BO29" s="122"/>
      <c r="BP29" s="122"/>
      <c r="BQ29" s="122"/>
      <c r="BR29" s="122"/>
      <c r="BS29" s="122"/>
      <c r="BT29" s="122"/>
      <c r="BU29" s="122"/>
      <c r="BV29" s="122"/>
      <c r="BW29" s="122"/>
      <c r="BX29" s="122"/>
      <c r="BY29" s="122"/>
      <c r="BZ29" s="122"/>
      <c r="CA29" s="122"/>
      <c r="CB29" s="122"/>
      <c r="CC29" s="122"/>
      <c r="CD29" s="122"/>
      <c r="CE29" s="122"/>
      <c r="CF29" s="122"/>
      <c r="CG29" s="122"/>
      <c r="CH29" s="122"/>
      <c r="CI29" s="122"/>
      <c r="CJ29" s="122"/>
      <c r="CK29" s="122"/>
      <c r="CL29" s="122"/>
      <c r="CM29" s="122"/>
      <c r="CN29" s="122"/>
      <c r="CO29" s="122"/>
      <c r="CP29" s="122"/>
      <c r="CQ29" s="122"/>
      <c r="CR29" s="122"/>
      <c r="CS29" s="122"/>
      <c r="CT29" s="122"/>
      <c r="CU29" s="122"/>
      <c r="CV29" s="122"/>
      <c r="CW29" s="122"/>
      <c r="CX29" s="122"/>
      <c r="CY29" s="122"/>
      <c r="CZ29" s="122"/>
      <c r="DA29" s="122"/>
      <c r="DB29" s="122"/>
      <c r="DC29" s="122"/>
      <c r="DD29" s="122"/>
      <c r="DE29" s="122"/>
      <c r="DF29" s="122"/>
      <c r="DG29" s="122"/>
      <c r="DH29" s="122"/>
      <c r="DI29" s="122"/>
      <c r="DJ29" s="122"/>
      <c r="DK29" s="122"/>
      <c r="DL29" s="122"/>
      <c r="DM29" s="122"/>
      <c r="DN29" s="122"/>
      <c r="DO29" s="122"/>
      <c r="DP29" s="122"/>
      <c r="DQ29" s="122"/>
      <c r="DR29" s="122"/>
      <c r="DS29" s="122"/>
      <c r="DT29" s="122"/>
      <c r="DU29" s="122"/>
      <c r="DV29" s="122"/>
      <c r="DW29" s="122"/>
      <c r="DX29" s="122"/>
      <c r="DY29" s="122"/>
      <c r="DZ29" s="122"/>
      <c r="EA29" s="122"/>
      <c r="EB29" s="122"/>
      <c r="EC29" s="122"/>
      <c r="ED29" s="122"/>
      <c r="EE29" s="122"/>
      <c r="EF29" s="122"/>
      <c r="EG29" s="122"/>
      <c r="EH29" s="122"/>
      <c r="EI29" s="122"/>
      <c r="EJ29" s="122"/>
      <c r="EK29" s="122"/>
      <c r="EL29" s="122"/>
      <c r="EM29" s="122"/>
      <c r="EN29" s="122"/>
      <c r="EO29" s="122"/>
      <c r="EP29" s="122"/>
      <c r="EQ29" s="122"/>
      <c r="ER29" s="122"/>
      <c r="ES29" s="122"/>
      <c r="ET29" s="122"/>
      <c r="EU29" s="122"/>
      <c r="EV29" s="122"/>
      <c r="EW29" s="122"/>
      <c r="EX29" s="122"/>
      <c r="EY29" s="122"/>
      <c r="EZ29" s="122"/>
      <c r="FA29" s="122"/>
      <c r="FB29" s="122"/>
      <c r="FC29" s="122"/>
      <c r="FD29" s="122"/>
      <c r="FE29" s="122"/>
      <c r="FF29" s="122"/>
      <c r="FG29" s="122"/>
      <c r="FH29" s="122"/>
      <c r="FI29" s="122"/>
      <c r="FJ29" s="122"/>
      <c r="FK29" s="122"/>
      <c r="FL29" s="122"/>
      <c r="FM29" s="122"/>
      <c r="FN29" s="122"/>
      <c r="FO29" s="122"/>
      <c r="FP29" s="122"/>
      <c r="FQ29" s="122"/>
      <c r="FR29" s="122"/>
      <c r="FS29" s="122"/>
      <c r="FT29" s="122"/>
      <c r="FU29" s="122"/>
      <c r="FV29" s="122"/>
      <c r="FW29" s="122"/>
      <c r="FX29" s="122"/>
      <c r="FY29" s="122"/>
      <c r="FZ29" s="122"/>
      <c r="GA29" s="122"/>
      <c r="GB29" s="122"/>
      <c r="GC29" s="122"/>
      <c r="GD29" s="122"/>
      <c r="GE29" s="122"/>
      <c r="GF29" s="122"/>
      <c r="GG29" s="122"/>
      <c r="GH29" s="122"/>
      <c r="GI29" s="122"/>
      <c r="GJ29" s="122"/>
      <c r="GK29" s="122"/>
      <c r="GL29" s="122"/>
      <c r="GM29" s="122"/>
      <c r="GN29" s="122"/>
      <c r="GO29" s="122"/>
      <c r="GP29" s="122"/>
      <c r="GQ29" s="122"/>
      <c r="GR29" s="122"/>
      <c r="GS29" s="122"/>
      <c r="GT29" s="122"/>
      <c r="GU29" s="122"/>
      <c r="GV29" s="122"/>
      <c r="GW29" s="122"/>
      <c r="GX29" s="122"/>
      <c r="GY29" s="122"/>
      <c r="GZ29" s="122"/>
      <c r="HA29" s="122"/>
      <c r="HB29" s="122"/>
      <c r="HC29" s="122"/>
      <c r="HD29" s="122"/>
      <c r="HE29" s="122"/>
      <c r="HF29" s="122"/>
      <c r="HG29" s="122"/>
      <c r="HH29" s="122"/>
      <c r="HI29" s="122"/>
      <c r="HJ29" s="122"/>
      <c r="HK29" s="122"/>
      <c r="HL29" s="122"/>
      <c r="HM29" s="122"/>
      <c r="HN29" s="122"/>
      <c r="HO29" s="122"/>
      <c r="HP29" s="122"/>
      <c r="HQ29" s="122"/>
      <c r="HR29" s="122"/>
      <c r="HS29" s="122"/>
      <c r="HT29" s="122"/>
      <c r="HU29" s="122"/>
      <c r="HV29" s="122"/>
      <c r="HW29" s="122"/>
      <c r="HX29" s="122"/>
      <c r="HY29" s="122"/>
      <c r="HZ29" s="122"/>
      <c r="IA29" s="122"/>
      <c r="IB29" s="122"/>
      <c r="IC29" s="122"/>
      <c r="ID29" s="122"/>
      <c r="IE29" s="122"/>
      <c r="IF29" s="122"/>
      <c r="IG29" s="122"/>
      <c r="IH29" s="122"/>
      <c r="II29" s="122"/>
    </row>
    <row r="30" spans="1:243" ht="37.200000000000003" customHeight="1">
      <c r="A30" s="454" t="s">
        <v>284</v>
      </c>
      <c r="B30" s="454"/>
      <c r="C30" s="454"/>
      <c r="D30" s="454"/>
      <c r="E30" s="454"/>
      <c r="F30" s="454"/>
      <c r="G30" s="454"/>
      <c r="H30" s="454"/>
      <c r="I30" s="454"/>
      <c r="J30" s="454"/>
      <c r="K30" s="454"/>
      <c r="L30" s="480" t="s">
        <v>285</v>
      </c>
      <c r="M30" s="480"/>
      <c r="N30" s="480"/>
      <c r="O30" s="480" t="s">
        <v>106</v>
      </c>
      <c r="P30" s="480" t="s">
        <v>135</v>
      </c>
      <c r="Q30" s="480" t="s">
        <v>169</v>
      </c>
      <c r="R30" s="480" t="s">
        <v>187</v>
      </c>
      <c r="S30" s="482" t="s">
        <v>286</v>
      </c>
      <c r="T30" s="483" t="s">
        <v>287</v>
      </c>
      <c r="U30" s="476"/>
      <c r="V30" s="476"/>
      <c r="W30" s="476"/>
      <c r="X30" s="477"/>
      <c r="Y30" s="477"/>
      <c r="Z30" s="122"/>
      <c r="AA30" s="122"/>
      <c r="AB30" s="122"/>
      <c r="AC30" s="122"/>
      <c r="AD30" s="122"/>
      <c r="AE30" s="122"/>
      <c r="AF30" s="122"/>
      <c r="AG30" s="122"/>
      <c r="AH30" s="122"/>
      <c r="AI30" s="122"/>
      <c r="AJ30" s="122"/>
      <c r="AK30" s="122"/>
      <c r="AL30" s="122"/>
      <c r="AM30" s="122"/>
      <c r="AN30" s="122"/>
      <c r="AO30" s="122"/>
      <c r="AP30" s="122"/>
      <c r="AQ30" s="122"/>
      <c r="AR30" s="122"/>
      <c r="AS30" s="122"/>
      <c r="AT30" s="122"/>
      <c r="AU30" s="122"/>
      <c r="AV30" s="122"/>
      <c r="AW30" s="122"/>
      <c r="AX30" s="122"/>
      <c r="AY30" s="122"/>
      <c r="AZ30" s="122"/>
      <c r="BA30" s="122"/>
      <c r="BB30" s="122"/>
      <c r="BC30" s="122"/>
      <c r="BD30" s="122"/>
      <c r="BE30" s="122"/>
      <c r="BF30" s="122"/>
      <c r="BG30" s="122"/>
      <c r="BH30" s="122"/>
      <c r="BI30" s="122"/>
      <c r="BJ30" s="122"/>
      <c r="BK30" s="122"/>
      <c r="BL30" s="122"/>
      <c r="BM30" s="122"/>
      <c r="BN30" s="122"/>
      <c r="BO30" s="122"/>
      <c r="BP30" s="122"/>
      <c r="BQ30" s="122"/>
      <c r="BR30" s="122"/>
      <c r="BS30" s="122"/>
      <c r="BT30" s="122"/>
      <c r="BU30" s="122"/>
      <c r="BV30" s="122"/>
      <c r="BW30" s="122"/>
      <c r="BX30" s="122"/>
      <c r="BY30" s="122"/>
      <c r="BZ30" s="122"/>
      <c r="CA30" s="122"/>
      <c r="CB30" s="122"/>
      <c r="CC30" s="122"/>
      <c r="CD30" s="122"/>
      <c r="CE30" s="122"/>
      <c r="CF30" s="122"/>
      <c r="CG30" s="122"/>
      <c r="CH30" s="122"/>
      <c r="CI30" s="122"/>
      <c r="CJ30" s="122"/>
      <c r="CK30" s="122"/>
      <c r="CL30" s="122"/>
      <c r="CM30" s="122"/>
      <c r="CN30" s="122"/>
      <c r="CO30" s="122"/>
      <c r="CP30" s="122"/>
      <c r="CQ30" s="122"/>
      <c r="CR30" s="122"/>
      <c r="CS30" s="122"/>
      <c r="CT30" s="122"/>
      <c r="CU30" s="122"/>
      <c r="CV30" s="122"/>
      <c r="CW30" s="122"/>
      <c r="CX30" s="122"/>
      <c r="CY30" s="122"/>
      <c r="CZ30" s="122"/>
      <c r="DA30" s="122"/>
      <c r="DB30" s="122"/>
      <c r="DC30" s="122"/>
      <c r="DD30" s="122"/>
      <c r="DE30" s="122"/>
      <c r="DF30" s="122"/>
      <c r="DG30" s="122"/>
      <c r="DH30" s="122"/>
      <c r="DI30" s="122"/>
      <c r="DJ30" s="122"/>
      <c r="DK30" s="122"/>
      <c r="DL30" s="122"/>
      <c r="DM30" s="122"/>
      <c r="DN30" s="122"/>
      <c r="DO30" s="122"/>
      <c r="DP30" s="122"/>
      <c r="DQ30" s="122"/>
      <c r="DR30" s="122"/>
      <c r="DS30" s="122"/>
      <c r="DT30" s="122"/>
      <c r="DU30" s="122"/>
      <c r="DV30" s="122"/>
      <c r="DW30" s="122"/>
      <c r="DX30" s="122"/>
      <c r="DY30" s="122"/>
      <c r="DZ30" s="122"/>
      <c r="EA30" s="122"/>
      <c r="EB30" s="122"/>
      <c r="EC30" s="122"/>
      <c r="ED30" s="122"/>
      <c r="EE30" s="122"/>
      <c r="EF30" s="122"/>
      <c r="EG30" s="122"/>
      <c r="EH30" s="122"/>
      <c r="EI30" s="122"/>
      <c r="EJ30" s="122"/>
      <c r="EK30" s="122"/>
      <c r="EL30" s="122"/>
      <c r="EM30" s="122"/>
      <c r="EN30" s="122"/>
      <c r="EO30" s="122"/>
      <c r="EP30" s="122"/>
      <c r="EQ30" s="122"/>
      <c r="ER30" s="122"/>
      <c r="ES30" s="122"/>
      <c r="ET30" s="122"/>
      <c r="EU30" s="122"/>
      <c r="EV30" s="122"/>
      <c r="EW30" s="122"/>
      <c r="EX30" s="122"/>
      <c r="EY30" s="122"/>
      <c r="EZ30" s="122"/>
      <c r="FA30" s="122"/>
      <c r="FB30" s="122"/>
      <c r="FC30" s="122"/>
      <c r="FD30" s="122"/>
      <c r="FE30" s="122"/>
      <c r="FF30" s="122"/>
      <c r="FG30" s="122"/>
      <c r="FH30" s="122"/>
      <c r="FI30" s="122"/>
      <c r="FJ30" s="122"/>
      <c r="FK30" s="122"/>
      <c r="FL30" s="122"/>
      <c r="FM30" s="122"/>
      <c r="FN30" s="122"/>
      <c r="FO30" s="122"/>
      <c r="FP30" s="122"/>
      <c r="FQ30" s="122"/>
      <c r="FR30" s="122"/>
      <c r="FS30" s="122"/>
      <c r="FT30" s="122"/>
      <c r="FU30" s="122"/>
      <c r="FV30" s="122"/>
      <c r="FW30" s="122"/>
      <c r="FX30" s="122"/>
      <c r="FY30" s="122"/>
      <c r="FZ30" s="122"/>
      <c r="GA30" s="122"/>
      <c r="GB30" s="122"/>
      <c r="GC30" s="122"/>
      <c r="GD30" s="122"/>
      <c r="GE30" s="122"/>
      <c r="GF30" s="122"/>
      <c r="GG30" s="122"/>
      <c r="GH30" s="122"/>
      <c r="GI30" s="122"/>
      <c r="GJ30" s="122"/>
      <c r="GK30" s="122"/>
      <c r="GL30" s="122"/>
      <c r="GM30" s="122"/>
      <c r="GN30" s="122"/>
      <c r="GO30" s="122"/>
      <c r="GP30" s="122"/>
      <c r="GQ30" s="122"/>
      <c r="GR30" s="122"/>
      <c r="GS30" s="122"/>
      <c r="GT30" s="122"/>
      <c r="GU30" s="122"/>
      <c r="GV30" s="122"/>
      <c r="GW30" s="122"/>
      <c r="GX30" s="122"/>
      <c r="GY30" s="122"/>
      <c r="GZ30" s="122"/>
      <c r="HA30" s="122"/>
      <c r="HB30" s="122"/>
      <c r="HC30" s="122"/>
      <c r="HD30" s="122"/>
      <c r="HE30" s="122"/>
      <c r="HF30" s="122"/>
      <c r="HG30" s="122"/>
      <c r="HH30" s="122"/>
      <c r="HI30" s="122"/>
      <c r="HJ30" s="122"/>
      <c r="HK30" s="122"/>
      <c r="HL30" s="122"/>
      <c r="HM30" s="122"/>
      <c r="HN30" s="122"/>
      <c r="HO30" s="122"/>
      <c r="HP30" s="122"/>
      <c r="HQ30" s="122"/>
      <c r="HR30" s="122"/>
      <c r="HS30" s="122"/>
      <c r="HT30" s="122"/>
      <c r="HU30" s="122"/>
      <c r="HV30" s="122"/>
      <c r="HW30" s="122"/>
      <c r="HX30" s="122"/>
      <c r="HY30" s="122"/>
      <c r="HZ30" s="122"/>
      <c r="IA30" s="122"/>
      <c r="IB30" s="122"/>
      <c r="IC30" s="122"/>
      <c r="ID30" s="122"/>
      <c r="IE30" s="122"/>
      <c r="IF30" s="122"/>
      <c r="IG30" s="122"/>
      <c r="IH30" s="122"/>
      <c r="II30" s="122"/>
    </row>
    <row r="31" spans="1:243" ht="45" customHeight="1">
      <c r="A31" s="454" t="s">
        <v>255</v>
      </c>
      <c r="B31" s="454" t="s">
        <v>288</v>
      </c>
      <c r="C31" s="454"/>
      <c r="D31" s="454"/>
      <c r="E31" s="454"/>
      <c r="F31" s="454"/>
      <c r="G31" s="454"/>
      <c r="H31" s="454"/>
      <c r="I31" s="478" t="s">
        <v>289</v>
      </c>
      <c r="J31" s="478"/>
      <c r="K31" s="478"/>
      <c r="L31" s="480"/>
      <c r="M31" s="480"/>
      <c r="N31" s="480"/>
      <c r="O31" s="480"/>
      <c r="P31" s="480"/>
      <c r="Q31" s="480"/>
      <c r="R31" s="480"/>
      <c r="S31" s="482"/>
      <c r="T31" s="483"/>
      <c r="U31" s="479" t="s">
        <v>290</v>
      </c>
      <c r="V31" s="479" t="s">
        <v>291</v>
      </c>
      <c r="W31" s="479" t="s">
        <v>292</v>
      </c>
      <c r="X31" s="477"/>
      <c r="Y31" s="477"/>
      <c r="Z31" s="122"/>
      <c r="AA31" s="122"/>
      <c r="AB31" s="122"/>
      <c r="AC31" s="122"/>
      <c r="AD31" s="122"/>
      <c r="AE31" s="122"/>
      <c r="AF31" s="122"/>
      <c r="AG31" s="122"/>
      <c r="AH31" s="122"/>
      <c r="AI31" s="122"/>
      <c r="AJ31" s="122"/>
      <c r="AK31" s="122"/>
      <c r="AL31" s="122"/>
      <c r="AM31" s="122"/>
      <c r="AN31" s="122"/>
      <c r="AO31" s="122"/>
      <c r="AP31" s="122"/>
      <c r="AQ31" s="122"/>
      <c r="AR31" s="122"/>
      <c r="AS31" s="122"/>
      <c r="AT31" s="122"/>
      <c r="AU31" s="122"/>
      <c r="AV31" s="122"/>
      <c r="AW31" s="122"/>
      <c r="AX31" s="122"/>
      <c r="AY31" s="122"/>
      <c r="AZ31" s="122"/>
      <c r="BA31" s="122"/>
      <c r="BB31" s="122"/>
      <c r="BC31" s="122"/>
      <c r="BD31" s="122"/>
      <c r="BE31" s="122"/>
      <c r="BF31" s="122"/>
      <c r="BG31" s="122"/>
      <c r="BH31" s="122"/>
      <c r="BI31" s="122"/>
      <c r="BJ31" s="122"/>
      <c r="BK31" s="122"/>
      <c r="BL31" s="122"/>
      <c r="BM31" s="122"/>
      <c r="BN31" s="122"/>
      <c r="BO31" s="122"/>
      <c r="BP31" s="122"/>
      <c r="BQ31" s="122"/>
      <c r="BR31" s="122"/>
      <c r="BS31" s="122"/>
      <c r="BT31" s="122"/>
      <c r="BU31" s="122"/>
      <c r="BV31" s="122"/>
      <c r="BW31" s="122"/>
      <c r="BX31" s="122"/>
      <c r="BY31" s="122"/>
      <c r="BZ31" s="122"/>
      <c r="CA31" s="122"/>
      <c r="CB31" s="122"/>
      <c r="CC31" s="122"/>
      <c r="CD31" s="122"/>
      <c r="CE31" s="122"/>
      <c r="CF31" s="122"/>
      <c r="CG31" s="122"/>
      <c r="CH31" s="122"/>
      <c r="CI31" s="122"/>
      <c r="CJ31" s="122"/>
      <c r="CK31" s="122"/>
      <c r="CL31" s="122"/>
      <c r="CM31" s="122"/>
      <c r="CN31" s="122"/>
      <c r="CO31" s="122"/>
      <c r="CP31" s="122"/>
      <c r="CQ31" s="122"/>
      <c r="CR31" s="122"/>
      <c r="CS31" s="122"/>
      <c r="CT31" s="122"/>
      <c r="CU31" s="122"/>
      <c r="CV31" s="122"/>
      <c r="CW31" s="122"/>
      <c r="CX31" s="122"/>
      <c r="CY31" s="122"/>
      <c r="CZ31" s="122"/>
      <c r="DA31" s="122"/>
      <c r="DB31" s="122"/>
      <c r="DC31" s="122"/>
      <c r="DD31" s="122"/>
      <c r="DE31" s="122"/>
      <c r="DF31" s="122"/>
      <c r="DG31" s="122"/>
      <c r="DH31" s="122"/>
      <c r="DI31" s="122"/>
      <c r="DJ31" s="122"/>
      <c r="DK31" s="122"/>
      <c r="DL31" s="122"/>
      <c r="DM31" s="122"/>
      <c r="DN31" s="122"/>
      <c r="DO31" s="122"/>
      <c r="DP31" s="122"/>
      <c r="DQ31" s="122"/>
      <c r="DR31" s="122"/>
      <c r="DS31" s="122"/>
      <c r="DT31" s="122"/>
      <c r="DU31" s="122"/>
      <c r="DV31" s="122"/>
      <c r="DW31" s="122"/>
      <c r="DX31" s="122"/>
      <c r="DY31" s="122"/>
      <c r="DZ31" s="122"/>
      <c r="EA31" s="122"/>
      <c r="EB31" s="122"/>
      <c r="EC31" s="122"/>
      <c r="ED31" s="122"/>
      <c r="EE31" s="122"/>
      <c r="EF31" s="122"/>
      <c r="EG31" s="122"/>
      <c r="EH31" s="122"/>
      <c r="EI31" s="122"/>
      <c r="EJ31" s="122"/>
      <c r="EK31" s="122"/>
      <c r="EL31" s="122"/>
      <c r="EM31" s="122"/>
      <c r="EN31" s="122"/>
      <c r="EO31" s="122"/>
      <c r="EP31" s="122"/>
      <c r="EQ31" s="122"/>
      <c r="ER31" s="122"/>
      <c r="ES31" s="122"/>
      <c r="ET31" s="122"/>
      <c r="EU31" s="122"/>
      <c r="EV31" s="122"/>
      <c r="EW31" s="122"/>
      <c r="EX31" s="122"/>
      <c r="EY31" s="122"/>
      <c r="EZ31" s="122"/>
      <c r="FA31" s="122"/>
      <c r="FB31" s="122"/>
      <c r="FC31" s="122"/>
      <c r="FD31" s="122"/>
      <c r="FE31" s="122"/>
      <c r="FF31" s="122"/>
      <c r="FG31" s="122"/>
      <c r="FH31" s="122"/>
      <c r="FI31" s="122"/>
      <c r="FJ31" s="122"/>
      <c r="FK31" s="122"/>
      <c r="FL31" s="122"/>
      <c r="FM31" s="122"/>
      <c r="FN31" s="122"/>
      <c r="FO31" s="122"/>
      <c r="FP31" s="122"/>
      <c r="FQ31" s="122"/>
      <c r="FR31" s="122"/>
      <c r="FS31" s="122"/>
      <c r="FT31" s="122"/>
      <c r="FU31" s="122"/>
      <c r="FV31" s="122"/>
      <c r="FW31" s="122"/>
      <c r="FX31" s="122"/>
      <c r="FY31" s="122"/>
      <c r="FZ31" s="122"/>
      <c r="GA31" s="122"/>
      <c r="GB31" s="122"/>
      <c r="GC31" s="122"/>
      <c r="GD31" s="122"/>
      <c r="GE31" s="122"/>
      <c r="GF31" s="122"/>
      <c r="GG31" s="122"/>
      <c r="GH31" s="122"/>
      <c r="GI31" s="122"/>
      <c r="GJ31" s="122"/>
      <c r="GK31" s="122"/>
      <c r="GL31" s="122"/>
      <c r="GM31" s="122"/>
      <c r="GN31" s="122"/>
      <c r="GO31" s="122"/>
      <c r="GP31" s="122"/>
      <c r="GQ31" s="122"/>
      <c r="GR31" s="122"/>
      <c r="GS31" s="122"/>
      <c r="GT31" s="122"/>
      <c r="GU31" s="122"/>
      <c r="GV31" s="122"/>
      <c r="GW31" s="122"/>
      <c r="GX31" s="122"/>
      <c r="GY31" s="122"/>
      <c r="GZ31" s="122"/>
      <c r="HA31" s="122"/>
      <c r="HB31" s="122"/>
      <c r="HC31" s="122"/>
      <c r="HD31" s="122"/>
      <c r="HE31" s="122"/>
      <c r="HF31" s="122"/>
      <c r="HG31" s="122"/>
      <c r="HH31" s="122"/>
      <c r="HI31" s="122"/>
      <c r="HJ31" s="122"/>
      <c r="HK31" s="122"/>
      <c r="HL31" s="122"/>
      <c r="HM31" s="122"/>
      <c r="HN31" s="122"/>
      <c r="HO31" s="122"/>
      <c r="HP31" s="122"/>
      <c r="HQ31" s="122"/>
      <c r="HR31" s="122"/>
      <c r="HS31" s="122"/>
      <c r="HT31" s="122"/>
      <c r="HU31" s="122"/>
      <c r="HV31" s="122"/>
      <c r="HW31" s="122"/>
      <c r="HX31" s="122"/>
      <c r="HY31" s="122"/>
      <c r="HZ31" s="122"/>
      <c r="IA31" s="122"/>
      <c r="IB31" s="122"/>
      <c r="IC31" s="122"/>
      <c r="ID31" s="122"/>
      <c r="IE31" s="122"/>
      <c r="IF31" s="122"/>
      <c r="IG31" s="122"/>
      <c r="IH31" s="122"/>
      <c r="II31" s="122"/>
    </row>
    <row r="32" spans="1:243" ht="31.2" customHeight="1">
      <c r="A32" s="454"/>
      <c r="B32" s="454" t="s">
        <v>293</v>
      </c>
      <c r="C32" s="454"/>
      <c r="D32" s="454"/>
      <c r="E32" s="454" t="s">
        <v>294</v>
      </c>
      <c r="F32" s="454"/>
      <c r="G32" s="454"/>
      <c r="H32" s="454"/>
      <c r="I32" s="478" t="s">
        <v>295</v>
      </c>
      <c r="J32" s="478"/>
      <c r="K32" s="478"/>
      <c r="L32" s="480"/>
      <c r="M32" s="480"/>
      <c r="N32" s="480"/>
      <c r="O32" s="480"/>
      <c r="P32" s="480"/>
      <c r="Q32" s="480"/>
      <c r="R32" s="480"/>
      <c r="S32" s="482"/>
      <c r="T32" s="483"/>
      <c r="U32" s="479"/>
      <c r="V32" s="479"/>
      <c r="W32" s="479"/>
      <c r="X32" s="477"/>
      <c r="Y32" s="477"/>
      <c r="Z32" s="122"/>
      <c r="AA32" s="122"/>
      <c r="AB32" s="122"/>
      <c r="AC32" s="122"/>
      <c r="AD32" s="122"/>
      <c r="AE32" s="122"/>
      <c r="AF32" s="122"/>
      <c r="AG32" s="122"/>
      <c r="AH32" s="122"/>
      <c r="AI32" s="122"/>
      <c r="AJ32" s="122"/>
      <c r="AK32" s="122"/>
      <c r="AL32" s="122"/>
      <c r="AM32" s="122"/>
      <c r="AN32" s="122"/>
      <c r="AO32" s="122"/>
      <c r="AP32" s="122"/>
      <c r="AQ32" s="122"/>
      <c r="AR32" s="122"/>
      <c r="AS32" s="122"/>
      <c r="AT32" s="122"/>
      <c r="AU32" s="122"/>
      <c r="AV32" s="122"/>
      <c r="AW32" s="122"/>
      <c r="AX32" s="122"/>
      <c r="AY32" s="122"/>
      <c r="AZ32" s="122"/>
      <c r="BA32" s="122"/>
      <c r="BB32" s="122"/>
      <c r="BC32" s="122"/>
      <c r="BD32" s="122"/>
      <c r="BE32" s="122"/>
      <c r="BF32" s="122"/>
      <c r="BG32" s="122"/>
      <c r="BH32" s="122"/>
      <c r="BI32" s="122"/>
      <c r="BJ32" s="122"/>
      <c r="BK32" s="122"/>
      <c r="BL32" s="122"/>
      <c r="BM32" s="122"/>
      <c r="BN32" s="122"/>
      <c r="BO32" s="122"/>
      <c r="BP32" s="122"/>
      <c r="BQ32" s="122"/>
      <c r="BR32" s="122"/>
      <c r="BS32" s="122"/>
      <c r="BT32" s="122"/>
      <c r="BU32" s="122"/>
      <c r="BV32" s="122"/>
      <c r="BW32" s="122"/>
      <c r="BX32" s="122"/>
      <c r="BY32" s="122"/>
      <c r="BZ32" s="122"/>
      <c r="CA32" s="122"/>
      <c r="CB32" s="122"/>
      <c r="CC32" s="122"/>
      <c r="CD32" s="122"/>
      <c r="CE32" s="122"/>
      <c r="CF32" s="122"/>
      <c r="CG32" s="122"/>
      <c r="CH32" s="122"/>
      <c r="CI32" s="122"/>
      <c r="CJ32" s="122"/>
      <c r="CK32" s="122"/>
      <c r="CL32" s="122"/>
      <c r="CM32" s="122"/>
      <c r="CN32" s="122"/>
      <c r="CO32" s="122"/>
      <c r="CP32" s="122"/>
      <c r="CQ32" s="122"/>
      <c r="CR32" s="122"/>
      <c r="CS32" s="122"/>
      <c r="CT32" s="122"/>
      <c r="CU32" s="122"/>
      <c r="CV32" s="122"/>
      <c r="CW32" s="122"/>
      <c r="CX32" s="122"/>
      <c r="CY32" s="122"/>
      <c r="CZ32" s="122"/>
      <c r="DA32" s="122"/>
      <c r="DB32" s="122"/>
      <c r="DC32" s="122"/>
      <c r="DD32" s="122"/>
      <c r="DE32" s="122"/>
      <c r="DF32" s="122"/>
      <c r="DG32" s="122"/>
      <c r="DH32" s="122"/>
      <c r="DI32" s="122"/>
      <c r="DJ32" s="122"/>
      <c r="DK32" s="122"/>
      <c r="DL32" s="122"/>
      <c r="DM32" s="122"/>
      <c r="DN32" s="122"/>
      <c r="DO32" s="122"/>
      <c r="DP32" s="122"/>
      <c r="DQ32" s="122"/>
      <c r="DR32" s="122"/>
      <c r="DS32" s="122"/>
      <c r="DT32" s="122"/>
      <c r="DU32" s="122"/>
      <c r="DV32" s="122"/>
      <c r="DW32" s="122"/>
      <c r="DX32" s="122"/>
      <c r="DY32" s="122"/>
      <c r="DZ32" s="122"/>
      <c r="EA32" s="122"/>
      <c r="EB32" s="122"/>
      <c r="EC32" s="122"/>
      <c r="ED32" s="122"/>
      <c r="EE32" s="122"/>
      <c r="EF32" s="122"/>
      <c r="EG32" s="122"/>
      <c r="EH32" s="122"/>
      <c r="EI32" s="122"/>
      <c r="EJ32" s="122"/>
      <c r="EK32" s="122"/>
      <c r="EL32" s="122"/>
      <c r="EM32" s="122"/>
      <c r="EN32" s="122"/>
      <c r="EO32" s="122"/>
      <c r="EP32" s="122"/>
      <c r="EQ32" s="122"/>
      <c r="ER32" s="122"/>
      <c r="ES32" s="122"/>
      <c r="ET32" s="122"/>
      <c r="EU32" s="122"/>
      <c r="EV32" s="122"/>
      <c r="EW32" s="122"/>
      <c r="EX32" s="122"/>
      <c r="EY32" s="122"/>
      <c r="EZ32" s="122"/>
      <c r="FA32" s="122"/>
      <c r="FB32" s="122"/>
      <c r="FC32" s="122"/>
      <c r="FD32" s="122"/>
      <c r="FE32" s="122"/>
      <c r="FF32" s="122"/>
      <c r="FG32" s="122"/>
      <c r="FH32" s="122"/>
      <c r="FI32" s="122"/>
      <c r="FJ32" s="122"/>
      <c r="FK32" s="122"/>
      <c r="FL32" s="122"/>
      <c r="FM32" s="122"/>
      <c r="FN32" s="122"/>
      <c r="FO32" s="122"/>
      <c r="FP32" s="122"/>
      <c r="FQ32" s="122"/>
      <c r="FR32" s="122"/>
      <c r="FS32" s="122"/>
      <c r="FT32" s="122"/>
      <c r="FU32" s="122"/>
      <c r="FV32" s="122"/>
      <c r="FW32" s="122"/>
      <c r="FX32" s="122"/>
      <c r="FY32" s="122"/>
      <c r="FZ32" s="122"/>
      <c r="GA32" s="122"/>
      <c r="GB32" s="122"/>
      <c r="GC32" s="122"/>
      <c r="GD32" s="122"/>
      <c r="GE32" s="122"/>
      <c r="GF32" s="122"/>
      <c r="GG32" s="122"/>
      <c r="GH32" s="122"/>
      <c r="GI32" s="122"/>
      <c r="GJ32" s="122"/>
      <c r="GK32" s="122"/>
      <c r="GL32" s="122"/>
      <c r="GM32" s="122"/>
      <c r="GN32" s="122"/>
      <c r="GO32" s="122"/>
      <c r="GP32" s="122"/>
      <c r="GQ32" s="122"/>
      <c r="GR32" s="122"/>
      <c r="GS32" s="122"/>
      <c r="GT32" s="122"/>
      <c r="GU32" s="122"/>
      <c r="GV32" s="122"/>
      <c r="GW32" s="122"/>
      <c r="GX32" s="122"/>
      <c r="GY32" s="122"/>
      <c r="GZ32" s="122"/>
      <c r="HA32" s="122"/>
      <c r="HB32" s="122"/>
      <c r="HC32" s="122"/>
      <c r="HD32" s="122"/>
      <c r="HE32" s="122"/>
      <c r="HF32" s="122"/>
      <c r="HG32" s="122"/>
      <c r="HH32" s="122"/>
      <c r="HI32" s="122"/>
      <c r="HJ32" s="122"/>
      <c r="HK32" s="122"/>
      <c r="HL32" s="122"/>
      <c r="HM32" s="122"/>
      <c r="HN32" s="122"/>
      <c r="HO32" s="122"/>
      <c r="HP32" s="122"/>
      <c r="HQ32" s="122"/>
      <c r="HR32" s="122"/>
      <c r="HS32" s="122"/>
      <c r="HT32" s="122"/>
      <c r="HU32" s="122"/>
      <c r="HV32" s="122"/>
      <c r="HW32" s="122"/>
      <c r="HX32" s="122"/>
      <c r="HY32" s="122"/>
      <c r="HZ32" s="122"/>
      <c r="IA32" s="122"/>
      <c r="IB32" s="122"/>
      <c r="IC32" s="122"/>
      <c r="ID32" s="122"/>
      <c r="IE32" s="122"/>
      <c r="IF32" s="122"/>
      <c r="IG32" s="122"/>
      <c r="IH32" s="122"/>
      <c r="II32" s="122"/>
    </row>
    <row r="33" spans="1:243" s="101" customFormat="1" ht="343.2" customHeight="1">
      <c r="A33" s="91" t="s">
        <v>296</v>
      </c>
      <c r="B33" s="470" t="s">
        <v>297</v>
      </c>
      <c r="C33" s="470"/>
      <c r="D33" s="470"/>
      <c r="E33" s="470" t="s">
        <v>316</v>
      </c>
      <c r="F33" s="470"/>
      <c r="G33" s="470"/>
      <c r="H33" s="470"/>
      <c r="I33" s="470" t="s">
        <v>299</v>
      </c>
      <c r="J33" s="470"/>
      <c r="K33" s="470"/>
      <c r="L33" s="472" t="s">
        <v>300</v>
      </c>
      <c r="M33" s="472"/>
      <c r="N33" s="472"/>
      <c r="O33" s="94">
        <v>2</v>
      </c>
      <c r="P33" s="95">
        <v>2</v>
      </c>
      <c r="Q33" s="94">
        <v>30</v>
      </c>
      <c r="R33" s="65">
        <f>O33*P33*Q27</f>
        <v>400</v>
      </c>
      <c r="S33" s="94" t="str">
        <f>IF((R33&gt;599),"I",IF(R33&gt;149,"II",IF(R33&gt;39,"III",IF(R33&lt;31,"IV"))))</f>
        <v>II</v>
      </c>
      <c r="T33" s="97" t="str">
        <f t="shared" ref="T33" si="9">IF(S33="IV","Aceptable",IF(S33="III","Mejorable",IF(S33="II","No Aceptable o Aceptable con Control Especifico",IF(S33="I","NO Aceptable"))))</f>
        <v>No Aceptable o Aceptable con Control Especifico</v>
      </c>
      <c r="U33" s="65">
        <f>R27</f>
        <v>1200</v>
      </c>
      <c r="V33" s="65">
        <f t="shared" ref="V33" si="10">R33</f>
        <v>400</v>
      </c>
      <c r="W33" s="66">
        <f>(U33-V33)/U33</f>
        <v>0.66666666666666663</v>
      </c>
      <c r="X33" s="67" t="s">
        <v>317</v>
      </c>
      <c r="Y33" s="68" t="s">
        <v>318</v>
      </c>
      <c r="Z33" s="100"/>
      <c r="AA33" s="100"/>
      <c r="AB33" s="100"/>
      <c r="AC33" s="100"/>
      <c r="AD33" s="100"/>
      <c r="AE33" s="100"/>
      <c r="AF33" s="100"/>
      <c r="AG33" s="100"/>
      <c r="AH33" s="100"/>
      <c r="AI33" s="100"/>
      <c r="AJ33" s="100"/>
      <c r="AK33" s="100"/>
      <c r="AL33" s="100"/>
      <c r="AM33" s="100"/>
      <c r="AN33" s="100"/>
      <c r="AO33" s="100"/>
      <c r="AP33" s="100"/>
      <c r="AQ33" s="100"/>
      <c r="AR33" s="100"/>
      <c r="AS33" s="100"/>
      <c r="AT33" s="100"/>
      <c r="AU33" s="100"/>
      <c r="AV33" s="100"/>
      <c r="AW33" s="100"/>
      <c r="AX33" s="100"/>
      <c r="AY33" s="100"/>
      <c r="AZ33" s="100"/>
      <c r="BA33" s="100"/>
      <c r="BB33" s="100"/>
      <c r="BC33" s="100"/>
      <c r="BD33" s="100"/>
      <c r="BE33" s="100"/>
      <c r="BF33" s="100"/>
      <c r="BG33" s="100"/>
      <c r="BH33" s="100"/>
      <c r="BI33" s="100"/>
      <c r="BJ33" s="100"/>
      <c r="BK33" s="100"/>
      <c r="BL33" s="100"/>
      <c r="BM33" s="100"/>
      <c r="BN33" s="100"/>
      <c r="BO33" s="100"/>
      <c r="BP33" s="100"/>
      <c r="BQ33" s="100"/>
      <c r="BR33" s="100"/>
      <c r="BS33" s="100"/>
      <c r="BT33" s="100"/>
      <c r="BU33" s="100"/>
      <c r="BV33" s="100"/>
      <c r="BW33" s="100"/>
      <c r="BX33" s="100"/>
      <c r="BY33" s="100"/>
      <c r="BZ33" s="100"/>
      <c r="CA33" s="100"/>
      <c r="CB33" s="100"/>
      <c r="CC33" s="100"/>
      <c r="CD33" s="100"/>
      <c r="CE33" s="100"/>
      <c r="CF33" s="100"/>
      <c r="CG33" s="100"/>
      <c r="CH33" s="100"/>
      <c r="CI33" s="100"/>
      <c r="CJ33" s="100"/>
      <c r="CK33" s="100"/>
      <c r="CL33" s="100"/>
      <c r="CM33" s="100"/>
      <c r="CN33" s="100"/>
      <c r="CO33" s="100"/>
      <c r="CP33" s="100"/>
      <c r="CQ33" s="100"/>
      <c r="CR33" s="100"/>
      <c r="CS33" s="100"/>
      <c r="CT33" s="100"/>
      <c r="CU33" s="100"/>
      <c r="CV33" s="100"/>
      <c r="CW33" s="100"/>
      <c r="CX33" s="100"/>
      <c r="CY33" s="100"/>
      <c r="CZ33" s="100"/>
      <c r="DA33" s="100"/>
      <c r="DB33" s="100"/>
      <c r="DC33" s="100"/>
      <c r="DD33" s="100"/>
      <c r="DE33" s="100"/>
      <c r="DF33" s="100"/>
      <c r="DG33" s="100"/>
      <c r="DH33" s="100"/>
      <c r="DI33" s="100"/>
      <c r="DJ33" s="100"/>
      <c r="DK33" s="100"/>
      <c r="DL33" s="100"/>
      <c r="DM33" s="100"/>
      <c r="DN33" s="100"/>
      <c r="DO33" s="100"/>
      <c r="DP33" s="100"/>
      <c r="DQ33" s="100"/>
      <c r="DR33" s="100"/>
      <c r="DS33" s="100"/>
      <c r="DT33" s="100"/>
      <c r="DU33" s="100"/>
      <c r="DV33" s="100"/>
      <c r="DW33" s="100"/>
      <c r="DX33" s="100"/>
      <c r="DY33" s="100"/>
      <c r="DZ33" s="100"/>
      <c r="EA33" s="100"/>
      <c r="EB33" s="100"/>
      <c r="EC33" s="100"/>
      <c r="ED33" s="100"/>
      <c r="EE33" s="100"/>
      <c r="EF33" s="100"/>
      <c r="EG33" s="100"/>
      <c r="EH33" s="100"/>
      <c r="EI33" s="100"/>
      <c r="EJ33" s="100"/>
      <c r="EK33" s="100"/>
      <c r="EL33" s="100"/>
      <c r="EM33" s="100"/>
      <c r="EN33" s="100"/>
      <c r="EO33" s="100"/>
      <c r="EP33" s="100"/>
      <c r="EQ33" s="100"/>
      <c r="ER33" s="100"/>
      <c r="ES33" s="100"/>
      <c r="ET33" s="100"/>
      <c r="EU33" s="100"/>
      <c r="EV33" s="100"/>
      <c r="EW33" s="100"/>
      <c r="EX33" s="100"/>
      <c r="EY33" s="100"/>
      <c r="EZ33" s="100"/>
      <c r="FA33" s="100"/>
      <c r="FB33" s="100"/>
      <c r="FC33" s="100"/>
      <c r="FD33" s="100"/>
      <c r="FE33" s="100"/>
      <c r="FF33" s="100"/>
      <c r="FG33" s="100"/>
      <c r="FH33" s="100"/>
      <c r="FI33" s="100"/>
      <c r="FJ33" s="100"/>
      <c r="FK33" s="100"/>
      <c r="FL33" s="100"/>
      <c r="FM33" s="100"/>
      <c r="FN33" s="100"/>
      <c r="FO33" s="100"/>
      <c r="FP33" s="100"/>
      <c r="FQ33" s="100"/>
      <c r="FR33" s="100"/>
      <c r="FS33" s="100"/>
      <c r="FT33" s="100"/>
      <c r="FU33" s="100"/>
      <c r="FV33" s="100"/>
      <c r="FW33" s="100"/>
      <c r="FX33" s="100"/>
      <c r="FY33" s="100"/>
      <c r="FZ33" s="100"/>
      <c r="GA33" s="100"/>
      <c r="GB33" s="100"/>
      <c r="GC33" s="100"/>
      <c r="GD33" s="100"/>
      <c r="GE33" s="100"/>
      <c r="GF33" s="100"/>
      <c r="GG33" s="100"/>
      <c r="GH33" s="100"/>
      <c r="GI33" s="100"/>
      <c r="GJ33" s="100"/>
      <c r="GK33" s="100"/>
      <c r="GL33" s="100"/>
      <c r="GM33" s="100"/>
      <c r="GN33" s="100"/>
      <c r="GO33" s="100"/>
      <c r="GP33" s="100"/>
      <c r="GQ33" s="100"/>
      <c r="GR33" s="100"/>
      <c r="GS33" s="100"/>
      <c r="GT33" s="100"/>
      <c r="GU33" s="100"/>
      <c r="GV33" s="100"/>
      <c r="GW33" s="100"/>
      <c r="GX33" s="100"/>
      <c r="GY33" s="100"/>
      <c r="GZ33" s="100"/>
      <c r="HA33" s="100"/>
      <c r="HB33" s="100"/>
      <c r="HC33" s="100"/>
      <c r="HD33" s="100"/>
      <c r="HE33" s="100"/>
      <c r="HF33" s="100"/>
      <c r="HG33" s="100"/>
      <c r="HH33" s="100"/>
      <c r="HI33" s="100"/>
      <c r="HJ33" s="100"/>
      <c r="HK33" s="100"/>
      <c r="HL33" s="100"/>
      <c r="HM33" s="100"/>
      <c r="HN33" s="100"/>
      <c r="HO33" s="100"/>
      <c r="HP33" s="100"/>
      <c r="HQ33" s="100"/>
      <c r="HR33" s="100"/>
      <c r="HS33" s="100"/>
      <c r="HT33" s="100"/>
      <c r="HU33" s="100"/>
      <c r="HV33" s="100"/>
      <c r="HW33" s="100"/>
      <c r="HX33" s="100"/>
      <c r="HY33" s="100"/>
      <c r="HZ33" s="100"/>
      <c r="IA33" s="100"/>
      <c r="IB33" s="100"/>
      <c r="IC33" s="100"/>
      <c r="ID33" s="100"/>
      <c r="IE33" s="100"/>
      <c r="IF33" s="100"/>
      <c r="IG33" s="100"/>
      <c r="IH33" s="100"/>
      <c r="II33" s="100"/>
    </row>
    <row r="34" spans="1:243">
      <c r="A34" s="123"/>
      <c r="B34" s="123"/>
      <c r="C34" s="123"/>
      <c r="D34" s="124"/>
      <c r="E34" s="124"/>
      <c r="F34" s="125"/>
      <c r="G34" s="125"/>
      <c r="H34" s="124"/>
      <c r="I34" s="126"/>
      <c r="J34" s="124"/>
      <c r="K34" s="123"/>
      <c r="L34" s="123"/>
      <c r="M34" s="124"/>
      <c r="N34" s="124"/>
      <c r="O34" s="124"/>
      <c r="P34" s="124"/>
      <c r="Q34" s="124"/>
      <c r="R34" s="123"/>
      <c r="S34" s="123"/>
      <c r="T34" s="123"/>
      <c r="U34" s="123"/>
      <c r="V34" s="123"/>
      <c r="W34" s="123"/>
      <c r="X34" s="127"/>
      <c r="Y34" s="128"/>
      <c r="Z34" s="129"/>
      <c r="AA34" s="129"/>
      <c r="AB34" s="129"/>
      <c r="AC34" s="129"/>
      <c r="AD34" s="129"/>
      <c r="AE34" s="129"/>
      <c r="AF34" s="129"/>
      <c r="AG34" s="129"/>
      <c r="AH34" s="129"/>
      <c r="AI34" s="129"/>
      <c r="AJ34" s="129"/>
      <c r="AK34" s="129"/>
      <c r="AL34" s="129"/>
      <c r="AM34" s="129"/>
      <c r="AN34" s="129"/>
      <c r="AO34" s="129"/>
      <c r="AP34" s="129"/>
      <c r="AQ34" s="129"/>
      <c r="AR34" s="129"/>
      <c r="AS34" s="129"/>
      <c r="AT34" s="129"/>
      <c r="AU34" s="129"/>
      <c r="AV34" s="129"/>
      <c r="AW34" s="129"/>
      <c r="AX34" s="129"/>
      <c r="AY34" s="129"/>
      <c r="AZ34" s="129"/>
      <c r="BA34" s="129"/>
      <c r="BB34" s="129"/>
      <c r="BC34" s="129"/>
      <c r="BD34" s="129"/>
      <c r="BE34" s="129"/>
      <c r="BF34" s="129"/>
      <c r="BG34" s="130"/>
      <c r="BH34" s="130"/>
      <c r="BI34" s="130"/>
      <c r="BJ34" s="129"/>
      <c r="BK34" s="130"/>
      <c r="BL34" s="130">
        <v>10</v>
      </c>
      <c r="BM34" s="130">
        <v>10</v>
      </c>
      <c r="BN34" s="130">
        <f>+BK34*BL34*BM34</f>
        <v>0</v>
      </c>
      <c r="BO34" s="129"/>
      <c r="BP34" s="129"/>
      <c r="BQ34" s="129"/>
      <c r="BR34" s="129"/>
      <c r="BS34" s="131"/>
      <c r="BT34" s="131"/>
      <c r="BU34" s="131"/>
      <c r="BV34" s="131"/>
      <c r="BW34" s="131"/>
      <c r="BX34" s="131"/>
      <c r="BY34" s="131"/>
      <c r="BZ34" s="131"/>
      <c r="CA34" s="131"/>
      <c r="CB34" s="131"/>
      <c r="CC34" s="131"/>
      <c r="CD34" s="131"/>
      <c r="CE34" s="131"/>
      <c r="CF34" s="131"/>
      <c r="CG34" s="131"/>
      <c r="CH34" s="131"/>
      <c r="CI34" s="131"/>
      <c r="CJ34" s="131"/>
      <c r="CK34" s="131"/>
      <c r="CL34" s="131"/>
      <c r="CM34" s="131"/>
      <c r="CN34" s="131"/>
      <c r="CO34" s="131"/>
      <c r="CP34" s="131"/>
      <c r="CQ34" s="131"/>
      <c r="CR34" s="131"/>
      <c r="CS34" s="131"/>
      <c r="CT34" s="131"/>
      <c r="CU34" s="131"/>
      <c r="CV34" s="131"/>
      <c r="CW34" s="131"/>
      <c r="CX34" s="131"/>
      <c r="CY34" s="131"/>
      <c r="CZ34" s="131"/>
      <c r="DA34" s="131"/>
      <c r="DB34" s="129"/>
      <c r="DC34" s="129"/>
      <c r="DD34" s="129"/>
      <c r="DE34" s="129"/>
      <c r="DF34" s="129"/>
      <c r="DG34" s="129"/>
      <c r="DH34" s="129"/>
      <c r="DI34" s="129"/>
      <c r="DJ34" s="129"/>
      <c r="DK34" s="129"/>
      <c r="DL34" s="129"/>
      <c r="DM34" s="129"/>
      <c r="DN34" s="129"/>
      <c r="DO34" s="129"/>
      <c r="DP34" s="129"/>
      <c r="DQ34" s="129"/>
      <c r="DR34" s="129"/>
      <c r="DS34" s="129"/>
      <c r="DT34" s="129"/>
      <c r="DU34" s="129"/>
      <c r="DV34" s="129"/>
      <c r="DW34" s="129"/>
      <c r="DX34" s="129"/>
      <c r="DY34" s="129"/>
      <c r="DZ34" s="129"/>
      <c r="EA34" s="129"/>
      <c r="EB34" s="129"/>
      <c r="EC34" s="129"/>
      <c r="ED34" s="129"/>
      <c r="EE34" s="129"/>
      <c r="EF34" s="129"/>
      <c r="EG34" s="129"/>
      <c r="EH34" s="129"/>
      <c r="EI34" s="129"/>
      <c r="EJ34" s="129"/>
      <c r="EK34" s="129"/>
      <c r="EL34" s="129"/>
      <c r="EM34" s="129"/>
      <c r="EN34" s="129"/>
      <c r="EO34" s="129"/>
      <c r="EP34" s="129"/>
      <c r="EQ34" s="129"/>
      <c r="ER34" s="129"/>
      <c r="ES34" s="129"/>
      <c r="ET34" s="129"/>
      <c r="EU34" s="129"/>
      <c r="EV34" s="129"/>
      <c r="EW34" s="129"/>
      <c r="EX34" s="129"/>
      <c r="EY34" s="129"/>
      <c r="EZ34" s="129"/>
      <c r="FA34" s="129"/>
      <c r="FB34" s="129"/>
      <c r="FC34" s="129"/>
      <c r="FD34" s="129"/>
      <c r="FE34" s="129"/>
      <c r="FF34" s="129"/>
      <c r="FG34" s="129"/>
      <c r="FH34" s="129"/>
      <c r="FI34" s="129"/>
      <c r="FJ34" s="129"/>
      <c r="FK34" s="129"/>
      <c r="FL34" s="129"/>
      <c r="FM34" s="129"/>
      <c r="FN34" s="129"/>
      <c r="FO34" s="129"/>
      <c r="FP34" s="129"/>
      <c r="FQ34" s="129"/>
      <c r="FR34" s="129"/>
      <c r="FS34" s="129"/>
      <c r="FT34" s="129"/>
      <c r="FU34" s="129"/>
      <c r="FV34" s="129"/>
      <c r="FW34" s="129"/>
      <c r="FX34" s="129"/>
      <c r="FY34" s="129"/>
      <c r="FZ34" s="129"/>
      <c r="GA34" s="129"/>
      <c r="GB34" s="129"/>
      <c r="GC34" s="129"/>
      <c r="GD34" s="129"/>
      <c r="GE34" s="129"/>
      <c r="GF34" s="129"/>
      <c r="GG34" s="129"/>
      <c r="GH34" s="129"/>
      <c r="GI34" s="129"/>
      <c r="GJ34" s="129"/>
      <c r="GK34" s="129"/>
      <c r="GL34" s="129"/>
      <c r="GM34" s="129"/>
      <c r="GN34" s="129"/>
      <c r="GO34" s="129"/>
      <c r="GP34" s="129"/>
      <c r="GQ34" s="129"/>
      <c r="GR34" s="129"/>
      <c r="GS34" s="129"/>
      <c r="GT34" s="129"/>
      <c r="GU34" s="129"/>
      <c r="GV34" s="129"/>
      <c r="GW34" s="129"/>
      <c r="GX34" s="129"/>
      <c r="GY34" s="129"/>
      <c r="GZ34" s="129"/>
      <c r="HA34" s="129"/>
      <c r="HB34" s="129"/>
      <c r="HC34" s="129"/>
      <c r="HD34" s="129"/>
      <c r="HE34" s="129"/>
      <c r="HF34" s="129"/>
      <c r="HG34" s="129"/>
      <c r="HH34" s="129"/>
      <c r="HI34" s="129"/>
      <c r="HJ34" s="129"/>
      <c r="HK34" s="129"/>
      <c r="HL34" s="129"/>
      <c r="HM34" s="129"/>
      <c r="HN34" s="129"/>
      <c r="HO34" s="129"/>
      <c r="HP34" s="129"/>
      <c r="HQ34" s="129"/>
      <c r="HR34" s="129"/>
      <c r="HS34" s="129"/>
      <c r="HT34" s="129"/>
      <c r="HU34" s="129"/>
      <c r="HV34" s="129"/>
      <c r="HW34" s="129"/>
      <c r="HX34" s="129"/>
      <c r="HY34" s="129"/>
      <c r="HZ34" s="129"/>
      <c r="IA34" s="129"/>
      <c r="IB34" s="129"/>
      <c r="IC34" s="129"/>
      <c r="ID34" s="129"/>
      <c r="IE34" s="129"/>
      <c r="IF34" s="129"/>
      <c r="IG34" s="129"/>
      <c r="IH34" s="129"/>
      <c r="II34" s="129"/>
    </row>
    <row r="35" spans="1:243" ht="7.2" customHeight="1">
      <c r="A35" s="123"/>
      <c r="B35" s="123"/>
      <c r="C35" s="123"/>
      <c r="D35" s="124"/>
      <c r="E35" s="124"/>
      <c r="F35" s="125"/>
      <c r="G35" s="125"/>
      <c r="H35" s="124"/>
      <c r="I35" s="126"/>
      <c r="J35" s="124"/>
      <c r="K35" s="123"/>
      <c r="L35" s="123"/>
      <c r="M35" s="124"/>
      <c r="N35" s="124"/>
      <c r="O35" s="124"/>
      <c r="P35" s="124"/>
      <c r="Q35" s="124"/>
      <c r="R35" s="123"/>
      <c r="S35" s="123"/>
      <c r="T35" s="123"/>
      <c r="U35" s="123"/>
      <c r="V35" s="123"/>
      <c r="W35" s="123"/>
      <c r="X35" s="127"/>
      <c r="Y35" s="128"/>
      <c r="Z35" s="129"/>
      <c r="AA35" s="129"/>
      <c r="AB35" s="129"/>
      <c r="AC35" s="129"/>
      <c r="AD35" s="129"/>
      <c r="AE35" s="129"/>
      <c r="AF35" s="129"/>
      <c r="AG35" s="129"/>
      <c r="AH35" s="129"/>
      <c r="AI35" s="129"/>
      <c r="AJ35" s="129"/>
      <c r="AK35" s="129"/>
      <c r="AL35" s="129"/>
      <c r="AM35" s="129"/>
      <c r="AN35" s="129"/>
      <c r="AO35" s="129"/>
      <c r="AP35" s="129"/>
      <c r="AQ35" s="129"/>
      <c r="AR35" s="129"/>
      <c r="AS35" s="129"/>
      <c r="AT35" s="129"/>
      <c r="AU35" s="129"/>
      <c r="AV35" s="129"/>
      <c r="AW35" s="129"/>
      <c r="AX35" s="129"/>
      <c r="AY35" s="129"/>
      <c r="AZ35" s="129"/>
      <c r="BA35" s="129"/>
      <c r="BB35" s="129"/>
      <c r="BC35" s="129"/>
      <c r="BD35" s="129"/>
      <c r="BE35" s="129"/>
      <c r="BF35" s="129"/>
      <c r="BG35" s="129"/>
      <c r="BH35" s="129"/>
      <c r="BI35" s="129"/>
      <c r="BJ35" s="129"/>
      <c r="BK35" s="129"/>
      <c r="BL35" s="129"/>
      <c r="BM35" s="129"/>
      <c r="BN35" s="129"/>
      <c r="BO35" s="129"/>
      <c r="BP35" s="129"/>
      <c r="BQ35" s="129"/>
      <c r="BR35" s="129"/>
      <c r="BS35" s="131"/>
      <c r="BT35" s="131"/>
      <c r="BU35" s="131"/>
      <c r="BV35" s="131"/>
      <c r="BW35" s="131"/>
      <c r="BX35" s="131"/>
      <c r="BY35" s="131"/>
      <c r="BZ35" s="131"/>
      <c r="CA35" s="131"/>
      <c r="CB35" s="131"/>
      <c r="CC35" s="131"/>
      <c r="CD35" s="131"/>
      <c r="CE35" s="131"/>
      <c r="CF35" s="131"/>
      <c r="CG35" s="131"/>
      <c r="CH35" s="131"/>
      <c r="CI35" s="131"/>
      <c r="CJ35" s="131"/>
      <c r="CK35" s="131"/>
      <c r="CL35" s="131"/>
      <c r="CM35" s="131"/>
      <c r="CN35" s="131"/>
      <c r="CO35" s="131"/>
      <c r="CP35" s="131"/>
      <c r="CQ35" s="131"/>
      <c r="CR35" s="131"/>
      <c r="CS35" s="131"/>
      <c r="CT35" s="131"/>
      <c r="CU35" s="131"/>
      <c r="CV35" s="131"/>
      <c r="CW35" s="131"/>
      <c r="CX35" s="131"/>
      <c r="CY35" s="131"/>
      <c r="CZ35" s="131"/>
      <c r="DA35" s="131"/>
      <c r="DB35" s="129"/>
      <c r="DC35" s="129"/>
      <c r="DD35" s="129"/>
      <c r="DE35" s="129"/>
      <c r="DF35" s="129"/>
      <c r="DG35" s="129"/>
      <c r="DH35" s="129"/>
      <c r="DI35" s="129"/>
      <c r="DJ35" s="129"/>
      <c r="DK35" s="129"/>
      <c r="DL35" s="129"/>
      <c r="DM35" s="129"/>
      <c r="DN35" s="129"/>
      <c r="DO35" s="129"/>
      <c r="DP35" s="129"/>
      <c r="DQ35" s="129"/>
      <c r="DR35" s="129"/>
      <c r="DS35" s="129"/>
      <c r="DT35" s="129"/>
      <c r="DU35" s="129"/>
      <c r="DV35" s="129"/>
      <c r="DW35" s="129"/>
      <c r="DX35" s="129"/>
      <c r="DY35" s="129"/>
      <c r="DZ35" s="129"/>
      <c r="EA35" s="129"/>
      <c r="EB35" s="129"/>
      <c r="EC35" s="129"/>
      <c r="ED35" s="129"/>
      <c r="EE35" s="129"/>
      <c r="EF35" s="129"/>
      <c r="EG35" s="129"/>
      <c r="EH35" s="129"/>
      <c r="EI35" s="129"/>
      <c r="EJ35" s="129"/>
      <c r="EK35" s="129"/>
      <c r="EL35" s="129"/>
      <c r="EM35" s="129"/>
      <c r="EN35" s="129"/>
      <c r="EO35" s="129"/>
      <c r="EP35" s="129"/>
      <c r="EQ35" s="129"/>
      <c r="ER35" s="129"/>
      <c r="ES35" s="129"/>
      <c r="ET35" s="129"/>
      <c r="EU35" s="129"/>
      <c r="EV35" s="129"/>
      <c r="EW35" s="129"/>
      <c r="EX35" s="129"/>
      <c r="EY35" s="129"/>
      <c r="EZ35" s="129"/>
      <c r="FA35" s="129"/>
      <c r="FB35" s="129"/>
      <c r="FC35" s="129"/>
      <c r="FD35" s="129"/>
      <c r="FE35" s="129"/>
      <c r="FF35" s="129"/>
      <c r="FG35" s="129"/>
      <c r="FH35" s="129"/>
      <c r="FI35" s="129"/>
      <c r="FJ35" s="129"/>
      <c r="FK35" s="129"/>
      <c r="FL35" s="129"/>
      <c r="FM35" s="129"/>
      <c r="FN35" s="129"/>
      <c r="FO35" s="129"/>
      <c r="FP35" s="129"/>
      <c r="FQ35" s="129"/>
      <c r="FR35" s="129"/>
      <c r="FS35" s="129"/>
      <c r="FT35" s="129"/>
      <c r="FU35" s="129"/>
      <c r="FV35" s="129"/>
      <c r="FW35" s="129"/>
      <c r="FX35" s="129"/>
      <c r="FY35" s="129"/>
      <c r="FZ35" s="129"/>
      <c r="GA35" s="129"/>
      <c r="GB35" s="129"/>
      <c r="GC35" s="129"/>
      <c r="GD35" s="129"/>
      <c r="GE35" s="129"/>
      <c r="GF35" s="129"/>
      <c r="GG35" s="129"/>
      <c r="GH35" s="129"/>
      <c r="GI35" s="129"/>
      <c r="GJ35" s="129"/>
      <c r="GK35" s="129"/>
      <c r="GL35" s="129"/>
      <c r="GM35" s="129"/>
      <c r="GN35" s="129"/>
      <c r="GO35" s="129"/>
      <c r="GP35" s="129"/>
      <c r="GQ35" s="129"/>
      <c r="GR35" s="129"/>
      <c r="GS35" s="129"/>
      <c r="GT35" s="129"/>
      <c r="GU35" s="129"/>
      <c r="GV35" s="129"/>
      <c r="GW35" s="129"/>
      <c r="GX35" s="129"/>
      <c r="GY35" s="129"/>
      <c r="GZ35" s="129"/>
      <c r="HA35" s="129"/>
      <c r="HB35" s="129"/>
      <c r="HC35" s="129"/>
      <c r="HD35" s="129"/>
      <c r="HE35" s="129"/>
      <c r="HF35" s="129"/>
      <c r="HG35" s="129"/>
      <c r="HH35" s="129"/>
      <c r="HI35" s="129"/>
      <c r="HJ35" s="129"/>
      <c r="HK35" s="129"/>
      <c r="HL35" s="129"/>
      <c r="HM35" s="129"/>
      <c r="HN35" s="129"/>
      <c r="HO35" s="129"/>
      <c r="HP35" s="129"/>
      <c r="HQ35" s="129"/>
      <c r="HR35" s="129"/>
      <c r="HS35" s="129"/>
      <c r="HT35" s="129"/>
      <c r="HU35" s="129"/>
      <c r="HV35" s="129"/>
      <c r="HW35" s="129"/>
      <c r="HX35" s="129"/>
      <c r="HY35" s="129"/>
      <c r="HZ35" s="129"/>
      <c r="IA35" s="129"/>
      <c r="IB35" s="129"/>
      <c r="IC35" s="129"/>
      <c r="ID35" s="129"/>
      <c r="IE35" s="129"/>
      <c r="IF35" s="129"/>
      <c r="IG35" s="129"/>
      <c r="IH35" s="129"/>
      <c r="II35" s="129"/>
    </row>
    <row r="36" spans="1:243" s="77" customFormat="1" ht="84" customHeight="1">
      <c r="A36" s="73" t="s">
        <v>226</v>
      </c>
      <c r="B36" s="473" t="s">
        <v>319</v>
      </c>
      <c r="C36" s="473"/>
      <c r="D36" s="473"/>
      <c r="E36" s="473"/>
      <c r="F36" s="74"/>
      <c r="G36" s="75" t="s">
        <v>228</v>
      </c>
      <c r="H36" s="443" t="s">
        <v>320</v>
      </c>
      <c r="I36" s="443"/>
      <c r="J36" s="443"/>
      <c r="K36" s="76"/>
      <c r="L36" s="76"/>
      <c r="M36" s="453" t="s">
        <v>229</v>
      </c>
      <c r="N36" s="453"/>
      <c r="O36" s="453"/>
      <c r="P36" s="453"/>
      <c r="Q36" s="446" t="s">
        <v>305</v>
      </c>
      <c r="R36" s="446"/>
      <c r="S36" s="446"/>
      <c r="T36" s="446"/>
      <c r="U36" s="446"/>
      <c r="V36" s="446"/>
      <c r="W36" s="446"/>
      <c r="X36" s="446"/>
      <c r="Y36" s="446"/>
    </row>
    <row r="37" spans="1:243" s="77" customFormat="1" ht="4.2" customHeight="1">
      <c r="A37" s="78"/>
      <c r="B37" s="78"/>
      <c r="C37" s="78"/>
      <c r="D37" s="78"/>
      <c r="E37" s="78"/>
      <c r="F37" s="79"/>
      <c r="G37" s="80"/>
      <c r="H37" s="80"/>
      <c r="I37" s="80"/>
      <c r="J37" s="81"/>
      <c r="K37" s="81"/>
      <c r="L37" s="81"/>
      <c r="M37" s="81"/>
      <c r="N37" s="81"/>
      <c r="O37" s="78"/>
      <c r="P37" s="82"/>
      <c r="Q37" s="82"/>
      <c r="R37" s="82"/>
      <c r="S37" s="78"/>
      <c r="T37" s="78"/>
      <c r="U37" s="78"/>
    </row>
    <row r="38" spans="1:243" s="77" customFormat="1" ht="64.95" customHeight="1">
      <c r="A38" s="73" t="s">
        <v>231</v>
      </c>
      <c r="B38" s="443" t="s">
        <v>306</v>
      </c>
      <c r="C38" s="443"/>
      <c r="D38" s="443"/>
      <c r="E38" s="443"/>
      <c r="F38" s="74"/>
      <c r="G38" s="75" t="s">
        <v>233</v>
      </c>
      <c r="H38" s="481" t="s">
        <v>321</v>
      </c>
      <c r="I38" s="481"/>
      <c r="J38" s="481"/>
      <c r="K38" s="74"/>
      <c r="L38" s="74"/>
      <c r="M38" s="445" t="s">
        <v>235</v>
      </c>
      <c r="N38" s="445"/>
      <c r="O38" s="445"/>
      <c r="P38" s="445"/>
      <c r="Q38" s="446" t="s">
        <v>236</v>
      </c>
      <c r="R38" s="447"/>
      <c r="S38" s="447"/>
      <c r="T38" s="447"/>
      <c r="U38" s="447"/>
      <c r="V38" s="447"/>
      <c r="W38" s="447"/>
      <c r="X38" s="447"/>
      <c r="Y38" s="447"/>
    </row>
    <row r="39" spans="1:243" ht="10.199999999999999" customHeight="1">
      <c r="A39" s="111"/>
      <c r="Y39" s="112"/>
    </row>
    <row r="40" spans="1:243" s="77" customFormat="1" ht="28.95" customHeight="1">
      <c r="A40" s="450" t="s">
        <v>237</v>
      </c>
      <c r="B40" s="450"/>
      <c r="C40" s="450"/>
      <c r="D40" s="450"/>
      <c r="E40" s="450"/>
      <c r="F40" s="450"/>
      <c r="G40" s="450"/>
      <c r="H40" s="450"/>
      <c r="I40" s="450"/>
      <c r="J40" s="451" t="s">
        <v>238</v>
      </c>
      <c r="K40" s="451"/>
      <c r="L40" s="451"/>
      <c r="M40" s="451"/>
      <c r="N40" s="451"/>
      <c r="O40" s="451"/>
      <c r="P40" s="451"/>
      <c r="Q40" s="451"/>
      <c r="R40" s="451"/>
      <c r="S40" s="451"/>
      <c r="T40" s="452" t="s">
        <v>239</v>
      </c>
      <c r="U40" s="452"/>
      <c r="V40" s="452"/>
      <c r="W40" s="452"/>
      <c r="X40" s="452"/>
      <c r="Y40" s="452"/>
      <c r="Z40" s="83"/>
      <c r="AB40" s="83"/>
      <c r="AC40" s="83"/>
      <c r="AD40" s="83"/>
      <c r="AE40" s="83"/>
      <c r="AF40" s="83"/>
      <c r="AG40" s="83"/>
      <c r="AH40" s="83"/>
      <c r="AI40" s="83"/>
      <c r="AJ40" s="83"/>
      <c r="AK40" s="83"/>
      <c r="AL40" s="83"/>
      <c r="AM40" s="83"/>
      <c r="AN40" s="83"/>
      <c r="AO40" s="83"/>
      <c r="AP40" s="83"/>
      <c r="AQ40" s="83"/>
      <c r="AR40" s="83"/>
      <c r="AS40" s="83"/>
      <c r="AT40" s="83"/>
      <c r="AU40" s="83"/>
      <c r="AV40" s="83"/>
      <c r="AW40" s="83"/>
      <c r="AX40" s="83"/>
      <c r="AY40" s="83"/>
      <c r="AZ40" s="83"/>
      <c r="BA40" s="83"/>
      <c r="BB40" s="83"/>
      <c r="BC40" s="83"/>
      <c r="BD40" s="83"/>
      <c r="BE40" s="83"/>
      <c r="BF40" s="83"/>
      <c r="BG40" s="83"/>
      <c r="BH40" s="83"/>
      <c r="BI40" s="83"/>
      <c r="BJ40" s="83"/>
      <c r="BK40" s="83"/>
      <c r="BL40" s="83"/>
      <c r="BM40" s="83"/>
      <c r="BN40" s="83"/>
      <c r="BO40" s="83"/>
      <c r="BP40" s="83"/>
      <c r="BQ40" s="83"/>
      <c r="BR40" s="83"/>
      <c r="BS40" s="83"/>
      <c r="BT40" s="83"/>
      <c r="BU40" s="83"/>
      <c r="BV40" s="83"/>
      <c r="BW40" s="83"/>
      <c r="BX40" s="83"/>
      <c r="BY40" s="83"/>
      <c r="BZ40" s="83"/>
      <c r="CA40" s="83"/>
      <c r="CB40" s="83"/>
      <c r="CC40" s="83"/>
      <c r="CD40" s="83"/>
      <c r="CE40" s="83"/>
      <c r="CF40" s="83"/>
      <c r="CG40" s="83"/>
      <c r="CH40" s="83"/>
      <c r="CI40" s="83"/>
      <c r="CJ40" s="83"/>
      <c r="CK40" s="83"/>
      <c r="CL40" s="83"/>
      <c r="CM40" s="83"/>
      <c r="CN40" s="83"/>
      <c r="CO40" s="83"/>
      <c r="CP40" s="83"/>
      <c r="CQ40" s="83"/>
      <c r="CR40" s="83"/>
      <c r="CS40" s="83"/>
      <c r="CT40" s="83"/>
      <c r="CU40" s="83"/>
      <c r="CV40" s="83"/>
      <c r="CW40" s="83"/>
      <c r="CX40" s="83"/>
      <c r="CY40" s="83"/>
      <c r="CZ40" s="83"/>
      <c r="DA40" s="83"/>
      <c r="DB40" s="83"/>
      <c r="DC40" s="83"/>
      <c r="DD40" s="83"/>
      <c r="DE40" s="83"/>
      <c r="DF40" s="83"/>
      <c r="DG40" s="83"/>
      <c r="DH40" s="83"/>
      <c r="DI40" s="83"/>
      <c r="DJ40" s="83"/>
      <c r="DK40" s="83"/>
      <c r="DL40" s="83"/>
      <c r="DM40" s="83"/>
      <c r="DN40" s="83"/>
      <c r="DO40" s="83"/>
      <c r="DP40" s="83"/>
      <c r="DQ40" s="83"/>
      <c r="DR40" s="83"/>
      <c r="DS40" s="83"/>
      <c r="DT40" s="83"/>
      <c r="DU40" s="83"/>
      <c r="DV40" s="83"/>
      <c r="DW40" s="83"/>
      <c r="DX40" s="83"/>
      <c r="DY40" s="83"/>
      <c r="DZ40" s="83"/>
      <c r="EA40" s="83"/>
      <c r="EB40" s="83"/>
      <c r="EC40" s="83"/>
      <c r="ED40" s="83"/>
      <c r="EE40" s="83"/>
      <c r="EF40" s="83"/>
      <c r="EG40" s="83"/>
      <c r="EH40" s="83"/>
      <c r="EI40" s="83"/>
      <c r="EJ40" s="83"/>
      <c r="EK40" s="83"/>
      <c r="EL40" s="83"/>
      <c r="EM40" s="83"/>
      <c r="EN40" s="83"/>
      <c r="EO40" s="83"/>
      <c r="EP40" s="83"/>
      <c r="EQ40" s="83"/>
      <c r="ER40" s="83"/>
      <c r="ES40" s="83"/>
      <c r="ET40" s="83"/>
      <c r="EU40" s="83"/>
      <c r="EV40" s="83"/>
      <c r="EW40" s="83"/>
      <c r="EX40" s="83"/>
      <c r="EY40" s="83"/>
      <c r="EZ40" s="83"/>
      <c r="FA40" s="83"/>
      <c r="FB40" s="83"/>
      <c r="FC40" s="83"/>
      <c r="FD40" s="83"/>
      <c r="FE40" s="83"/>
      <c r="FF40" s="83"/>
      <c r="FG40" s="83"/>
      <c r="FH40" s="83"/>
      <c r="FI40" s="83"/>
      <c r="FJ40" s="83"/>
      <c r="FK40" s="83"/>
      <c r="FL40" s="83"/>
      <c r="FM40" s="83"/>
      <c r="FN40" s="83"/>
      <c r="FO40" s="83"/>
      <c r="FP40" s="83"/>
      <c r="FQ40" s="83"/>
      <c r="FR40" s="83"/>
      <c r="FS40" s="83"/>
      <c r="FT40" s="83"/>
      <c r="FU40" s="83"/>
      <c r="FV40" s="83"/>
      <c r="FW40" s="83"/>
      <c r="FX40" s="83"/>
      <c r="FY40" s="83"/>
      <c r="FZ40" s="83"/>
      <c r="GA40" s="83"/>
      <c r="GB40" s="83"/>
      <c r="GC40" s="83"/>
      <c r="GD40" s="83"/>
      <c r="GE40" s="83"/>
      <c r="GF40" s="83"/>
      <c r="GG40" s="83"/>
      <c r="GH40" s="83"/>
      <c r="GI40" s="83"/>
      <c r="GJ40" s="83"/>
      <c r="GK40" s="83"/>
      <c r="GL40" s="83"/>
      <c r="GM40" s="83"/>
      <c r="GN40" s="83"/>
      <c r="GO40" s="83"/>
      <c r="GP40" s="83"/>
      <c r="GQ40" s="83"/>
      <c r="GR40" s="83"/>
      <c r="GS40" s="83"/>
      <c r="GT40" s="83"/>
      <c r="GU40" s="83"/>
      <c r="GV40" s="83"/>
      <c r="GW40" s="83"/>
      <c r="GX40" s="83"/>
      <c r="GY40" s="83"/>
      <c r="GZ40" s="83"/>
      <c r="HA40" s="83"/>
      <c r="HB40" s="83"/>
      <c r="HC40" s="83"/>
      <c r="HD40" s="83"/>
      <c r="HE40" s="83"/>
      <c r="HF40" s="83"/>
      <c r="HG40" s="83"/>
      <c r="HH40" s="83"/>
      <c r="HI40" s="83"/>
      <c r="HJ40" s="83"/>
      <c r="HK40" s="83"/>
      <c r="HL40" s="83"/>
      <c r="HM40" s="83"/>
      <c r="HN40" s="83"/>
      <c r="HO40" s="83"/>
      <c r="HP40" s="83"/>
      <c r="HQ40" s="83"/>
      <c r="HR40" s="83"/>
      <c r="HS40" s="83"/>
      <c r="HT40" s="83"/>
      <c r="HU40" s="83"/>
      <c r="HV40" s="83"/>
      <c r="HW40" s="83"/>
      <c r="HX40" s="83"/>
      <c r="HY40" s="83"/>
      <c r="HZ40" s="83"/>
      <c r="IA40" s="83"/>
      <c r="IB40" s="83"/>
      <c r="IC40" s="83"/>
      <c r="ID40" s="83"/>
      <c r="IE40" s="83"/>
      <c r="IF40" s="83"/>
      <c r="IG40" s="83"/>
      <c r="IH40" s="83"/>
      <c r="II40" s="83"/>
    </row>
    <row r="41" spans="1:243" ht="39" customHeight="1">
      <c r="A41" s="454" t="s">
        <v>240</v>
      </c>
      <c r="B41" s="459" t="s">
        <v>241</v>
      </c>
      <c r="C41" s="459" t="s">
        <v>242</v>
      </c>
      <c r="D41" s="454" t="s">
        <v>243</v>
      </c>
      <c r="E41" s="454" t="s">
        <v>244</v>
      </c>
      <c r="F41" s="454" t="s">
        <v>245</v>
      </c>
      <c r="G41" s="454"/>
      <c r="H41" s="454"/>
      <c r="I41" s="454" t="s">
        <v>246</v>
      </c>
      <c r="J41" s="455" t="s">
        <v>247</v>
      </c>
      <c r="K41" s="455"/>
      <c r="L41" s="455"/>
      <c r="M41" s="455" t="s">
        <v>248</v>
      </c>
      <c r="N41" s="455"/>
      <c r="O41" s="455"/>
      <c r="P41" s="455"/>
      <c r="Q41" s="455"/>
      <c r="R41" s="455"/>
      <c r="S41" s="455"/>
      <c r="T41" s="84" t="s">
        <v>249</v>
      </c>
      <c r="U41" s="454" t="s">
        <v>250</v>
      </c>
      <c r="V41" s="454"/>
      <c r="W41" s="454"/>
      <c r="X41" s="454" t="s">
        <v>251</v>
      </c>
      <c r="Y41" s="454"/>
      <c r="Z41" s="77"/>
      <c r="AA41" s="77"/>
      <c r="AB41" s="77"/>
      <c r="AC41" s="77"/>
      <c r="AD41" s="77"/>
      <c r="AE41" s="77"/>
      <c r="AF41" s="77"/>
      <c r="AG41" s="77"/>
      <c r="AH41" s="77"/>
      <c r="AI41" s="77"/>
      <c r="AJ41" s="77"/>
      <c r="AK41" s="77"/>
      <c r="AL41" s="77"/>
      <c r="AM41" s="77"/>
      <c r="AN41" s="77"/>
      <c r="AO41" s="77"/>
      <c r="AP41" s="77"/>
      <c r="AQ41" s="77"/>
      <c r="AR41" s="77"/>
      <c r="AS41" s="77"/>
      <c r="AT41" s="77"/>
      <c r="AU41" s="77"/>
      <c r="AV41" s="77"/>
      <c r="AW41" s="77"/>
      <c r="AX41" s="77"/>
      <c r="AY41" s="77"/>
      <c r="AZ41" s="77"/>
      <c r="BA41" s="77"/>
      <c r="BB41" s="77"/>
      <c r="BC41" s="77"/>
      <c r="BD41" s="77"/>
      <c r="BE41" s="77"/>
      <c r="BF41" s="77"/>
      <c r="BG41" s="77"/>
      <c r="BH41" s="77"/>
      <c r="BI41" s="77"/>
      <c r="BJ41" s="77"/>
      <c r="BK41" s="77"/>
      <c r="BL41" s="77"/>
      <c r="BM41" s="77"/>
      <c r="BN41" s="77"/>
      <c r="BO41" s="77"/>
      <c r="BP41" s="77"/>
      <c r="BQ41" s="77"/>
      <c r="BR41" s="77"/>
      <c r="BS41" s="77"/>
      <c r="BT41" s="77"/>
      <c r="BU41" s="77"/>
      <c r="BV41" s="77"/>
      <c r="BW41" s="77"/>
      <c r="BX41" s="77"/>
      <c r="BY41" s="77"/>
      <c r="BZ41" s="77"/>
      <c r="CA41" s="77"/>
      <c r="CB41" s="77"/>
      <c r="CC41" s="77"/>
      <c r="CD41" s="77"/>
      <c r="CE41" s="77"/>
      <c r="CF41" s="77"/>
      <c r="CG41" s="77"/>
      <c r="CH41" s="77"/>
      <c r="CI41" s="77"/>
      <c r="CJ41" s="77"/>
      <c r="CK41" s="77"/>
      <c r="CL41" s="77"/>
      <c r="CM41" s="77"/>
      <c r="CN41" s="77"/>
      <c r="CO41" s="77"/>
      <c r="CP41" s="77"/>
      <c r="CQ41" s="77"/>
      <c r="CR41" s="77"/>
      <c r="CS41" s="77"/>
      <c r="CT41" s="77"/>
      <c r="CU41" s="77"/>
      <c r="CV41" s="77"/>
      <c r="CW41" s="77"/>
      <c r="CX41" s="77"/>
      <c r="CY41" s="77"/>
      <c r="CZ41" s="77"/>
      <c r="DA41" s="77"/>
      <c r="DB41" s="77"/>
      <c r="DC41" s="77"/>
      <c r="DD41" s="77"/>
      <c r="DE41" s="77"/>
      <c r="DF41" s="77"/>
      <c r="DG41" s="77"/>
      <c r="DH41" s="77"/>
      <c r="DI41" s="77"/>
      <c r="DJ41" s="77"/>
      <c r="DK41" s="77"/>
      <c r="DL41" s="77"/>
      <c r="DM41" s="77"/>
      <c r="DN41" s="77"/>
      <c r="DO41" s="77"/>
      <c r="DP41" s="77"/>
      <c r="DQ41" s="77"/>
      <c r="DR41" s="77"/>
      <c r="DS41" s="77"/>
      <c r="DT41" s="77"/>
      <c r="DU41" s="77"/>
      <c r="DV41" s="77"/>
      <c r="DW41" s="77"/>
      <c r="DX41" s="77"/>
      <c r="DY41" s="77"/>
      <c r="DZ41" s="77"/>
      <c r="EA41" s="77"/>
      <c r="EB41" s="77"/>
      <c r="EC41" s="77"/>
      <c r="ED41" s="77"/>
      <c r="EE41" s="77"/>
      <c r="EF41" s="77"/>
      <c r="EG41" s="77"/>
      <c r="EH41" s="77"/>
      <c r="EI41" s="77"/>
      <c r="EJ41" s="77"/>
      <c r="EK41" s="77"/>
      <c r="EL41" s="77"/>
      <c r="EM41" s="77"/>
      <c r="EN41" s="77"/>
      <c r="EO41" s="77"/>
      <c r="EP41" s="77"/>
      <c r="EQ41" s="77"/>
      <c r="ER41" s="77"/>
      <c r="ES41" s="77"/>
      <c r="ET41" s="77"/>
      <c r="EU41" s="77"/>
      <c r="EV41" s="77"/>
      <c r="EW41" s="77"/>
      <c r="EX41" s="77"/>
      <c r="EY41" s="77"/>
      <c r="EZ41" s="77"/>
      <c r="FA41" s="77"/>
      <c r="FB41" s="77"/>
      <c r="FC41" s="77"/>
      <c r="FD41" s="77"/>
      <c r="FE41" s="77"/>
      <c r="FF41" s="77"/>
      <c r="FG41" s="77"/>
      <c r="FH41" s="77"/>
      <c r="FI41" s="77"/>
      <c r="FJ41" s="77"/>
      <c r="FK41" s="77"/>
      <c r="FL41" s="77"/>
      <c r="FM41" s="77"/>
      <c r="FN41" s="77"/>
      <c r="FO41" s="77"/>
      <c r="FP41" s="77"/>
      <c r="FQ41" s="77"/>
      <c r="FR41" s="77"/>
      <c r="FS41" s="77"/>
      <c r="FT41" s="77"/>
      <c r="FU41" s="77"/>
      <c r="FV41" s="77"/>
      <c r="FW41" s="77"/>
      <c r="FX41" s="77"/>
      <c r="FY41" s="77"/>
      <c r="FZ41" s="77"/>
      <c r="GA41" s="77"/>
      <c r="GB41" s="77"/>
      <c r="GC41" s="77"/>
      <c r="GD41" s="77"/>
      <c r="GE41" s="77"/>
      <c r="GF41" s="77"/>
      <c r="GG41" s="77"/>
      <c r="GH41" s="77"/>
      <c r="GI41" s="77"/>
      <c r="GJ41" s="77"/>
      <c r="GK41" s="77"/>
      <c r="GL41" s="77"/>
      <c r="GM41" s="77"/>
      <c r="GN41" s="77"/>
      <c r="GO41" s="77"/>
      <c r="GP41" s="77"/>
      <c r="GQ41" s="77"/>
      <c r="GR41" s="77"/>
      <c r="GS41" s="77"/>
      <c r="GT41" s="77"/>
      <c r="GU41" s="77"/>
      <c r="GV41" s="77"/>
      <c r="GW41" s="77"/>
      <c r="GX41" s="77"/>
      <c r="GY41" s="77"/>
      <c r="GZ41" s="77"/>
      <c r="HA41" s="77"/>
      <c r="HB41" s="77"/>
      <c r="HC41" s="77"/>
      <c r="HD41" s="77"/>
      <c r="HE41" s="77"/>
      <c r="HF41" s="77"/>
      <c r="HG41" s="77"/>
      <c r="HH41" s="77"/>
      <c r="HI41" s="77"/>
      <c r="HJ41" s="77"/>
      <c r="HK41" s="77"/>
      <c r="HL41" s="77"/>
      <c r="HM41" s="77"/>
      <c r="HN41" s="77"/>
      <c r="HO41" s="77"/>
      <c r="HP41" s="77"/>
      <c r="HQ41" s="77"/>
      <c r="HR41" s="77"/>
      <c r="HS41" s="77"/>
      <c r="HT41" s="77"/>
      <c r="HU41" s="77"/>
      <c r="HV41" s="77"/>
      <c r="HW41" s="77"/>
      <c r="HX41" s="77"/>
      <c r="HY41" s="77"/>
      <c r="HZ41" s="77"/>
      <c r="IA41" s="77"/>
      <c r="IB41" s="77"/>
      <c r="IC41" s="77"/>
      <c r="ID41" s="77"/>
      <c r="IE41" s="77"/>
      <c r="IF41" s="77"/>
      <c r="IG41" s="77"/>
      <c r="IH41" s="77"/>
      <c r="II41" s="77"/>
    </row>
    <row r="42" spans="1:243" ht="120" customHeight="1">
      <c r="A42" s="454"/>
      <c r="B42" s="459"/>
      <c r="C42" s="459"/>
      <c r="D42" s="454"/>
      <c r="E42" s="454"/>
      <c r="F42" s="84" t="s">
        <v>252</v>
      </c>
      <c r="G42" s="84" t="s">
        <v>253</v>
      </c>
      <c r="H42" s="84" t="s">
        <v>254</v>
      </c>
      <c r="I42" s="454"/>
      <c r="J42" s="86" t="s">
        <v>255</v>
      </c>
      <c r="K42" s="86" t="s">
        <v>256</v>
      </c>
      <c r="L42" s="86" t="s">
        <v>257</v>
      </c>
      <c r="M42" s="86" t="s">
        <v>106</v>
      </c>
      <c r="N42" s="86" t="s">
        <v>135</v>
      </c>
      <c r="O42" s="86" t="s">
        <v>169</v>
      </c>
      <c r="P42" s="87" t="s">
        <v>258</v>
      </c>
      <c r="Q42" s="86" t="s">
        <v>203</v>
      </c>
      <c r="R42" s="86" t="s">
        <v>187</v>
      </c>
      <c r="S42" s="87" t="s">
        <v>259</v>
      </c>
      <c r="T42" s="88" t="s">
        <v>260</v>
      </c>
      <c r="U42" s="88" t="s">
        <v>261</v>
      </c>
      <c r="V42" s="88" t="s">
        <v>262</v>
      </c>
      <c r="W42" s="88" t="s">
        <v>263</v>
      </c>
      <c r="X42" s="84" t="s">
        <v>264</v>
      </c>
      <c r="Y42" s="84" t="s">
        <v>265</v>
      </c>
      <c r="Z42" s="77"/>
      <c r="AA42" s="77"/>
      <c r="AB42" s="77"/>
      <c r="AC42" s="77"/>
      <c r="AD42" s="77"/>
      <c r="AE42" s="77"/>
      <c r="AF42" s="77"/>
      <c r="AG42" s="77"/>
      <c r="AH42" s="77"/>
      <c r="AI42" s="77"/>
      <c r="AJ42" s="77"/>
      <c r="AK42" s="77"/>
      <c r="AL42" s="77"/>
      <c r="AM42" s="77"/>
      <c r="AN42" s="77"/>
      <c r="AO42" s="77"/>
      <c r="AP42" s="77"/>
      <c r="AQ42" s="77"/>
      <c r="AR42" s="77"/>
      <c r="AS42" s="77"/>
      <c r="AT42" s="77"/>
      <c r="AU42" s="77"/>
      <c r="AV42" s="77"/>
      <c r="AW42" s="77"/>
      <c r="AX42" s="77"/>
      <c r="AY42" s="77"/>
      <c r="AZ42" s="77"/>
      <c r="BA42" s="77"/>
      <c r="BB42" s="77"/>
      <c r="BC42" s="77"/>
      <c r="BD42" s="77"/>
      <c r="BE42" s="77"/>
      <c r="BF42" s="77"/>
      <c r="BG42" s="77"/>
      <c r="BH42" s="77"/>
      <c r="BI42" s="77"/>
      <c r="BJ42" s="77"/>
      <c r="BK42" s="77"/>
      <c r="BL42" s="77"/>
      <c r="BM42" s="77"/>
      <c r="BN42" s="77"/>
      <c r="BO42" s="77"/>
      <c r="BP42" s="77"/>
      <c r="BQ42" s="77"/>
      <c r="BR42" s="77"/>
      <c r="BS42" s="77"/>
      <c r="BT42" s="77"/>
      <c r="BU42" s="77"/>
      <c r="BV42" s="77"/>
      <c r="BW42" s="77"/>
      <c r="BX42" s="77"/>
      <c r="BY42" s="77"/>
      <c r="BZ42" s="77"/>
      <c r="CA42" s="77"/>
      <c r="CB42" s="77"/>
      <c r="CC42" s="77"/>
      <c r="CD42" s="77"/>
      <c r="CE42" s="77"/>
      <c r="CF42" s="77"/>
      <c r="CG42" s="77"/>
      <c r="CH42" s="77"/>
      <c r="CI42" s="77"/>
      <c r="CJ42" s="77"/>
      <c r="CK42" s="77"/>
      <c r="CL42" s="77"/>
      <c r="CM42" s="77"/>
      <c r="CN42" s="77"/>
      <c r="CO42" s="77"/>
      <c r="CP42" s="77"/>
      <c r="CQ42" s="77"/>
      <c r="CR42" s="77"/>
      <c r="CS42" s="77"/>
      <c r="CT42" s="77"/>
      <c r="CU42" s="77"/>
      <c r="CV42" s="77"/>
      <c r="CW42" s="77"/>
      <c r="CX42" s="77"/>
      <c r="CY42" s="77"/>
      <c r="CZ42" s="77"/>
      <c r="DA42" s="77"/>
      <c r="DB42" s="77"/>
      <c r="DC42" s="77"/>
      <c r="DD42" s="77"/>
      <c r="DE42" s="77"/>
      <c r="DF42" s="77"/>
      <c r="DG42" s="77"/>
      <c r="DH42" s="77"/>
      <c r="DI42" s="77"/>
      <c r="DJ42" s="77"/>
      <c r="DK42" s="77"/>
      <c r="DL42" s="77"/>
      <c r="DM42" s="77"/>
      <c r="DN42" s="77"/>
      <c r="DO42" s="77"/>
      <c r="DP42" s="77"/>
      <c r="DQ42" s="77"/>
      <c r="DR42" s="77"/>
      <c r="DS42" s="77"/>
      <c r="DT42" s="77"/>
      <c r="DU42" s="77"/>
      <c r="DV42" s="77"/>
      <c r="DW42" s="77"/>
      <c r="DX42" s="77"/>
      <c r="DY42" s="77"/>
      <c r="DZ42" s="77"/>
      <c r="EA42" s="77"/>
      <c r="EB42" s="77"/>
      <c r="EC42" s="77"/>
      <c r="ED42" s="77"/>
      <c r="EE42" s="77"/>
      <c r="EF42" s="77"/>
      <c r="EG42" s="77"/>
      <c r="EH42" s="77"/>
      <c r="EI42" s="77"/>
      <c r="EJ42" s="77"/>
      <c r="EK42" s="77"/>
      <c r="EL42" s="77"/>
      <c r="EM42" s="77"/>
      <c r="EN42" s="77"/>
      <c r="EO42" s="77"/>
      <c r="EP42" s="77"/>
      <c r="EQ42" s="77"/>
      <c r="ER42" s="77"/>
      <c r="ES42" s="77"/>
      <c r="ET42" s="77"/>
      <c r="EU42" s="77"/>
      <c r="EV42" s="77"/>
      <c r="EW42" s="77"/>
      <c r="EX42" s="77"/>
      <c r="EY42" s="77"/>
      <c r="EZ42" s="77"/>
      <c r="FA42" s="77"/>
      <c r="FB42" s="77"/>
      <c r="FC42" s="77"/>
      <c r="FD42" s="77"/>
      <c r="FE42" s="77"/>
      <c r="FF42" s="77"/>
      <c r="FG42" s="77"/>
      <c r="FH42" s="77"/>
      <c r="FI42" s="77"/>
      <c r="FJ42" s="77"/>
      <c r="FK42" s="77"/>
      <c r="FL42" s="77"/>
      <c r="FM42" s="77"/>
      <c r="FN42" s="77"/>
      <c r="FO42" s="77"/>
      <c r="FP42" s="77"/>
      <c r="FQ42" s="77"/>
      <c r="FR42" s="77"/>
      <c r="FS42" s="77"/>
      <c r="FT42" s="77"/>
      <c r="FU42" s="77"/>
      <c r="FV42" s="77"/>
      <c r="FW42" s="77"/>
      <c r="FX42" s="77"/>
      <c r="FY42" s="77"/>
      <c r="FZ42" s="77"/>
      <c r="GA42" s="77"/>
      <c r="GB42" s="77"/>
      <c r="GC42" s="77"/>
      <c r="GD42" s="77"/>
      <c r="GE42" s="77"/>
      <c r="GF42" s="77"/>
      <c r="GG42" s="77"/>
      <c r="GH42" s="77"/>
      <c r="GI42" s="77"/>
      <c r="GJ42" s="77"/>
      <c r="GK42" s="77"/>
      <c r="GL42" s="77"/>
      <c r="GM42" s="77"/>
      <c r="GN42" s="77"/>
      <c r="GO42" s="77"/>
      <c r="GP42" s="77"/>
      <c r="GQ42" s="77"/>
      <c r="GR42" s="77"/>
      <c r="GS42" s="77"/>
      <c r="GT42" s="77"/>
      <c r="GU42" s="77"/>
      <c r="GV42" s="77"/>
      <c r="GW42" s="77"/>
      <c r="GX42" s="77"/>
      <c r="GY42" s="77"/>
      <c r="GZ42" s="77"/>
      <c r="HA42" s="77"/>
      <c r="HB42" s="77"/>
      <c r="HC42" s="77"/>
      <c r="HD42" s="77"/>
      <c r="HE42" s="77"/>
      <c r="HF42" s="77"/>
      <c r="HG42" s="77"/>
      <c r="HH42" s="77"/>
      <c r="HI42" s="77"/>
      <c r="HJ42" s="77"/>
      <c r="HK42" s="77"/>
      <c r="HL42" s="77"/>
      <c r="HM42" s="77"/>
      <c r="HN42" s="77"/>
      <c r="HO42" s="77"/>
      <c r="HP42" s="77"/>
      <c r="HQ42" s="77"/>
      <c r="HR42" s="77"/>
      <c r="HS42" s="77"/>
      <c r="HT42" s="77"/>
      <c r="HU42" s="77"/>
      <c r="HV42" s="77"/>
      <c r="HW42" s="77"/>
      <c r="HX42" s="77"/>
      <c r="HY42" s="77"/>
      <c r="HZ42" s="77"/>
      <c r="IA42" s="77"/>
      <c r="IB42" s="77"/>
      <c r="IC42" s="77"/>
      <c r="ID42" s="77"/>
      <c r="IE42" s="77"/>
      <c r="IF42" s="77"/>
      <c r="IG42" s="77"/>
      <c r="IH42" s="77"/>
      <c r="II42" s="77"/>
    </row>
    <row r="43" spans="1:243" s="101" customFormat="1" ht="216" customHeight="1">
      <c r="A43" s="89" t="s">
        <v>319</v>
      </c>
      <c r="B43" s="90" t="s">
        <v>267</v>
      </c>
      <c r="C43" s="90" t="s">
        <v>268</v>
      </c>
      <c r="D43" s="91" t="s">
        <v>322</v>
      </c>
      <c r="E43" s="91" t="s">
        <v>323</v>
      </c>
      <c r="F43" s="92" t="s">
        <v>271</v>
      </c>
      <c r="G43" s="91" t="s">
        <v>31</v>
      </c>
      <c r="H43" s="91" t="s">
        <v>310</v>
      </c>
      <c r="I43" s="91" t="s">
        <v>273</v>
      </c>
      <c r="J43" s="91" t="s">
        <v>274</v>
      </c>
      <c r="K43" s="91" t="s">
        <v>311</v>
      </c>
      <c r="L43" s="91" t="s">
        <v>312</v>
      </c>
      <c r="M43" s="94">
        <v>6</v>
      </c>
      <c r="N43" s="95">
        <v>2</v>
      </c>
      <c r="O43" s="94">
        <f t="shared" ref="O43" si="11">M43*N43</f>
        <v>12</v>
      </c>
      <c r="P43" s="96" t="str">
        <f t="shared" ref="P43" si="12">IF((O43&gt;23),"MuyAlto",IF(O43&gt;9,"Alto",IF(O43&gt;5,"Medio",IF(O43&lt;6,"Bajo"))))</f>
        <v>Alto</v>
      </c>
      <c r="Q43" s="94">
        <v>100</v>
      </c>
      <c r="R43" s="94">
        <f>O43*Q43</f>
        <v>1200</v>
      </c>
      <c r="S43" s="94" t="str">
        <f t="shared" ref="S43" si="13">IF((R43&gt;599),"I",IF(R43&gt;149,"II",IF(R43&gt;39,"III",IF(R43&lt;31,"IV"))))</f>
        <v>I</v>
      </c>
      <c r="T43" s="97" t="str">
        <f t="shared" ref="T43" si="14">IF(S43="IV","Aceptable",IF(S43="III","Mejorable",IF(S43="II","No Aceptable o Aceptable con Control Especifico",IF(S43="I","NO Aceptable"))))</f>
        <v>NO Aceptable</v>
      </c>
      <c r="U43" s="98" t="s">
        <v>324</v>
      </c>
      <c r="V43" s="98" t="s">
        <v>325</v>
      </c>
      <c r="W43" s="98">
        <v>0</v>
      </c>
      <c r="X43" s="93" t="s">
        <v>277</v>
      </c>
      <c r="Y43" s="99" t="s">
        <v>278</v>
      </c>
      <c r="Z43" s="100"/>
      <c r="AA43" s="77"/>
      <c r="AB43" s="100"/>
      <c r="AC43" s="100"/>
      <c r="AD43" s="100"/>
      <c r="AE43" s="100"/>
      <c r="AF43" s="100"/>
      <c r="AG43" s="100"/>
      <c r="AH43" s="100"/>
      <c r="AI43" s="100"/>
      <c r="AJ43" s="100"/>
      <c r="AK43" s="100"/>
      <c r="AL43" s="100"/>
      <c r="AM43" s="100"/>
      <c r="AN43" s="100"/>
      <c r="AO43" s="100"/>
      <c r="AP43" s="100"/>
      <c r="AQ43" s="100"/>
      <c r="AR43" s="100"/>
      <c r="AS43" s="100"/>
      <c r="AT43" s="100"/>
      <c r="AU43" s="100"/>
      <c r="AV43" s="100"/>
      <c r="AW43" s="100"/>
      <c r="AX43" s="100"/>
      <c r="AY43" s="100"/>
      <c r="AZ43" s="100"/>
      <c r="BA43" s="100"/>
      <c r="BB43" s="100"/>
      <c r="BC43" s="100"/>
      <c r="BD43" s="100"/>
      <c r="BE43" s="100"/>
      <c r="BF43" s="100"/>
      <c r="BG43" s="100"/>
      <c r="BH43" s="100"/>
      <c r="BI43" s="100"/>
      <c r="BJ43" s="100"/>
      <c r="BK43" s="100"/>
      <c r="BL43" s="100"/>
      <c r="BM43" s="100"/>
      <c r="BN43" s="100"/>
      <c r="BO43" s="100"/>
      <c r="BP43" s="100"/>
      <c r="BQ43" s="100"/>
      <c r="BR43" s="100"/>
      <c r="BS43" s="100"/>
      <c r="BT43" s="100"/>
      <c r="BU43" s="100"/>
      <c r="BV43" s="100"/>
      <c r="BW43" s="100"/>
      <c r="BX43" s="100"/>
      <c r="BY43" s="100"/>
      <c r="BZ43" s="100"/>
      <c r="CA43" s="100"/>
      <c r="CB43" s="100"/>
      <c r="CC43" s="100"/>
      <c r="CD43" s="100"/>
      <c r="CE43" s="100"/>
      <c r="CF43" s="100"/>
      <c r="CG43" s="100"/>
      <c r="CH43" s="100"/>
      <c r="CI43" s="100"/>
      <c r="CJ43" s="100"/>
      <c r="CK43" s="100"/>
      <c r="CL43" s="100"/>
      <c r="CM43" s="100"/>
      <c r="CN43" s="100"/>
      <c r="CO43" s="100"/>
      <c r="CP43" s="100"/>
      <c r="CQ43" s="100"/>
      <c r="CR43" s="100"/>
      <c r="CS43" s="100"/>
      <c r="CT43" s="100"/>
      <c r="CU43" s="100"/>
      <c r="CV43" s="100"/>
      <c r="CW43" s="100"/>
      <c r="CX43" s="100"/>
      <c r="CY43" s="100"/>
      <c r="CZ43" s="100"/>
      <c r="DA43" s="100"/>
      <c r="DB43" s="100"/>
      <c r="DC43" s="100"/>
      <c r="DD43" s="100"/>
      <c r="DE43" s="100"/>
      <c r="DF43" s="100"/>
      <c r="DG43" s="100"/>
      <c r="DH43" s="100"/>
      <c r="DI43" s="100"/>
      <c r="DJ43" s="100"/>
      <c r="DK43" s="100"/>
      <c r="DL43" s="100"/>
      <c r="DM43" s="100"/>
      <c r="DN43" s="100"/>
      <c r="DO43" s="100"/>
      <c r="DP43" s="100"/>
      <c r="DQ43" s="100"/>
      <c r="DR43" s="100"/>
      <c r="DS43" s="100"/>
      <c r="DT43" s="100"/>
      <c r="DU43" s="100"/>
      <c r="DV43" s="100"/>
      <c r="DW43" s="100"/>
      <c r="DX43" s="100"/>
      <c r="DY43" s="100"/>
      <c r="DZ43" s="100"/>
      <c r="EA43" s="100"/>
      <c r="EB43" s="100"/>
      <c r="EC43" s="100"/>
      <c r="ED43" s="100"/>
      <c r="EE43" s="100"/>
      <c r="EF43" s="100"/>
      <c r="EG43" s="100"/>
      <c r="EH43" s="100"/>
      <c r="EI43" s="100"/>
      <c r="EJ43" s="100"/>
      <c r="EK43" s="100"/>
      <c r="EL43" s="100"/>
      <c r="EM43" s="100"/>
      <c r="EN43" s="100"/>
      <c r="EO43" s="100"/>
      <c r="EP43" s="100"/>
      <c r="EQ43" s="100"/>
      <c r="ER43" s="100"/>
      <c r="ES43" s="100"/>
      <c r="ET43" s="100"/>
      <c r="EU43" s="100"/>
      <c r="EV43" s="100"/>
      <c r="EW43" s="100"/>
      <c r="EX43" s="100"/>
      <c r="EY43" s="100"/>
      <c r="EZ43" s="100"/>
      <c r="FA43" s="100"/>
      <c r="FB43" s="100"/>
      <c r="FC43" s="100"/>
      <c r="FD43" s="100"/>
      <c r="FE43" s="100"/>
      <c r="FF43" s="100"/>
      <c r="FG43" s="100"/>
      <c r="FH43" s="100"/>
      <c r="FI43" s="100"/>
      <c r="FJ43" s="100"/>
      <c r="FK43" s="100"/>
      <c r="FL43" s="100"/>
      <c r="FM43" s="100"/>
      <c r="FN43" s="100"/>
      <c r="FO43" s="100"/>
      <c r="FP43" s="100"/>
      <c r="FQ43" s="100"/>
      <c r="FR43" s="100"/>
      <c r="FS43" s="100"/>
      <c r="FT43" s="100"/>
      <c r="FU43" s="100"/>
      <c r="FV43" s="100"/>
      <c r="FW43" s="100"/>
      <c r="FX43" s="100"/>
      <c r="FY43" s="100"/>
      <c r="FZ43" s="100"/>
      <c r="GA43" s="100"/>
      <c r="GB43" s="100"/>
      <c r="GC43" s="100"/>
      <c r="GD43" s="100"/>
      <c r="GE43" s="100"/>
      <c r="GF43" s="100"/>
      <c r="GG43" s="100"/>
      <c r="GH43" s="100"/>
      <c r="GI43" s="100"/>
      <c r="GJ43" s="100"/>
      <c r="GK43" s="100"/>
      <c r="GL43" s="100"/>
      <c r="GM43" s="100"/>
      <c r="GN43" s="100"/>
      <c r="GO43" s="100"/>
      <c r="GP43" s="100"/>
      <c r="GQ43" s="100"/>
      <c r="GR43" s="100"/>
      <c r="GS43" s="100"/>
      <c r="GT43" s="100"/>
      <c r="GU43" s="100"/>
      <c r="GV43" s="100"/>
      <c r="GW43" s="100"/>
      <c r="GX43" s="100"/>
      <c r="GY43" s="100"/>
      <c r="GZ43" s="100"/>
      <c r="HA43" s="100"/>
      <c r="HB43" s="100"/>
      <c r="HC43" s="100"/>
      <c r="HD43" s="100"/>
      <c r="HE43" s="100"/>
      <c r="HF43" s="100"/>
      <c r="HG43" s="100"/>
      <c r="HH43" s="100"/>
      <c r="HI43" s="100"/>
      <c r="HJ43" s="100"/>
      <c r="HK43" s="100"/>
      <c r="HL43" s="100"/>
      <c r="HM43" s="100"/>
      <c r="HN43" s="100"/>
      <c r="HO43" s="100"/>
      <c r="HP43" s="100"/>
      <c r="HQ43" s="100"/>
      <c r="HR43" s="100"/>
      <c r="HS43" s="100"/>
      <c r="HT43" s="100"/>
      <c r="HU43" s="100"/>
      <c r="HV43" s="100"/>
      <c r="HW43" s="100"/>
      <c r="HX43" s="100"/>
      <c r="HY43" s="100"/>
      <c r="HZ43" s="100"/>
      <c r="IA43" s="100"/>
      <c r="IB43" s="100"/>
      <c r="IC43" s="100"/>
      <c r="ID43" s="100"/>
      <c r="IE43" s="100"/>
      <c r="IF43" s="100"/>
      <c r="IG43" s="100"/>
      <c r="IH43" s="100"/>
      <c r="II43" s="100"/>
    </row>
    <row r="44" spans="1:243" ht="9" customHeight="1">
      <c r="A44" s="113"/>
      <c r="B44" s="113"/>
      <c r="C44" s="113"/>
      <c r="D44" s="114"/>
      <c r="E44" s="114"/>
      <c r="F44" s="113"/>
      <c r="G44" s="114"/>
      <c r="H44" s="113"/>
      <c r="I44" s="115"/>
      <c r="J44" s="115"/>
      <c r="K44" s="115"/>
      <c r="L44" s="114"/>
      <c r="M44" s="116"/>
      <c r="N44" s="117"/>
      <c r="O44" s="116"/>
      <c r="P44" s="118"/>
      <c r="Q44" s="116"/>
      <c r="R44" s="116"/>
      <c r="S44" s="116"/>
      <c r="T44" s="119"/>
      <c r="U44" s="120"/>
      <c r="V44" s="120"/>
      <c r="W44" s="120"/>
      <c r="X44" s="114"/>
      <c r="Y44" s="121"/>
      <c r="Z44" s="122"/>
      <c r="AA44" s="77"/>
      <c r="AB44" s="122"/>
      <c r="AC44" s="122"/>
      <c r="AD44" s="122"/>
      <c r="AE44" s="122"/>
      <c r="AF44" s="122"/>
      <c r="AG44" s="122"/>
      <c r="AH44" s="122"/>
      <c r="AI44" s="122"/>
      <c r="AJ44" s="122"/>
      <c r="AK44" s="122"/>
      <c r="AL44" s="122"/>
      <c r="AM44" s="122"/>
      <c r="AN44" s="122"/>
      <c r="AO44" s="122"/>
      <c r="AP44" s="122"/>
      <c r="AQ44" s="122"/>
      <c r="AR44" s="122"/>
      <c r="AS44" s="122"/>
      <c r="AT44" s="122"/>
      <c r="AU44" s="122"/>
      <c r="AV44" s="122"/>
      <c r="AW44" s="122"/>
      <c r="AX44" s="122"/>
      <c r="AY44" s="122"/>
      <c r="AZ44" s="122"/>
      <c r="BA44" s="122"/>
      <c r="BB44" s="122"/>
      <c r="BC44" s="122"/>
      <c r="BD44" s="122"/>
      <c r="BE44" s="122"/>
      <c r="BF44" s="122"/>
      <c r="BG44" s="122"/>
      <c r="BH44" s="122"/>
      <c r="BI44" s="122"/>
      <c r="BJ44" s="122"/>
      <c r="BK44" s="122"/>
      <c r="BL44" s="122"/>
      <c r="BM44" s="122"/>
      <c r="BN44" s="122"/>
      <c r="BO44" s="122"/>
      <c r="BP44" s="122"/>
      <c r="BQ44" s="122"/>
      <c r="BR44" s="122"/>
      <c r="BS44" s="122"/>
      <c r="BT44" s="122"/>
      <c r="BU44" s="122"/>
      <c r="BV44" s="122"/>
      <c r="BW44" s="122"/>
      <c r="BX44" s="122"/>
      <c r="BY44" s="122"/>
      <c r="BZ44" s="122"/>
      <c r="CA44" s="122"/>
      <c r="CB44" s="122"/>
      <c r="CC44" s="122"/>
      <c r="CD44" s="122"/>
      <c r="CE44" s="122"/>
      <c r="CF44" s="122"/>
      <c r="CG44" s="122"/>
      <c r="CH44" s="122"/>
      <c r="CI44" s="122"/>
      <c r="CJ44" s="122"/>
      <c r="CK44" s="122"/>
      <c r="CL44" s="122"/>
      <c r="CM44" s="122"/>
      <c r="CN44" s="122"/>
      <c r="CO44" s="122"/>
      <c r="CP44" s="122"/>
      <c r="CQ44" s="122"/>
      <c r="CR44" s="122"/>
      <c r="CS44" s="122"/>
      <c r="CT44" s="122"/>
      <c r="CU44" s="122"/>
      <c r="CV44" s="122"/>
      <c r="CW44" s="122"/>
      <c r="CX44" s="122"/>
      <c r="CY44" s="122"/>
      <c r="CZ44" s="122"/>
      <c r="DA44" s="122"/>
      <c r="DB44" s="122"/>
      <c r="DC44" s="122"/>
      <c r="DD44" s="122"/>
      <c r="DE44" s="122"/>
      <c r="DF44" s="122"/>
      <c r="DG44" s="122"/>
      <c r="DH44" s="122"/>
      <c r="DI44" s="122"/>
      <c r="DJ44" s="122"/>
      <c r="DK44" s="122"/>
      <c r="DL44" s="122"/>
      <c r="DM44" s="122"/>
      <c r="DN44" s="122"/>
      <c r="DO44" s="122"/>
      <c r="DP44" s="122"/>
      <c r="DQ44" s="122"/>
      <c r="DR44" s="122"/>
      <c r="DS44" s="122"/>
      <c r="DT44" s="122"/>
      <c r="DU44" s="122"/>
      <c r="DV44" s="122"/>
      <c r="DW44" s="122"/>
      <c r="DX44" s="122"/>
      <c r="DY44" s="122"/>
      <c r="DZ44" s="122"/>
      <c r="EA44" s="122"/>
      <c r="EB44" s="122"/>
      <c r="EC44" s="122"/>
      <c r="ED44" s="122"/>
      <c r="EE44" s="122"/>
      <c r="EF44" s="122"/>
      <c r="EG44" s="122"/>
      <c r="EH44" s="122"/>
      <c r="EI44" s="122"/>
      <c r="EJ44" s="122"/>
      <c r="EK44" s="122"/>
      <c r="EL44" s="122"/>
      <c r="EM44" s="122"/>
      <c r="EN44" s="122"/>
      <c r="EO44" s="122"/>
      <c r="EP44" s="122"/>
      <c r="EQ44" s="122"/>
      <c r="ER44" s="122"/>
      <c r="ES44" s="122"/>
      <c r="ET44" s="122"/>
      <c r="EU44" s="122"/>
      <c r="EV44" s="122"/>
      <c r="EW44" s="122"/>
      <c r="EX44" s="122"/>
      <c r="EY44" s="122"/>
      <c r="EZ44" s="122"/>
      <c r="FA44" s="122"/>
      <c r="FB44" s="122"/>
      <c r="FC44" s="122"/>
      <c r="FD44" s="122"/>
      <c r="FE44" s="122"/>
      <c r="FF44" s="122"/>
      <c r="FG44" s="122"/>
      <c r="FH44" s="122"/>
      <c r="FI44" s="122"/>
      <c r="FJ44" s="122"/>
      <c r="FK44" s="122"/>
      <c r="FL44" s="122"/>
      <c r="FM44" s="122"/>
      <c r="FN44" s="122"/>
      <c r="FO44" s="122"/>
      <c r="FP44" s="122"/>
      <c r="FQ44" s="122"/>
      <c r="FR44" s="122"/>
      <c r="FS44" s="122"/>
      <c r="FT44" s="122"/>
      <c r="FU44" s="122"/>
      <c r="FV44" s="122"/>
      <c r="FW44" s="122"/>
      <c r="FX44" s="122"/>
      <c r="FY44" s="122"/>
      <c r="FZ44" s="122"/>
      <c r="GA44" s="122"/>
      <c r="GB44" s="122"/>
      <c r="GC44" s="122"/>
      <c r="GD44" s="122"/>
      <c r="GE44" s="122"/>
      <c r="GF44" s="122"/>
      <c r="GG44" s="122"/>
      <c r="GH44" s="122"/>
      <c r="GI44" s="122"/>
      <c r="GJ44" s="122"/>
      <c r="GK44" s="122"/>
      <c r="GL44" s="122"/>
      <c r="GM44" s="122"/>
      <c r="GN44" s="122"/>
      <c r="GO44" s="122"/>
      <c r="GP44" s="122"/>
      <c r="GQ44" s="122"/>
      <c r="GR44" s="122"/>
      <c r="GS44" s="122"/>
      <c r="GT44" s="122"/>
      <c r="GU44" s="122"/>
      <c r="GV44" s="122"/>
      <c r="GW44" s="122"/>
      <c r="GX44" s="122"/>
      <c r="GY44" s="122"/>
      <c r="GZ44" s="122"/>
      <c r="HA44" s="122"/>
      <c r="HB44" s="122"/>
      <c r="HC44" s="122"/>
      <c r="HD44" s="122"/>
      <c r="HE44" s="122"/>
      <c r="HF44" s="122"/>
      <c r="HG44" s="122"/>
      <c r="HH44" s="122"/>
      <c r="HI44" s="122"/>
      <c r="HJ44" s="122"/>
      <c r="HK44" s="122"/>
      <c r="HL44" s="122"/>
      <c r="HM44" s="122"/>
      <c r="HN44" s="122"/>
      <c r="HO44" s="122"/>
      <c r="HP44" s="122"/>
      <c r="HQ44" s="122"/>
      <c r="HR44" s="122"/>
      <c r="HS44" s="122"/>
      <c r="HT44" s="122"/>
      <c r="HU44" s="122"/>
      <c r="HV44" s="122"/>
      <c r="HW44" s="122"/>
      <c r="HX44" s="122"/>
      <c r="HY44" s="122"/>
      <c r="HZ44" s="122"/>
      <c r="IA44" s="122"/>
      <c r="IB44" s="122"/>
      <c r="IC44" s="122"/>
      <c r="ID44" s="122"/>
      <c r="IE44" s="122"/>
      <c r="IF44" s="122"/>
      <c r="IG44" s="122"/>
      <c r="IH44" s="122"/>
      <c r="II44" s="122"/>
    </row>
    <row r="45" spans="1:243" ht="31.2" customHeight="1">
      <c r="A45" s="474" t="s">
        <v>279</v>
      </c>
      <c r="B45" s="474"/>
      <c r="C45" s="474"/>
      <c r="D45" s="474"/>
      <c r="E45" s="474"/>
      <c r="F45" s="474"/>
      <c r="G45" s="474"/>
      <c r="H45" s="474"/>
      <c r="I45" s="474"/>
      <c r="J45" s="474"/>
      <c r="K45" s="474"/>
      <c r="L45" s="475" t="s">
        <v>280</v>
      </c>
      <c r="M45" s="475"/>
      <c r="N45" s="475"/>
      <c r="O45" s="475"/>
      <c r="P45" s="475"/>
      <c r="Q45" s="475"/>
      <c r="R45" s="475"/>
      <c r="S45" s="475"/>
      <c r="T45" s="475"/>
      <c r="U45" s="476" t="s">
        <v>315</v>
      </c>
      <c r="V45" s="476"/>
      <c r="W45" s="476"/>
      <c r="X45" s="477" t="s">
        <v>282</v>
      </c>
      <c r="Y45" s="477" t="s">
        <v>283</v>
      </c>
      <c r="Z45" s="122"/>
      <c r="AA45" s="77"/>
      <c r="AB45" s="122"/>
      <c r="AC45" s="122"/>
      <c r="AD45" s="122"/>
      <c r="AE45" s="122"/>
      <c r="AF45" s="122"/>
      <c r="AG45" s="122"/>
      <c r="AH45" s="122"/>
      <c r="AI45" s="122"/>
      <c r="AJ45" s="122"/>
      <c r="AK45" s="122"/>
      <c r="AL45" s="122"/>
      <c r="AM45" s="122"/>
      <c r="AN45" s="122"/>
      <c r="AO45" s="122"/>
      <c r="AP45" s="122"/>
      <c r="AQ45" s="122"/>
      <c r="AR45" s="122"/>
      <c r="AS45" s="122"/>
      <c r="AT45" s="122"/>
      <c r="AU45" s="122"/>
      <c r="AV45" s="122"/>
      <c r="AW45" s="122"/>
      <c r="AX45" s="122"/>
      <c r="AY45" s="122"/>
      <c r="AZ45" s="122"/>
      <c r="BA45" s="122"/>
      <c r="BB45" s="122"/>
      <c r="BC45" s="122"/>
      <c r="BD45" s="122"/>
      <c r="BE45" s="122"/>
      <c r="BF45" s="122"/>
      <c r="BG45" s="122"/>
      <c r="BH45" s="122"/>
      <c r="BI45" s="122"/>
      <c r="BJ45" s="122"/>
      <c r="BK45" s="122"/>
      <c r="BL45" s="122"/>
      <c r="BM45" s="122"/>
      <c r="BN45" s="122"/>
      <c r="BO45" s="122"/>
      <c r="BP45" s="122"/>
      <c r="BQ45" s="122"/>
      <c r="BR45" s="122"/>
      <c r="BS45" s="122"/>
      <c r="BT45" s="122"/>
      <c r="BU45" s="122"/>
      <c r="BV45" s="122"/>
      <c r="BW45" s="122"/>
      <c r="BX45" s="122"/>
      <c r="BY45" s="122"/>
      <c r="BZ45" s="122"/>
      <c r="CA45" s="122"/>
      <c r="CB45" s="122"/>
      <c r="CC45" s="122"/>
      <c r="CD45" s="122"/>
      <c r="CE45" s="122"/>
      <c r="CF45" s="122"/>
      <c r="CG45" s="122"/>
      <c r="CH45" s="122"/>
      <c r="CI45" s="122"/>
      <c r="CJ45" s="122"/>
      <c r="CK45" s="122"/>
      <c r="CL45" s="122"/>
      <c r="CM45" s="122"/>
      <c r="CN45" s="122"/>
      <c r="CO45" s="122"/>
      <c r="CP45" s="122"/>
      <c r="CQ45" s="122"/>
      <c r="CR45" s="122"/>
      <c r="CS45" s="122"/>
      <c r="CT45" s="122"/>
      <c r="CU45" s="122"/>
      <c r="CV45" s="122"/>
      <c r="CW45" s="122"/>
      <c r="CX45" s="122"/>
      <c r="CY45" s="122"/>
      <c r="CZ45" s="122"/>
      <c r="DA45" s="122"/>
      <c r="DB45" s="122"/>
      <c r="DC45" s="122"/>
      <c r="DD45" s="122"/>
      <c r="DE45" s="122"/>
      <c r="DF45" s="122"/>
      <c r="DG45" s="122"/>
      <c r="DH45" s="122"/>
      <c r="DI45" s="122"/>
      <c r="DJ45" s="122"/>
      <c r="DK45" s="122"/>
      <c r="DL45" s="122"/>
      <c r="DM45" s="122"/>
      <c r="DN45" s="122"/>
      <c r="DO45" s="122"/>
      <c r="DP45" s="122"/>
      <c r="DQ45" s="122"/>
      <c r="DR45" s="122"/>
      <c r="DS45" s="122"/>
      <c r="DT45" s="122"/>
      <c r="DU45" s="122"/>
      <c r="DV45" s="122"/>
      <c r="DW45" s="122"/>
      <c r="DX45" s="122"/>
      <c r="DY45" s="122"/>
      <c r="DZ45" s="122"/>
      <c r="EA45" s="122"/>
      <c r="EB45" s="122"/>
      <c r="EC45" s="122"/>
      <c r="ED45" s="122"/>
      <c r="EE45" s="122"/>
      <c r="EF45" s="122"/>
      <c r="EG45" s="122"/>
      <c r="EH45" s="122"/>
      <c r="EI45" s="122"/>
      <c r="EJ45" s="122"/>
      <c r="EK45" s="122"/>
      <c r="EL45" s="122"/>
      <c r="EM45" s="122"/>
      <c r="EN45" s="122"/>
      <c r="EO45" s="122"/>
      <c r="EP45" s="122"/>
      <c r="EQ45" s="122"/>
      <c r="ER45" s="122"/>
      <c r="ES45" s="122"/>
      <c r="ET45" s="122"/>
      <c r="EU45" s="122"/>
      <c r="EV45" s="122"/>
      <c r="EW45" s="122"/>
      <c r="EX45" s="122"/>
      <c r="EY45" s="122"/>
      <c r="EZ45" s="122"/>
      <c r="FA45" s="122"/>
      <c r="FB45" s="122"/>
      <c r="FC45" s="122"/>
      <c r="FD45" s="122"/>
      <c r="FE45" s="122"/>
      <c r="FF45" s="122"/>
      <c r="FG45" s="122"/>
      <c r="FH45" s="122"/>
      <c r="FI45" s="122"/>
      <c r="FJ45" s="122"/>
      <c r="FK45" s="122"/>
      <c r="FL45" s="122"/>
      <c r="FM45" s="122"/>
      <c r="FN45" s="122"/>
      <c r="FO45" s="122"/>
      <c r="FP45" s="122"/>
      <c r="FQ45" s="122"/>
      <c r="FR45" s="122"/>
      <c r="FS45" s="122"/>
      <c r="FT45" s="122"/>
      <c r="FU45" s="122"/>
      <c r="FV45" s="122"/>
      <c r="FW45" s="122"/>
      <c r="FX45" s="122"/>
      <c r="FY45" s="122"/>
      <c r="FZ45" s="122"/>
      <c r="GA45" s="122"/>
      <c r="GB45" s="122"/>
      <c r="GC45" s="122"/>
      <c r="GD45" s="122"/>
      <c r="GE45" s="122"/>
      <c r="GF45" s="122"/>
      <c r="GG45" s="122"/>
      <c r="GH45" s="122"/>
      <c r="GI45" s="122"/>
      <c r="GJ45" s="122"/>
      <c r="GK45" s="122"/>
      <c r="GL45" s="122"/>
      <c r="GM45" s="122"/>
      <c r="GN45" s="122"/>
      <c r="GO45" s="122"/>
      <c r="GP45" s="122"/>
      <c r="GQ45" s="122"/>
      <c r="GR45" s="122"/>
      <c r="GS45" s="122"/>
      <c r="GT45" s="122"/>
      <c r="GU45" s="122"/>
      <c r="GV45" s="122"/>
      <c r="GW45" s="122"/>
      <c r="GX45" s="122"/>
      <c r="GY45" s="122"/>
      <c r="GZ45" s="122"/>
      <c r="HA45" s="122"/>
      <c r="HB45" s="122"/>
      <c r="HC45" s="122"/>
      <c r="HD45" s="122"/>
      <c r="HE45" s="122"/>
      <c r="HF45" s="122"/>
      <c r="HG45" s="122"/>
      <c r="HH45" s="122"/>
      <c r="HI45" s="122"/>
      <c r="HJ45" s="122"/>
      <c r="HK45" s="122"/>
      <c r="HL45" s="122"/>
      <c r="HM45" s="122"/>
      <c r="HN45" s="122"/>
      <c r="HO45" s="122"/>
      <c r="HP45" s="122"/>
      <c r="HQ45" s="122"/>
      <c r="HR45" s="122"/>
      <c r="HS45" s="122"/>
      <c r="HT45" s="122"/>
      <c r="HU45" s="122"/>
      <c r="HV45" s="122"/>
      <c r="HW45" s="122"/>
      <c r="HX45" s="122"/>
      <c r="HY45" s="122"/>
      <c r="HZ45" s="122"/>
      <c r="IA45" s="122"/>
      <c r="IB45" s="122"/>
      <c r="IC45" s="122"/>
      <c r="ID45" s="122"/>
      <c r="IE45" s="122"/>
      <c r="IF45" s="122"/>
      <c r="IG45" s="122"/>
      <c r="IH45" s="122"/>
      <c r="II45" s="122"/>
    </row>
    <row r="46" spans="1:243" ht="37.200000000000003" customHeight="1">
      <c r="A46" s="454" t="s">
        <v>284</v>
      </c>
      <c r="B46" s="454"/>
      <c r="C46" s="454"/>
      <c r="D46" s="454"/>
      <c r="E46" s="454"/>
      <c r="F46" s="454"/>
      <c r="G46" s="454"/>
      <c r="H46" s="454"/>
      <c r="I46" s="454"/>
      <c r="J46" s="454"/>
      <c r="K46" s="454"/>
      <c r="L46" s="480" t="s">
        <v>285</v>
      </c>
      <c r="M46" s="480"/>
      <c r="N46" s="480"/>
      <c r="O46" s="480" t="s">
        <v>106</v>
      </c>
      <c r="P46" s="480" t="s">
        <v>135</v>
      </c>
      <c r="Q46" s="480" t="s">
        <v>169</v>
      </c>
      <c r="R46" s="480" t="s">
        <v>187</v>
      </c>
      <c r="S46" s="482" t="s">
        <v>286</v>
      </c>
      <c r="T46" s="483" t="s">
        <v>287</v>
      </c>
      <c r="U46" s="476"/>
      <c r="V46" s="476"/>
      <c r="W46" s="476"/>
      <c r="X46" s="477"/>
      <c r="Y46" s="477"/>
      <c r="Z46" s="122"/>
      <c r="AA46" s="122"/>
      <c r="AB46" s="122"/>
      <c r="AC46" s="122"/>
      <c r="AD46" s="122"/>
      <c r="AE46" s="122"/>
      <c r="AF46" s="122"/>
      <c r="AG46" s="122"/>
      <c r="AH46" s="122"/>
      <c r="AI46" s="122"/>
      <c r="AJ46" s="122"/>
      <c r="AK46" s="122"/>
      <c r="AL46" s="122"/>
      <c r="AM46" s="122"/>
      <c r="AN46" s="122"/>
      <c r="AO46" s="122"/>
      <c r="AP46" s="122"/>
      <c r="AQ46" s="122"/>
      <c r="AR46" s="122"/>
      <c r="AS46" s="122"/>
      <c r="AT46" s="122"/>
      <c r="AU46" s="122"/>
      <c r="AV46" s="122"/>
      <c r="AW46" s="122"/>
      <c r="AX46" s="122"/>
      <c r="AY46" s="122"/>
      <c r="AZ46" s="122"/>
      <c r="BA46" s="122"/>
      <c r="BB46" s="122"/>
      <c r="BC46" s="122"/>
      <c r="BD46" s="122"/>
      <c r="BE46" s="122"/>
      <c r="BF46" s="122"/>
      <c r="BG46" s="122"/>
      <c r="BH46" s="122"/>
      <c r="BI46" s="122"/>
      <c r="BJ46" s="122"/>
      <c r="BK46" s="122"/>
      <c r="BL46" s="122"/>
      <c r="BM46" s="122"/>
      <c r="BN46" s="122"/>
      <c r="BO46" s="122"/>
      <c r="BP46" s="122"/>
      <c r="BQ46" s="122"/>
      <c r="BR46" s="122"/>
      <c r="BS46" s="122"/>
      <c r="BT46" s="122"/>
      <c r="BU46" s="122"/>
      <c r="BV46" s="122"/>
      <c r="BW46" s="122"/>
      <c r="BX46" s="122"/>
      <c r="BY46" s="122"/>
      <c r="BZ46" s="122"/>
      <c r="CA46" s="122"/>
      <c r="CB46" s="122"/>
      <c r="CC46" s="122"/>
      <c r="CD46" s="122"/>
      <c r="CE46" s="122"/>
      <c r="CF46" s="122"/>
      <c r="CG46" s="122"/>
      <c r="CH46" s="122"/>
      <c r="CI46" s="122"/>
      <c r="CJ46" s="122"/>
      <c r="CK46" s="122"/>
      <c r="CL46" s="122"/>
      <c r="CM46" s="122"/>
      <c r="CN46" s="122"/>
      <c r="CO46" s="122"/>
      <c r="CP46" s="122"/>
      <c r="CQ46" s="122"/>
      <c r="CR46" s="122"/>
      <c r="CS46" s="122"/>
      <c r="CT46" s="122"/>
      <c r="CU46" s="122"/>
      <c r="CV46" s="122"/>
      <c r="CW46" s="122"/>
      <c r="CX46" s="122"/>
      <c r="CY46" s="122"/>
      <c r="CZ46" s="122"/>
      <c r="DA46" s="122"/>
      <c r="DB46" s="122"/>
      <c r="DC46" s="122"/>
      <c r="DD46" s="122"/>
      <c r="DE46" s="122"/>
      <c r="DF46" s="122"/>
      <c r="DG46" s="122"/>
      <c r="DH46" s="122"/>
      <c r="DI46" s="122"/>
      <c r="DJ46" s="122"/>
      <c r="DK46" s="122"/>
      <c r="DL46" s="122"/>
      <c r="DM46" s="122"/>
      <c r="DN46" s="122"/>
      <c r="DO46" s="122"/>
      <c r="DP46" s="122"/>
      <c r="DQ46" s="122"/>
      <c r="DR46" s="122"/>
      <c r="DS46" s="122"/>
      <c r="DT46" s="122"/>
      <c r="DU46" s="122"/>
      <c r="DV46" s="122"/>
      <c r="DW46" s="122"/>
      <c r="DX46" s="122"/>
      <c r="DY46" s="122"/>
      <c r="DZ46" s="122"/>
      <c r="EA46" s="122"/>
      <c r="EB46" s="122"/>
      <c r="EC46" s="122"/>
      <c r="ED46" s="122"/>
      <c r="EE46" s="122"/>
      <c r="EF46" s="122"/>
      <c r="EG46" s="122"/>
      <c r="EH46" s="122"/>
      <c r="EI46" s="122"/>
      <c r="EJ46" s="122"/>
      <c r="EK46" s="122"/>
      <c r="EL46" s="122"/>
      <c r="EM46" s="122"/>
      <c r="EN46" s="122"/>
      <c r="EO46" s="122"/>
      <c r="EP46" s="122"/>
      <c r="EQ46" s="122"/>
      <c r="ER46" s="122"/>
      <c r="ES46" s="122"/>
      <c r="ET46" s="122"/>
      <c r="EU46" s="122"/>
      <c r="EV46" s="122"/>
      <c r="EW46" s="122"/>
      <c r="EX46" s="122"/>
      <c r="EY46" s="122"/>
      <c r="EZ46" s="122"/>
      <c r="FA46" s="122"/>
      <c r="FB46" s="122"/>
      <c r="FC46" s="122"/>
      <c r="FD46" s="122"/>
      <c r="FE46" s="122"/>
      <c r="FF46" s="122"/>
      <c r="FG46" s="122"/>
      <c r="FH46" s="122"/>
      <c r="FI46" s="122"/>
      <c r="FJ46" s="122"/>
      <c r="FK46" s="122"/>
      <c r="FL46" s="122"/>
      <c r="FM46" s="122"/>
      <c r="FN46" s="122"/>
      <c r="FO46" s="122"/>
      <c r="FP46" s="122"/>
      <c r="FQ46" s="122"/>
      <c r="FR46" s="122"/>
      <c r="FS46" s="122"/>
      <c r="FT46" s="122"/>
      <c r="FU46" s="122"/>
      <c r="FV46" s="122"/>
      <c r="FW46" s="122"/>
      <c r="FX46" s="122"/>
      <c r="FY46" s="122"/>
      <c r="FZ46" s="122"/>
      <c r="GA46" s="122"/>
      <c r="GB46" s="122"/>
      <c r="GC46" s="122"/>
      <c r="GD46" s="122"/>
      <c r="GE46" s="122"/>
      <c r="GF46" s="122"/>
      <c r="GG46" s="122"/>
      <c r="GH46" s="122"/>
      <c r="GI46" s="122"/>
      <c r="GJ46" s="122"/>
      <c r="GK46" s="122"/>
      <c r="GL46" s="122"/>
      <c r="GM46" s="122"/>
      <c r="GN46" s="122"/>
      <c r="GO46" s="122"/>
      <c r="GP46" s="122"/>
      <c r="GQ46" s="122"/>
      <c r="GR46" s="122"/>
      <c r="GS46" s="122"/>
      <c r="GT46" s="122"/>
      <c r="GU46" s="122"/>
      <c r="GV46" s="122"/>
      <c r="GW46" s="122"/>
      <c r="GX46" s="122"/>
      <c r="GY46" s="122"/>
      <c r="GZ46" s="122"/>
      <c r="HA46" s="122"/>
      <c r="HB46" s="122"/>
      <c r="HC46" s="122"/>
      <c r="HD46" s="122"/>
      <c r="HE46" s="122"/>
      <c r="HF46" s="122"/>
      <c r="HG46" s="122"/>
      <c r="HH46" s="122"/>
      <c r="HI46" s="122"/>
      <c r="HJ46" s="122"/>
      <c r="HK46" s="122"/>
      <c r="HL46" s="122"/>
      <c r="HM46" s="122"/>
      <c r="HN46" s="122"/>
      <c r="HO46" s="122"/>
      <c r="HP46" s="122"/>
      <c r="HQ46" s="122"/>
      <c r="HR46" s="122"/>
      <c r="HS46" s="122"/>
      <c r="HT46" s="122"/>
      <c r="HU46" s="122"/>
      <c r="HV46" s="122"/>
      <c r="HW46" s="122"/>
      <c r="HX46" s="122"/>
      <c r="HY46" s="122"/>
      <c r="HZ46" s="122"/>
      <c r="IA46" s="122"/>
      <c r="IB46" s="122"/>
      <c r="IC46" s="122"/>
      <c r="ID46" s="122"/>
      <c r="IE46" s="122"/>
      <c r="IF46" s="122"/>
      <c r="IG46" s="122"/>
      <c r="IH46" s="122"/>
      <c r="II46" s="122"/>
    </row>
    <row r="47" spans="1:243" ht="45" customHeight="1">
      <c r="A47" s="454" t="s">
        <v>255</v>
      </c>
      <c r="B47" s="454" t="s">
        <v>288</v>
      </c>
      <c r="C47" s="454"/>
      <c r="D47" s="454"/>
      <c r="E47" s="454"/>
      <c r="F47" s="454"/>
      <c r="G47" s="454"/>
      <c r="H47" s="454"/>
      <c r="I47" s="478" t="s">
        <v>289</v>
      </c>
      <c r="J47" s="478"/>
      <c r="K47" s="478"/>
      <c r="L47" s="480"/>
      <c r="M47" s="480"/>
      <c r="N47" s="480"/>
      <c r="O47" s="480"/>
      <c r="P47" s="480"/>
      <c r="Q47" s="480"/>
      <c r="R47" s="480"/>
      <c r="S47" s="482"/>
      <c r="T47" s="483"/>
      <c r="U47" s="479" t="s">
        <v>290</v>
      </c>
      <c r="V47" s="479" t="s">
        <v>291</v>
      </c>
      <c r="W47" s="479" t="s">
        <v>292</v>
      </c>
      <c r="X47" s="477"/>
      <c r="Y47" s="477"/>
      <c r="Z47" s="122"/>
      <c r="AA47" s="122"/>
      <c r="AB47" s="122"/>
      <c r="AC47" s="122"/>
      <c r="AD47" s="122"/>
      <c r="AE47" s="122"/>
      <c r="AF47" s="122"/>
      <c r="AG47" s="122"/>
      <c r="AH47" s="122"/>
      <c r="AI47" s="122"/>
      <c r="AJ47" s="122"/>
      <c r="AK47" s="122"/>
      <c r="AL47" s="122"/>
      <c r="AM47" s="122"/>
      <c r="AN47" s="122"/>
      <c r="AO47" s="122"/>
      <c r="AP47" s="122"/>
      <c r="AQ47" s="122"/>
      <c r="AR47" s="122"/>
      <c r="AS47" s="122"/>
      <c r="AT47" s="122"/>
      <c r="AU47" s="122"/>
      <c r="AV47" s="122"/>
      <c r="AW47" s="122"/>
      <c r="AX47" s="122"/>
      <c r="AY47" s="122"/>
      <c r="AZ47" s="122"/>
      <c r="BA47" s="122"/>
      <c r="BB47" s="122"/>
      <c r="BC47" s="122"/>
      <c r="BD47" s="122"/>
      <c r="BE47" s="122"/>
      <c r="BF47" s="122"/>
      <c r="BG47" s="122"/>
      <c r="BH47" s="122"/>
      <c r="BI47" s="122"/>
      <c r="BJ47" s="122"/>
      <c r="BK47" s="122"/>
      <c r="BL47" s="122"/>
      <c r="BM47" s="122"/>
      <c r="BN47" s="122"/>
      <c r="BO47" s="122"/>
      <c r="BP47" s="122"/>
      <c r="BQ47" s="122"/>
      <c r="BR47" s="122"/>
      <c r="BS47" s="122"/>
      <c r="BT47" s="122"/>
      <c r="BU47" s="122"/>
      <c r="BV47" s="122"/>
      <c r="BW47" s="122"/>
      <c r="BX47" s="122"/>
      <c r="BY47" s="122"/>
      <c r="BZ47" s="122"/>
      <c r="CA47" s="122"/>
      <c r="CB47" s="122"/>
      <c r="CC47" s="122"/>
      <c r="CD47" s="122"/>
      <c r="CE47" s="122"/>
      <c r="CF47" s="122"/>
      <c r="CG47" s="122"/>
      <c r="CH47" s="122"/>
      <c r="CI47" s="122"/>
      <c r="CJ47" s="122"/>
      <c r="CK47" s="122"/>
      <c r="CL47" s="122"/>
      <c r="CM47" s="122"/>
      <c r="CN47" s="122"/>
      <c r="CO47" s="122"/>
      <c r="CP47" s="122"/>
      <c r="CQ47" s="122"/>
      <c r="CR47" s="122"/>
      <c r="CS47" s="122"/>
      <c r="CT47" s="122"/>
      <c r="CU47" s="122"/>
      <c r="CV47" s="122"/>
      <c r="CW47" s="122"/>
      <c r="CX47" s="122"/>
      <c r="CY47" s="122"/>
      <c r="CZ47" s="122"/>
      <c r="DA47" s="122"/>
      <c r="DB47" s="122"/>
      <c r="DC47" s="122"/>
      <c r="DD47" s="122"/>
      <c r="DE47" s="122"/>
      <c r="DF47" s="122"/>
      <c r="DG47" s="122"/>
      <c r="DH47" s="122"/>
      <c r="DI47" s="122"/>
      <c r="DJ47" s="122"/>
      <c r="DK47" s="122"/>
      <c r="DL47" s="122"/>
      <c r="DM47" s="122"/>
      <c r="DN47" s="122"/>
      <c r="DO47" s="122"/>
      <c r="DP47" s="122"/>
      <c r="DQ47" s="122"/>
      <c r="DR47" s="122"/>
      <c r="DS47" s="122"/>
      <c r="DT47" s="122"/>
      <c r="DU47" s="122"/>
      <c r="DV47" s="122"/>
      <c r="DW47" s="122"/>
      <c r="DX47" s="122"/>
      <c r="DY47" s="122"/>
      <c r="DZ47" s="122"/>
      <c r="EA47" s="122"/>
      <c r="EB47" s="122"/>
      <c r="EC47" s="122"/>
      <c r="ED47" s="122"/>
      <c r="EE47" s="122"/>
      <c r="EF47" s="122"/>
      <c r="EG47" s="122"/>
      <c r="EH47" s="122"/>
      <c r="EI47" s="122"/>
      <c r="EJ47" s="122"/>
      <c r="EK47" s="122"/>
      <c r="EL47" s="122"/>
      <c r="EM47" s="122"/>
      <c r="EN47" s="122"/>
      <c r="EO47" s="122"/>
      <c r="EP47" s="122"/>
      <c r="EQ47" s="122"/>
      <c r="ER47" s="122"/>
      <c r="ES47" s="122"/>
      <c r="ET47" s="122"/>
      <c r="EU47" s="122"/>
      <c r="EV47" s="122"/>
      <c r="EW47" s="122"/>
      <c r="EX47" s="122"/>
      <c r="EY47" s="122"/>
      <c r="EZ47" s="122"/>
      <c r="FA47" s="122"/>
      <c r="FB47" s="122"/>
      <c r="FC47" s="122"/>
      <c r="FD47" s="122"/>
      <c r="FE47" s="122"/>
      <c r="FF47" s="122"/>
      <c r="FG47" s="122"/>
      <c r="FH47" s="122"/>
      <c r="FI47" s="122"/>
      <c r="FJ47" s="122"/>
      <c r="FK47" s="122"/>
      <c r="FL47" s="122"/>
      <c r="FM47" s="122"/>
      <c r="FN47" s="122"/>
      <c r="FO47" s="122"/>
      <c r="FP47" s="122"/>
      <c r="FQ47" s="122"/>
      <c r="FR47" s="122"/>
      <c r="FS47" s="122"/>
      <c r="FT47" s="122"/>
      <c r="FU47" s="122"/>
      <c r="FV47" s="122"/>
      <c r="FW47" s="122"/>
      <c r="FX47" s="122"/>
      <c r="FY47" s="122"/>
      <c r="FZ47" s="122"/>
      <c r="GA47" s="122"/>
      <c r="GB47" s="122"/>
      <c r="GC47" s="122"/>
      <c r="GD47" s="122"/>
      <c r="GE47" s="122"/>
      <c r="GF47" s="122"/>
      <c r="GG47" s="122"/>
      <c r="GH47" s="122"/>
      <c r="GI47" s="122"/>
      <c r="GJ47" s="122"/>
      <c r="GK47" s="122"/>
      <c r="GL47" s="122"/>
      <c r="GM47" s="122"/>
      <c r="GN47" s="122"/>
      <c r="GO47" s="122"/>
      <c r="GP47" s="122"/>
      <c r="GQ47" s="122"/>
      <c r="GR47" s="122"/>
      <c r="GS47" s="122"/>
      <c r="GT47" s="122"/>
      <c r="GU47" s="122"/>
      <c r="GV47" s="122"/>
      <c r="GW47" s="122"/>
      <c r="GX47" s="122"/>
      <c r="GY47" s="122"/>
      <c r="GZ47" s="122"/>
      <c r="HA47" s="122"/>
      <c r="HB47" s="122"/>
      <c r="HC47" s="122"/>
      <c r="HD47" s="122"/>
      <c r="HE47" s="122"/>
      <c r="HF47" s="122"/>
      <c r="HG47" s="122"/>
      <c r="HH47" s="122"/>
      <c r="HI47" s="122"/>
      <c r="HJ47" s="122"/>
      <c r="HK47" s="122"/>
      <c r="HL47" s="122"/>
      <c r="HM47" s="122"/>
      <c r="HN47" s="122"/>
      <c r="HO47" s="122"/>
      <c r="HP47" s="122"/>
      <c r="HQ47" s="122"/>
      <c r="HR47" s="122"/>
      <c r="HS47" s="122"/>
      <c r="HT47" s="122"/>
      <c r="HU47" s="122"/>
      <c r="HV47" s="122"/>
      <c r="HW47" s="122"/>
      <c r="HX47" s="122"/>
      <c r="HY47" s="122"/>
      <c r="HZ47" s="122"/>
      <c r="IA47" s="122"/>
      <c r="IB47" s="122"/>
      <c r="IC47" s="122"/>
      <c r="ID47" s="122"/>
      <c r="IE47" s="122"/>
      <c r="IF47" s="122"/>
      <c r="IG47" s="122"/>
      <c r="IH47" s="122"/>
      <c r="II47" s="122"/>
    </row>
    <row r="48" spans="1:243" ht="31.2" customHeight="1">
      <c r="A48" s="454"/>
      <c r="B48" s="454" t="s">
        <v>293</v>
      </c>
      <c r="C48" s="454"/>
      <c r="D48" s="454"/>
      <c r="E48" s="454" t="s">
        <v>294</v>
      </c>
      <c r="F48" s="454"/>
      <c r="G48" s="454"/>
      <c r="H48" s="454"/>
      <c r="I48" s="478" t="s">
        <v>295</v>
      </c>
      <c r="J48" s="478"/>
      <c r="K48" s="478"/>
      <c r="L48" s="480"/>
      <c r="M48" s="480"/>
      <c r="N48" s="480"/>
      <c r="O48" s="480"/>
      <c r="P48" s="480"/>
      <c r="Q48" s="480"/>
      <c r="R48" s="480"/>
      <c r="S48" s="482"/>
      <c r="T48" s="483"/>
      <c r="U48" s="479"/>
      <c r="V48" s="479"/>
      <c r="W48" s="479"/>
      <c r="X48" s="477"/>
      <c r="Y48" s="477"/>
      <c r="Z48" s="122"/>
      <c r="AA48" s="122"/>
      <c r="AB48" s="122"/>
      <c r="AC48" s="122"/>
      <c r="AD48" s="122"/>
      <c r="AE48" s="122"/>
      <c r="AF48" s="122"/>
      <c r="AG48" s="122"/>
      <c r="AH48" s="122"/>
      <c r="AI48" s="122"/>
      <c r="AJ48" s="122"/>
      <c r="AK48" s="122"/>
      <c r="AL48" s="122"/>
      <c r="AM48" s="122"/>
      <c r="AN48" s="122"/>
      <c r="AO48" s="122"/>
      <c r="AP48" s="122"/>
      <c r="AQ48" s="122"/>
      <c r="AR48" s="122"/>
      <c r="AS48" s="122"/>
      <c r="AT48" s="122"/>
      <c r="AU48" s="122"/>
      <c r="AV48" s="122"/>
      <c r="AW48" s="122"/>
      <c r="AX48" s="122"/>
      <c r="AY48" s="122"/>
      <c r="AZ48" s="122"/>
      <c r="BA48" s="122"/>
      <c r="BB48" s="122"/>
      <c r="BC48" s="122"/>
      <c r="BD48" s="122"/>
      <c r="BE48" s="122"/>
      <c r="BF48" s="122"/>
      <c r="BG48" s="122"/>
      <c r="BH48" s="122"/>
      <c r="BI48" s="122"/>
      <c r="BJ48" s="122"/>
      <c r="BK48" s="122"/>
      <c r="BL48" s="122"/>
      <c r="BM48" s="122"/>
      <c r="BN48" s="122"/>
      <c r="BO48" s="122"/>
      <c r="BP48" s="122"/>
      <c r="BQ48" s="122"/>
      <c r="BR48" s="122"/>
      <c r="BS48" s="122"/>
      <c r="BT48" s="122"/>
      <c r="BU48" s="122"/>
      <c r="BV48" s="122"/>
      <c r="BW48" s="122"/>
      <c r="BX48" s="122"/>
      <c r="BY48" s="122"/>
      <c r="BZ48" s="122"/>
      <c r="CA48" s="122"/>
      <c r="CB48" s="122"/>
      <c r="CC48" s="122"/>
      <c r="CD48" s="122"/>
      <c r="CE48" s="122"/>
      <c r="CF48" s="122"/>
      <c r="CG48" s="122"/>
      <c r="CH48" s="122"/>
      <c r="CI48" s="122"/>
      <c r="CJ48" s="122"/>
      <c r="CK48" s="122"/>
      <c r="CL48" s="122"/>
      <c r="CM48" s="122"/>
      <c r="CN48" s="122"/>
      <c r="CO48" s="122"/>
      <c r="CP48" s="122"/>
      <c r="CQ48" s="122"/>
      <c r="CR48" s="122"/>
      <c r="CS48" s="122"/>
      <c r="CT48" s="122"/>
      <c r="CU48" s="122"/>
      <c r="CV48" s="122"/>
      <c r="CW48" s="122"/>
      <c r="CX48" s="122"/>
      <c r="CY48" s="122"/>
      <c r="CZ48" s="122"/>
      <c r="DA48" s="122"/>
      <c r="DB48" s="122"/>
      <c r="DC48" s="122"/>
      <c r="DD48" s="122"/>
      <c r="DE48" s="122"/>
      <c r="DF48" s="122"/>
      <c r="DG48" s="122"/>
      <c r="DH48" s="122"/>
      <c r="DI48" s="122"/>
      <c r="DJ48" s="122"/>
      <c r="DK48" s="122"/>
      <c r="DL48" s="122"/>
      <c r="DM48" s="122"/>
      <c r="DN48" s="122"/>
      <c r="DO48" s="122"/>
      <c r="DP48" s="122"/>
      <c r="DQ48" s="122"/>
      <c r="DR48" s="122"/>
      <c r="DS48" s="122"/>
      <c r="DT48" s="122"/>
      <c r="DU48" s="122"/>
      <c r="DV48" s="122"/>
      <c r="DW48" s="122"/>
      <c r="DX48" s="122"/>
      <c r="DY48" s="122"/>
      <c r="DZ48" s="122"/>
      <c r="EA48" s="122"/>
      <c r="EB48" s="122"/>
      <c r="EC48" s="122"/>
      <c r="ED48" s="122"/>
      <c r="EE48" s="122"/>
      <c r="EF48" s="122"/>
      <c r="EG48" s="122"/>
      <c r="EH48" s="122"/>
      <c r="EI48" s="122"/>
      <c r="EJ48" s="122"/>
      <c r="EK48" s="122"/>
      <c r="EL48" s="122"/>
      <c r="EM48" s="122"/>
      <c r="EN48" s="122"/>
      <c r="EO48" s="122"/>
      <c r="EP48" s="122"/>
      <c r="EQ48" s="122"/>
      <c r="ER48" s="122"/>
      <c r="ES48" s="122"/>
      <c r="ET48" s="122"/>
      <c r="EU48" s="122"/>
      <c r="EV48" s="122"/>
      <c r="EW48" s="122"/>
      <c r="EX48" s="122"/>
      <c r="EY48" s="122"/>
      <c r="EZ48" s="122"/>
      <c r="FA48" s="122"/>
      <c r="FB48" s="122"/>
      <c r="FC48" s="122"/>
      <c r="FD48" s="122"/>
      <c r="FE48" s="122"/>
      <c r="FF48" s="122"/>
      <c r="FG48" s="122"/>
      <c r="FH48" s="122"/>
      <c r="FI48" s="122"/>
      <c r="FJ48" s="122"/>
      <c r="FK48" s="122"/>
      <c r="FL48" s="122"/>
      <c r="FM48" s="122"/>
      <c r="FN48" s="122"/>
      <c r="FO48" s="122"/>
      <c r="FP48" s="122"/>
      <c r="FQ48" s="122"/>
      <c r="FR48" s="122"/>
      <c r="FS48" s="122"/>
      <c r="FT48" s="122"/>
      <c r="FU48" s="122"/>
      <c r="FV48" s="122"/>
      <c r="FW48" s="122"/>
      <c r="FX48" s="122"/>
      <c r="FY48" s="122"/>
      <c r="FZ48" s="122"/>
      <c r="GA48" s="122"/>
      <c r="GB48" s="122"/>
      <c r="GC48" s="122"/>
      <c r="GD48" s="122"/>
      <c r="GE48" s="122"/>
      <c r="GF48" s="122"/>
      <c r="GG48" s="122"/>
      <c r="GH48" s="122"/>
      <c r="GI48" s="122"/>
      <c r="GJ48" s="122"/>
      <c r="GK48" s="122"/>
      <c r="GL48" s="122"/>
      <c r="GM48" s="122"/>
      <c r="GN48" s="122"/>
      <c r="GO48" s="122"/>
      <c r="GP48" s="122"/>
      <c r="GQ48" s="122"/>
      <c r="GR48" s="122"/>
      <c r="GS48" s="122"/>
      <c r="GT48" s="122"/>
      <c r="GU48" s="122"/>
      <c r="GV48" s="122"/>
      <c r="GW48" s="122"/>
      <c r="GX48" s="122"/>
      <c r="GY48" s="122"/>
      <c r="GZ48" s="122"/>
      <c r="HA48" s="122"/>
      <c r="HB48" s="122"/>
      <c r="HC48" s="122"/>
      <c r="HD48" s="122"/>
      <c r="HE48" s="122"/>
      <c r="HF48" s="122"/>
      <c r="HG48" s="122"/>
      <c r="HH48" s="122"/>
      <c r="HI48" s="122"/>
      <c r="HJ48" s="122"/>
      <c r="HK48" s="122"/>
      <c r="HL48" s="122"/>
      <c r="HM48" s="122"/>
      <c r="HN48" s="122"/>
      <c r="HO48" s="122"/>
      <c r="HP48" s="122"/>
      <c r="HQ48" s="122"/>
      <c r="HR48" s="122"/>
      <c r="HS48" s="122"/>
      <c r="HT48" s="122"/>
      <c r="HU48" s="122"/>
      <c r="HV48" s="122"/>
      <c r="HW48" s="122"/>
      <c r="HX48" s="122"/>
      <c r="HY48" s="122"/>
      <c r="HZ48" s="122"/>
      <c r="IA48" s="122"/>
      <c r="IB48" s="122"/>
      <c r="IC48" s="122"/>
      <c r="ID48" s="122"/>
      <c r="IE48" s="122"/>
      <c r="IF48" s="122"/>
      <c r="IG48" s="122"/>
      <c r="IH48" s="122"/>
      <c r="II48" s="122"/>
    </row>
    <row r="49" spans="1:243" s="101" customFormat="1" ht="343.2" customHeight="1">
      <c r="A49" s="91" t="s">
        <v>296</v>
      </c>
      <c r="B49" s="470" t="s">
        <v>297</v>
      </c>
      <c r="C49" s="470"/>
      <c r="D49" s="470"/>
      <c r="E49" s="470" t="s">
        <v>316</v>
      </c>
      <c r="F49" s="470"/>
      <c r="G49" s="470"/>
      <c r="H49" s="470"/>
      <c r="I49" s="470" t="s">
        <v>299</v>
      </c>
      <c r="J49" s="470"/>
      <c r="K49" s="470"/>
      <c r="L49" s="472" t="s">
        <v>300</v>
      </c>
      <c r="M49" s="472"/>
      <c r="N49" s="472"/>
      <c r="O49" s="94">
        <v>2</v>
      </c>
      <c r="P49" s="95">
        <v>2</v>
      </c>
      <c r="Q49" s="94">
        <v>30</v>
      </c>
      <c r="R49" s="65">
        <f>O49*P49*Q43</f>
        <v>400</v>
      </c>
      <c r="S49" s="94" t="str">
        <f>IF((R49&gt;599),"I",IF(R49&gt;149,"II",IF(R49&gt;39,"III",IF(R49&lt;31,"IV"))))</f>
        <v>II</v>
      </c>
      <c r="T49" s="97" t="str">
        <f t="shared" ref="T49" si="15">IF(S49="IV","Aceptable",IF(S49="III","Mejorable",IF(S49="II","No Aceptable o Aceptable con Control Especifico",IF(S49="I","NO Aceptable"))))</f>
        <v>No Aceptable o Aceptable con Control Especifico</v>
      </c>
      <c r="U49" s="65">
        <f>R43</f>
        <v>1200</v>
      </c>
      <c r="V49" s="65">
        <f t="shared" ref="V49" si="16">R49</f>
        <v>400</v>
      </c>
      <c r="W49" s="66">
        <f>(U49-V49)/U49</f>
        <v>0.66666666666666663</v>
      </c>
      <c r="X49" s="67" t="s">
        <v>317</v>
      </c>
      <c r="Y49" s="68" t="s">
        <v>318</v>
      </c>
      <c r="Z49" s="100"/>
      <c r="AA49" s="100"/>
      <c r="AB49" s="100"/>
      <c r="AC49" s="100"/>
      <c r="AD49" s="100"/>
      <c r="AE49" s="100"/>
      <c r="AF49" s="100"/>
      <c r="AG49" s="100"/>
      <c r="AH49" s="100"/>
      <c r="AI49" s="100"/>
      <c r="AJ49" s="100"/>
      <c r="AK49" s="100"/>
      <c r="AL49" s="100"/>
      <c r="AM49" s="100"/>
      <c r="AN49" s="100"/>
      <c r="AO49" s="100"/>
      <c r="AP49" s="100"/>
      <c r="AQ49" s="100"/>
      <c r="AR49" s="100"/>
      <c r="AS49" s="100"/>
      <c r="AT49" s="100"/>
      <c r="AU49" s="100"/>
      <c r="AV49" s="100"/>
      <c r="AW49" s="100"/>
      <c r="AX49" s="100"/>
      <c r="AY49" s="100"/>
      <c r="AZ49" s="100"/>
      <c r="BA49" s="100"/>
      <c r="BB49" s="100"/>
      <c r="BC49" s="100"/>
      <c r="BD49" s="100"/>
      <c r="BE49" s="100"/>
      <c r="BF49" s="100"/>
      <c r="BG49" s="100"/>
      <c r="BH49" s="100"/>
      <c r="BI49" s="100"/>
      <c r="BJ49" s="100"/>
      <c r="BK49" s="100"/>
      <c r="BL49" s="100"/>
      <c r="BM49" s="100"/>
      <c r="BN49" s="100"/>
      <c r="BO49" s="100"/>
      <c r="BP49" s="100"/>
      <c r="BQ49" s="100"/>
      <c r="BR49" s="100"/>
      <c r="BS49" s="100"/>
      <c r="BT49" s="100"/>
      <c r="BU49" s="100"/>
      <c r="BV49" s="100"/>
      <c r="BW49" s="100"/>
      <c r="BX49" s="100"/>
      <c r="BY49" s="100"/>
      <c r="BZ49" s="100"/>
      <c r="CA49" s="100"/>
      <c r="CB49" s="100"/>
      <c r="CC49" s="100"/>
      <c r="CD49" s="100"/>
      <c r="CE49" s="100"/>
      <c r="CF49" s="100"/>
      <c r="CG49" s="100"/>
      <c r="CH49" s="100"/>
      <c r="CI49" s="100"/>
      <c r="CJ49" s="100"/>
      <c r="CK49" s="100"/>
      <c r="CL49" s="100"/>
      <c r="CM49" s="100"/>
      <c r="CN49" s="100"/>
      <c r="CO49" s="100"/>
      <c r="CP49" s="100"/>
      <c r="CQ49" s="100"/>
      <c r="CR49" s="100"/>
      <c r="CS49" s="100"/>
      <c r="CT49" s="100"/>
      <c r="CU49" s="100"/>
      <c r="CV49" s="100"/>
      <c r="CW49" s="100"/>
      <c r="CX49" s="100"/>
      <c r="CY49" s="100"/>
      <c r="CZ49" s="100"/>
      <c r="DA49" s="100"/>
      <c r="DB49" s="100"/>
      <c r="DC49" s="100"/>
      <c r="DD49" s="100"/>
      <c r="DE49" s="100"/>
      <c r="DF49" s="100"/>
      <c r="DG49" s="100"/>
      <c r="DH49" s="100"/>
      <c r="DI49" s="100"/>
      <c r="DJ49" s="100"/>
      <c r="DK49" s="100"/>
      <c r="DL49" s="100"/>
      <c r="DM49" s="100"/>
      <c r="DN49" s="100"/>
      <c r="DO49" s="100"/>
      <c r="DP49" s="100"/>
      <c r="DQ49" s="100"/>
      <c r="DR49" s="100"/>
      <c r="DS49" s="100"/>
      <c r="DT49" s="100"/>
      <c r="DU49" s="100"/>
      <c r="DV49" s="100"/>
      <c r="DW49" s="100"/>
      <c r="DX49" s="100"/>
      <c r="DY49" s="100"/>
      <c r="DZ49" s="100"/>
      <c r="EA49" s="100"/>
      <c r="EB49" s="100"/>
      <c r="EC49" s="100"/>
      <c r="ED49" s="100"/>
      <c r="EE49" s="100"/>
      <c r="EF49" s="100"/>
      <c r="EG49" s="100"/>
      <c r="EH49" s="100"/>
      <c r="EI49" s="100"/>
      <c r="EJ49" s="100"/>
      <c r="EK49" s="100"/>
      <c r="EL49" s="100"/>
      <c r="EM49" s="100"/>
      <c r="EN49" s="100"/>
      <c r="EO49" s="100"/>
      <c r="EP49" s="100"/>
      <c r="EQ49" s="100"/>
      <c r="ER49" s="100"/>
      <c r="ES49" s="100"/>
      <c r="ET49" s="100"/>
      <c r="EU49" s="100"/>
      <c r="EV49" s="100"/>
      <c r="EW49" s="100"/>
      <c r="EX49" s="100"/>
      <c r="EY49" s="100"/>
      <c r="EZ49" s="100"/>
      <c r="FA49" s="100"/>
      <c r="FB49" s="100"/>
      <c r="FC49" s="100"/>
      <c r="FD49" s="100"/>
      <c r="FE49" s="100"/>
      <c r="FF49" s="100"/>
      <c r="FG49" s="100"/>
      <c r="FH49" s="100"/>
      <c r="FI49" s="100"/>
      <c r="FJ49" s="100"/>
      <c r="FK49" s="100"/>
      <c r="FL49" s="100"/>
      <c r="FM49" s="100"/>
      <c r="FN49" s="100"/>
      <c r="FO49" s="100"/>
      <c r="FP49" s="100"/>
      <c r="FQ49" s="100"/>
      <c r="FR49" s="100"/>
      <c r="FS49" s="100"/>
      <c r="FT49" s="100"/>
      <c r="FU49" s="100"/>
      <c r="FV49" s="100"/>
      <c r="FW49" s="100"/>
      <c r="FX49" s="100"/>
      <c r="FY49" s="100"/>
      <c r="FZ49" s="100"/>
      <c r="GA49" s="100"/>
      <c r="GB49" s="100"/>
      <c r="GC49" s="100"/>
      <c r="GD49" s="100"/>
      <c r="GE49" s="100"/>
      <c r="GF49" s="100"/>
      <c r="GG49" s="100"/>
      <c r="GH49" s="100"/>
      <c r="GI49" s="100"/>
      <c r="GJ49" s="100"/>
      <c r="GK49" s="100"/>
      <c r="GL49" s="100"/>
      <c r="GM49" s="100"/>
      <c r="GN49" s="100"/>
      <c r="GO49" s="100"/>
      <c r="GP49" s="100"/>
      <c r="GQ49" s="100"/>
      <c r="GR49" s="100"/>
      <c r="GS49" s="100"/>
      <c r="GT49" s="100"/>
      <c r="GU49" s="100"/>
      <c r="GV49" s="100"/>
      <c r="GW49" s="100"/>
      <c r="GX49" s="100"/>
      <c r="GY49" s="100"/>
      <c r="GZ49" s="100"/>
      <c r="HA49" s="100"/>
      <c r="HB49" s="100"/>
      <c r="HC49" s="100"/>
      <c r="HD49" s="100"/>
      <c r="HE49" s="100"/>
      <c r="HF49" s="100"/>
      <c r="HG49" s="100"/>
      <c r="HH49" s="100"/>
      <c r="HI49" s="100"/>
      <c r="HJ49" s="100"/>
      <c r="HK49" s="100"/>
      <c r="HL49" s="100"/>
      <c r="HM49" s="100"/>
      <c r="HN49" s="100"/>
      <c r="HO49" s="100"/>
      <c r="HP49" s="100"/>
      <c r="HQ49" s="100"/>
      <c r="HR49" s="100"/>
      <c r="HS49" s="100"/>
      <c r="HT49" s="100"/>
      <c r="HU49" s="100"/>
      <c r="HV49" s="100"/>
      <c r="HW49" s="100"/>
      <c r="HX49" s="100"/>
      <c r="HY49" s="100"/>
      <c r="HZ49" s="100"/>
      <c r="IA49" s="100"/>
      <c r="IB49" s="100"/>
      <c r="IC49" s="100"/>
      <c r="ID49" s="100"/>
      <c r="IE49" s="100"/>
      <c r="IF49" s="100"/>
      <c r="IG49" s="100"/>
      <c r="IH49" s="100"/>
      <c r="II49" s="100"/>
    </row>
    <row r="50" spans="1:243">
      <c r="A50" s="123"/>
      <c r="B50" s="123"/>
      <c r="C50" s="123"/>
      <c r="D50" s="124"/>
      <c r="E50" s="124"/>
      <c r="F50" s="125"/>
      <c r="G50" s="125"/>
      <c r="H50" s="124"/>
      <c r="I50" s="126"/>
      <c r="J50" s="124"/>
      <c r="K50" s="123"/>
      <c r="L50" s="123"/>
      <c r="M50" s="124"/>
      <c r="N50" s="124"/>
      <c r="O50" s="124"/>
      <c r="P50" s="124"/>
      <c r="Q50" s="124"/>
      <c r="R50" s="123"/>
      <c r="S50" s="123"/>
      <c r="T50" s="123"/>
      <c r="U50" s="123"/>
      <c r="V50" s="123"/>
      <c r="W50" s="123"/>
      <c r="X50" s="127"/>
      <c r="Y50" s="128"/>
      <c r="Z50" s="129"/>
      <c r="AA50" s="129"/>
      <c r="AB50" s="129"/>
      <c r="AC50" s="129"/>
      <c r="AD50" s="129"/>
      <c r="AE50" s="129"/>
      <c r="AF50" s="129"/>
      <c r="AG50" s="129"/>
      <c r="AH50" s="129"/>
      <c r="AI50" s="129"/>
      <c r="AJ50" s="129"/>
      <c r="AK50" s="129"/>
      <c r="AL50" s="129"/>
      <c r="AM50" s="129"/>
      <c r="AN50" s="129"/>
      <c r="AO50" s="129"/>
      <c r="AP50" s="129"/>
      <c r="AQ50" s="129"/>
      <c r="AR50" s="129"/>
      <c r="AS50" s="129"/>
      <c r="AT50" s="129"/>
      <c r="AU50" s="129"/>
      <c r="AV50" s="129"/>
      <c r="AW50" s="129"/>
      <c r="AX50" s="129"/>
      <c r="AY50" s="129"/>
      <c r="AZ50" s="129"/>
      <c r="BA50" s="129"/>
      <c r="BB50" s="129"/>
      <c r="BC50" s="129"/>
      <c r="BD50" s="129"/>
      <c r="BE50" s="129"/>
      <c r="BF50" s="130"/>
      <c r="BG50" s="130"/>
      <c r="BH50" s="130"/>
      <c r="BI50" s="130"/>
      <c r="BJ50" s="129"/>
      <c r="BK50" s="130"/>
      <c r="BL50" s="130"/>
      <c r="BM50" s="130"/>
      <c r="BN50" s="130"/>
      <c r="BO50" s="129"/>
      <c r="BP50" s="129"/>
      <c r="BQ50" s="129"/>
      <c r="BR50" s="129"/>
      <c r="BS50" s="131"/>
      <c r="BT50" s="131"/>
      <c r="BU50" s="131"/>
      <c r="BV50" s="131"/>
      <c r="BW50" s="131"/>
      <c r="BX50" s="131"/>
      <c r="BY50" s="131"/>
      <c r="BZ50" s="131"/>
      <c r="CA50" s="131"/>
      <c r="CB50" s="131"/>
      <c r="CC50" s="131"/>
      <c r="CD50" s="131"/>
      <c r="CE50" s="131"/>
      <c r="CF50" s="131"/>
      <c r="CG50" s="131"/>
      <c r="CH50" s="131"/>
      <c r="CI50" s="131"/>
      <c r="CJ50" s="131"/>
      <c r="CK50" s="131"/>
      <c r="CL50" s="131"/>
      <c r="CM50" s="131"/>
      <c r="CN50" s="131"/>
      <c r="CO50" s="131"/>
      <c r="CP50" s="131"/>
      <c r="CQ50" s="131"/>
      <c r="CR50" s="131"/>
      <c r="CS50" s="131"/>
      <c r="CT50" s="131"/>
      <c r="CU50" s="131"/>
      <c r="CV50" s="131"/>
      <c r="CW50" s="131"/>
      <c r="CX50" s="131"/>
      <c r="CY50" s="131"/>
      <c r="CZ50" s="131"/>
      <c r="DA50" s="131"/>
      <c r="DB50" s="129"/>
      <c r="DC50" s="129"/>
      <c r="DD50" s="129"/>
      <c r="DE50" s="129"/>
      <c r="DF50" s="129"/>
      <c r="DG50" s="129"/>
      <c r="DH50" s="129"/>
      <c r="DI50" s="129"/>
      <c r="DJ50" s="129"/>
      <c r="DK50" s="129"/>
      <c r="DL50" s="129"/>
      <c r="DM50" s="129"/>
      <c r="DN50" s="129"/>
      <c r="DO50" s="129"/>
      <c r="DP50" s="129"/>
      <c r="DQ50" s="129"/>
      <c r="DR50" s="129"/>
      <c r="DS50" s="129"/>
      <c r="DT50" s="129"/>
      <c r="DU50" s="129"/>
      <c r="DV50" s="129"/>
      <c r="DW50" s="129"/>
      <c r="DX50" s="129"/>
      <c r="DY50" s="129"/>
      <c r="DZ50" s="129"/>
      <c r="EA50" s="129"/>
      <c r="EB50" s="129"/>
      <c r="EC50" s="129"/>
      <c r="ED50" s="129"/>
      <c r="EE50" s="129"/>
      <c r="EF50" s="129"/>
      <c r="EG50" s="129"/>
      <c r="EH50" s="129"/>
      <c r="EI50" s="129"/>
      <c r="EJ50" s="129"/>
      <c r="EK50" s="129"/>
      <c r="EL50" s="129"/>
      <c r="EM50" s="129"/>
      <c r="EN50" s="129"/>
      <c r="EO50" s="129"/>
      <c r="EP50" s="129"/>
      <c r="EQ50" s="129"/>
      <c r="ER50" s="129"/>
      <c r="ES50" s="129"/>
      <c r="ET50" s="129"/>
      <c r="EU50" s="129"/>
      <c r="EV50" s="129"/>
      <c r="EW50" s="129"/>
      <c r="EX50" s="129"/>
      <c r="EY50" s="129"/>
      <c r="EZ50" s="129"/>
      <c r="FA50" s="129"/>
      <c r="FB50" s="129"/>
      <c r="FC50" s="129"/>
      <c r="FD50" s="129"/>
      <c r="FE50" s="129"/>
      <c r="FF50" s="129"/>
      <c r="FG50" s="129"/>
      <c r="FH50" s="129"/>
      <c r="FI50" s="129"/>
      <c r="FJ50" s="129"/>
      <c r="FK50" s="129"/>
      <c r="FL50" s="129"/>
      <c r="FM50" s="129"/>
      <c r="FN50" s="129"/>
      <c r="FO50" s="129"/>
      <c r="FP50" s="129"/>
      <c r="FQ50" s="129"/>
      <c r="FR50" s="129"/>
      <c r="FS50" s="129"/>
      <c r="FT50" s="129"/>
      <c r="FU50" s="129"/>
      <c r="FV50" s="129"/>
      <c r="FW50" s="129"/>
      <c r="FX50" s="129"/>
      <c r="FY50" s="129"/>
      <c r="FZ50" s="129"/>
      <c r="GA50" s="129"/>
      <c r="GB50" s="129"/>
      <c r="GC50" s="129"/>
      <c r="GD50" s="129"/>
      <c r="GE50" s="129"/>
      <c r="GF50" s="129"/>
      <c r="GG50" s="129"/>
      <c r="GH50" s="129"/>
      <c r="GI50" s="129"/>
      <c r="GJ50" s="129"/>
      <c r="GK50" s="129"/>
      <c r="GL50" s="129"/>
      <c r="GM50" s="129"/>
      <c r="GN50" s="129"/>
      <c r="GO50" s="129"/>
      <c r="GP50" s="129"/>
      <c r="GQ50" s="129"/>
      <c r="GR50" s="129"/>
      <c r="GS50" s="129"/>
      <c r="GT50" s="129"/>
      <c r="GU50" s="129"/>
      <c r="GV50" s="129"/>
      <c r="GW50" s="129"/>
      <c r="GX50" s="129"/>
      <c r="GY50" s="129"/>
      <c r="GZ50" s="129"/>
      <c r="HA50" s="129"/>
      <c r="HB50" s="129"/>
      <c r="HC50" s="129"/>
      <c r="HD50" s="129"/>
      <c r="HE50" s="129"/>
      <c r="HF50" s="129"/>
      <c r="HG50" s="129"/>
      <c r="HH50" s="129"/>
      <c r="HI50" s="129"/>
      <c r="HJ50" s="129"/>
      <c r="HK50" s="129"/>
      <c r="HL50" s="129"/>
      <c r="HM50" s="129"/>
      <c r="HN50" s="129"/>
      <c r="HO50" s="129"/>
      <c r="HP50" s="129"/>
      <c r="HQ50" s="129"/>
      <c r="HR50" s="129"/>
      <c r="HS50" s="129"/>
      <c r="HT50" s="129"/>
      <c r="HU50" s="129"/>
      <c r="HV50" s="129"/>
      <c r="HW50" s="129"/>
      <c r="HX50" s="129"/>
      <c r="HY50" s="129"/>
      <c r="HZ50" s="129"/>
      <c r="IA50" s="129"/>
      <c r="IB50" s="129"/>
      <c r="IC50" s="129"/>
      <c r="ID50" s="129"/>
      <c r="IE50" s="129"/>
      <c r="IF50" s="129"/>
      <c r="IG50" s="129"/>
      <c r="IH50" s="129"/>
      <c r="II50" s="129"/>
    </row>
    <row r="51" spans="1:243" s="77" customFormat="1" ht="84" customHeight="1">
      <c r="A51" s="73" t="s">
        <v>226</v>
      </c>
      <c r="B51" s="473" t="s">
        <v>326</v>
      </c>
      <c r="C51" s="473"/>
      <c r="D51" s="473"/>
      <c r="E51" s="473"/>
      <c r="F51" s="74"/>
      <c r="G51" s="75" t="s">
        <v>228</v>
      </c>
      <c r="H51" s="443" t="s">
        <v>327</v>
      </c>
      <c r="I51" s="443"/>
      <c r="J51" s="443"/>
      <c r="K51" s="76"/>
      <c r="L51" s="76"/>
      <c r="M51" s="453" t="s">
        <v>229</v>
      </c>
      <c r="N51" s="453"/>
      <c r="O51" s="453"/>
      <c r="P51" s="453"/>
      <c r="Q51" s="446" t="s">
        <v>305</v>
      </c>
      <c r="R51" s="446"/>
      <c r="S51" s="446"/>
      <c r="T51" s="446"/>
      <c r="U51" s="446"/>
      <c r="V51" s="446"/>
      <c r="W51" s="446"/>
      <c r="X51" s="446"/>
      <c r="Y51" s="446"/>
    </row>
    <row r="52" spans="1:243" s="77" customFormat="1" ht="4.2" customHeight="1">
      <c r="A52" s="78"/>
      <c r="B52" s="78"/>
      <c r="C52" s="78"/>
      <c r="D52" s="78"/>
      <c r="E52" s="78"/>
      <c r="F52" s="79"/>
      <c r="G52" s="80"/>
      <c r="H52" s="80"/>
      <c r="I52" s="80"/>
      <c r="J52" s="81"/>
      <c r="K52" s="81"/>
      <c r="L52" s="81"/>
      <c r="M52" s="81"/>
      <c r="N52" s="81"/>
      <c r="O52" s="78"/>
      <c r="P52" s="82"/>
      <c r="Q52" s="82"/>
      <c r="R52" s="82"/>
      <c r="S52" s="78"/>
      <c r="T52" s="78"/>
      <c r="U52" s="78"/>
    </row>
    <row r="53" spans="1:243" s="77" customFormat="1" ht="64.95" customHeight="1">
      <c r="A53" s="73" t="s">
        <v>231</v>
      </c>
      <c r="B53" s="443" t="s">
        <v>306</v>
      </c>
      <c r="C53" s="443"/>
      <c r="D53" s="443"/>
      <c r="E53" s="443"/>
      <c r="F53" s="74"/>
      <c r="G53" s="75" t="s">
        <v>233</v>
      </c>
      <c r="H53" s="481" t="s">
        <v>234</v>
      </c>
      <c r="I53" s="481"/>
      <c r="J53" s="481"/>
      <c r="K53" s="74"/>
      <c r="L53" s="74"/>
      <c r="M53" s="445" t="s">
        <v>235</v>
      </c>
      <c r="N53" s="445"/>
      <c r="O53" s="445"/>
      <c r="P53" s="445"/>
      <c r="Q53" s="446" t="s">
        <v>236</v>
      </c>
      <c r="R53" s="447"/>
      <c r="S53" s="447"/>
      <c r="T53" s="447"/>
      <c r="U53" s="447"/>
      <c r="V53" s="447"/>
      <c r="W53" s="447"/>
      <c r="X53" s="447"/>
      <c r="Y53" s="447"/>
    </row>
    <row r="54" spans="1:243">
      <c r="A54" s="111"/>
      <c r="Y54" s="112"/>
    </row>
    <row r="55" spans="1:243" s="77" customFormat="1" ht="28.95" customHeight="1">
      <c r="A55" s="450" t="s">
        <v>237</v>
      </c>
      <c r="B55" s="450"/>
      <c r="C55" s="450"/>
      <c r="D55" s="450"/>
      <c r="E55" s="450"/>
      <c r="F55" s="450"/>
      <c r="G55" s="450"/>
      <c r="H55" s="450"/>
      <c r="I55" s="450"/>
      <c r="J55" s="451" t="s">
        <v>238</v>
      </c>
      <c r="K55" s="451"/>
      <c r="L55" s="451"/>
      <c r="M55" s="451"/>
      <c r="N55" s="451"/>
      <c r="O55" s="451"/>
      <c r="P55" s="451"/>
      <c r="Q55" s="451"/>
      <c r="R55" s="451"/>
      <c r="S55" s="451"/>
      <c r="T55" s="452" t="s">
        <v>239</v>
      </c>
      <c r="U55" s="452"/>
      <c r="V55" s="452"/>
      <c r="W55" s="452"/>
      <c r="X55" s="452"/>
      <c r="Y55" s="452"/>
      <c r="Z55" s="83"/>
      <c r="AA55" s="83"/>
      <c r="AB55" s="83"/>
      <c r="AC55" s="83"/>
      <c r="AD55" s="83"/>
      <c r="AE55" s="83"/>
      <c r="AF55" s="83"/>
      <c r="AG55" s="83"/>
      <c r="AH55" s="83"/>
      <c r="AI55" s="83"/>
      <c r="AJ55" s="83"/>
      <c r="AK55" s="83"/>
      <c r="AL55" s="83"/>
      <c r="AM55" s="83"/>
      <c r="AN55" s="83"/>
      <c r="AO55" s="83"/>
      <c r="AP55" s="83"/>
      <c r="AQ55" s="83"/>
      <c r="AR55" s="83"/>
      <c r="AS55" s="83"/>
      <c r="AT55" s="83"/>
      <c r="AU55" s="83"/>
      <c r="AV55" s="83"/>
      <c r="AW55" s="83"/>
      <c r="AX55" s="83"/>
      <c r="AY55" s="83"/>
      <c r="AZ55" s="83"/>
      <c r="BA55" s="83"/>
      <c r="BB55" s="83"/>
      <c r="BC55" s="83"/>
      <c r="BD55" s="83"/>
      <c r="BE55" s="83"/>
      <c r="BF55" s="83"/>
      <c r="BG55" s="83"/>
      <c r="BH55" s="83"/>
      <c r="BI55" s="83"/>
      <c r="BJ55" s="83"/>
      <c r="BK55" s="83"/>
      <c r="BL55" s="83"/>
      <c r="BM55" s="83"/>
      <c r="BN55" s="83"/>
      <c r="BO55" s="83"/>
      <c r="BP55" s="83"/>
      <c r="BQ55" s="83"/>
      <c r="BR55" s="83"/>
      <c r="BS55" s="83"/>
      <c r="BT55" s="83"/>
      <c r="BU55" s="83"/>
      <c r="BV55" s="83"/>
      <c r="BW55" s="83"/>
      <c r="BX55" s="83"/>
      <c r="BY55" s="83"/>
      <c r="BZ55" s="83"/>
      <c r="CA55" s="83"/>
      <c r="CB55" s="83"/>
      <c r="CC55" s="83"/>
      <c r="CD55" s="83"/>
      <c r="CE55" s="83"/>
      <c r="CF55" s="83"/>
      <c r="CG55" s="83"/>
      <c r="CH55" s="83"/>
      <c r="CI55" s="83"/>
      <c r="CJ55" s="83"/>
      <c r="CK55" s="83"/>
      <c r="CL55" s="83"/>
      <c r="CM55" s="83"/>
      <c r="CN55" s="83"/>
      <c r="CO55" s="83"/>
      <c r="CP55" s="83"/>
      <c r="CQ55" s="83"/>
      <c r="CR55" s="83"/>
      <c r="CS55" s="83"/>
      <c r="CT55" s="83"/>
      <c r="CU55" s="83"/>
      <c r="CV55" s="83"/>
      <c r="CW55" s="83"/>
      <c r="CX55" s="83"/>
      <c r="CY55" s="83"/>
      <c r="CZ55" s="83"/>
      <c r="DA55" s="83"/>
      <c r="DB55" s="83"/>
      <c r="DC55" s="83"/>
      <c r="DD55" s="83"/>
      <c r="DE55" s="83"/>
      <c r="DF55" s="83"/>
      <c r="DG55" s="83"/>
      <c r="DH55" s="83"/>
      <c r="DI55" s="83"/>
      <c r="DJ55" s="83"/>
      <c r="DK55" s="83"/>
      <c r="DL55" s="83"/>
      <c r="DM55" s="83"/>
      <c r="DN55" s="83"/>
      <c r="DO55" s="83"/>
      <c r="DP55" s="83"/>
      <c r="DQ55" s="83"/>
      <c r="DR55" s="83"/>
      <c r="DS55" s="83"/>
      <c r="DT55" s="83"/>
      <c r="DU55" s="83"/>
      <c r="DV55" s="83"/>
      <c r="DW55" s="83"/>
      <c r="DX55" s="83"/>
      <c r="DY55" s="83"/>
      <c r="DZ55" s="83"/>
      <c r="EA55" s="83"/>
      <c r="EB55" s="83"/>
      <c r="EC55" s="83"/>
      <c r="ED55" s="83"/>
      <c r="EE55" s="83"/>
      <c r="EF55" s="83"/>
      <c r="EG55" s="83"/>
      <c r="EH55" s="83"/>
      <c r="EI55" s="83"/>
      <c r="EJ55" s="83"/>
      <c r="EK55" s="83"/>
      <c r="EL55" s="83"/>
      <c r="EM55" s="83"/>
      <c r="EN55" s="83"/>
      <c r="EO55" s="83"/>
      <c r="EP55" s="83"/>
      <c r="EQ55" s="83"/>
      <c r="ER55" s="83"/>
      <c r="ES55" s="83"/>
      <c r="ET55" s="83"/>
      <c r="EU55" s="83"/>
      <c r="EV55" s="83"/>
      <c r="EW55" s="83"/>
      <c r="EX55" s="83"/>
      <c r="EY55" s="83"/>
      <c r="EZ55" s="83"/>
      <c r="FA55" s="83"/>
      <c r="FB55" s="83"/>
      <c r="FC55" s="83"/>
      <c r="FD55" s="83"/>
      <c r="FE55" s="83"/>
      <c r="FF55" s="83"/>
      <c r="FG55" s="83"/>
      <c r="FH55" s="83"/>
      <c r="FI55" s="83"/>
      <c r="FJ55" s="83"/>
      <c r="FK55" s="83"/>
      <c r="FL55" s="83"/>
      <c r="FM55" s="83"/>
      <c r="FN55" s="83"/>
      <c r="FO55" s="83"/>
      <c r="FP55" s="83"/>
      <c r="FQ55" s="83"/>
      <c r="FR55" s="83"/>
      <c r="FS55" s="83"/>
      <c r="FT55" s="83"/>
      <c r="FU55" s="83"/>
      <c r="FV55" s="83"/>
      <c r="FW55" s="83"/>
      <c r="FX55" s="83"/>
      <c r="FY55" s="83"/>
      <c r="FZ55" s="83"/>
      <c r="GA55" s="83"/>
      <c r="GB55" s="83"/>
      <c r="GC55" s="83"/>
      <c r="GD55" s="83"/>
      <c r="GE55" s="83"/>
      <c r="GF55" s="83"/>
      <c r="GG55" s="83"/>
      <c r="GH55" s="83"/>
      <c r="GI55" s="83"/>
      <c r="GJ55" s="83"/>
      <c r="GK55" s="83"/>
      <c r="GL55" s="83"/>
      <c r="GM55" s="83"/>
      <c r="GN55" s="83"/>
      <c r="GO55" s="83"/>
      <c r="GP55" s="83"/>
      <c r="GQ55" s="83"/>
      <c r="GR55" s="83"/>
      <c r="GS55" s="83"/>
      <c r="GT55" s="83"/>
      <c r="GU55" s="83"/>
      <c r="GV55" s="83"/>
      <c r="GW55" s="83"/>
      <c r="GX55" s="83"/>
      <c r="GY55" s="83"/>
      <c r="GZ55" s="83"/>
      <c r="HA55" s="83"/>
      <c r="HB55" s="83"/>
      <c r="HC55" s="83"/>
      <c r="HD55" s="83"/>
      <c r="HE55" s="83"/>
      <c r="HF55" s="83"/>
      <c r="HG55" s="83"/>
      <c r="HH55" s="83"/>
      <c r="HI55" s="83"/>
      <c r="HJ55" s="83"/>
      <c r="HK55" s="83"/>
      <c r="HL55" s="83"/>
      <c r="HM55" s="83"/>
      <c r="HN55" s="83"/>
      <c r="HO55" s="83"/>
      <c r="HP55" s="83"/>
      <c r="HQ55" s="83"/>
      <c r="HR55" s="83"/>
      <c r="HS55" s="83"/>
      <c r="HT55" s="83"/>
      <c r="HU55" s="83"/>
      <c r="HV55" s="83"/>
      <c r="HW55" s="83"/>
      <c r="HX55" s="83"/>
      <c r="HY55" s="83"/>
      <c r="HZ55" s="83"/>
      <c r="IA55" s="83"/>
      <c r="IB55" s="83"/>
      <c r="IC55" s="83"/>
      <c r="ID55" s="83"/>
      <c r="IE55" s="83"/>
      <c r="IF55" s="83"/>
      <c r="IG55" s="83"/>
      <c r="IH55" s="83"/>
      <c r="II55" s="83"/>
    </row>
    <row r="56" spans="1:243" ht="39" customHeight="1">
      <c r="A56" s="454" t="s">
        <v>240</v>
      </c>
      <c r="B56" s="459" t="s">
        <v>241</v>
      </c>
      <c r="C56" s="459" t="s">
        <v>242</v>
      </c>
      <c r="D56" s="454" t="s">
        <v>243</v>
      </c>
      <c r="E56" s="454" t="s">
        <v>244</v>
      </c>
      <c r="F56" s="454" t="s">
        <v>245</v>
      </c>
      <c r="G56" s="454"/>
      <c r="H56" s="454"/>
      <c r="I56" s="454" t="s">
        <v>246</v>
      </c>
      <c r="J56" s="455" t="s">
        <v>247</v>
      </c>
      <c r="K56" s="455"/>
      <c r="L56" s="455"/>
      <c r="M56" s="455" t="s">
        <v>248</v>
      </c>
      <c r="N56" s="455"/>
      <c r="O56" s="455"/>
      <c r="P56" s="455"/>
      <c r="Q56" s="455"/>
      <c r="R56" s="455"/>
      <c r="S56" s="455"/>
      <c r="T56" s="84" t="s">
        <v>249</v>
      </c>
      <c r="U56" s="454" t="s">
        <v>250</v>
      </c>
      <c r="V56" s="454"/>
      <c r="W56" s="454"/>
      <c r="X56" s="454" t="s">
        <v>251</v>
      </c>
      <c r="Y56" s="454"/>
      <c r="Z56" s="77"/>
      <c r="AA56" s="77"/>
      <c r="AB56" s="77"/>
      <c r="AC56" s="77"/>
      <c r="AD56" s="77"/>
      <c r="AE56" s="77"/>
      <c r="AF56" s="77"/>
      <c r="AG56" s="77"/>
      <c r="AH56" s="77"/>
      <c r="AI56" s="77"/>
      <c r="AJ56" s="77"/>
      <c r="AK56" s="77"/>
      <c r="AL56" s="77"/>
      <c r="AM56" s="77"/>
      <c r="AN56" s="77"/>
      <c r="AO56" s="77"/>
      <c r="AP56" s="77"/>
      <c r="AQ56" s="77"/>
      <c r="AR56" s="77"/>
      <c r="AS56" s="77"/>
      <c r="AT56" s="77"/>
      <c r="AU56" s="77"/>
      <c r="AV56" s="77"/>
      <c r="AW56" s="77"/>
      <c r="AX56" s="77"/>
      <c r="AY56" s="77"/>
      <c r="AZ56" s="77"/>
      <c r="BA56" s="77"/>
      <c r="BB56" s="77"/>
      <c r="BC56" s="77"/>
      <c r="BD56" s="77"/>
      <c r="BE56" s="77"/>
      <c r="BF56" s="77"/>
      <c r="BG56" s="77"/>
      <c r="BH56" s="77"/>
      <c r="BI56" s="77"/>
      <c r="BJ56" s="77"/>
      <c r="BK56" s="77"/>
      <c r="BL56" s="77"/>
      <c r="BM56" s="77"/>
      <c r="BN56" s="77"/>
      <c r="BO56" s="77"/>
      <c r="BP56" s="77"/>
      <c r="BQ56" s="77"/>
      <c r="BR56" s="77"/>
      <c r="BS56" s="77"/>
      <c r="BT56" s="77"/>
      <c r="BU56" s="77"/>
      <c r="BV56" s="77"/>
      <c r="BW56" s="77"/>
      <c r="BX56" s="77"/>
      <c r="BY56" s="77"/>
      <c r="BZ56" s="77"/>
      <c r="CA56" s="77"/>
      <c r="CB56" s="77"/>
      <c r="CC56" s="77"/>
      <c r="CD56" s="77"/>
      <c r="CE56" s="77"/>
      <c r="CF56" s="77"/>
      <c r="CG56" s="77"/>
      <c r="CH56" s="77"/>
      <c r="CI56" s="77"/>
      <c r="CJ56" s="77"/>
      <c r="CK56" s="77"/>
      <c r="CL56" s="77"/>
      <c r="CM56" s="77"/>
      <c r="CN56" s="77"/>
      <c r="CO56" s="77"/>
      <c r="CP56" s="77"/>
      <c r="CQ56" s="77"/>
      <c r="CR56" s="77"/>
      <c r="CS56" s="77"/>
      <c r="CT56" s="77"/>
      <c r="CU56" s="77"/>
      <c r="CV56" s="77"/>
      <c r="CW56" s="77"/>
      <c r="CX56" s="77"/>
      <c r="CY56" s="77"/>
      <c r="CZ56" s="77"/>
      <c r="DA56" s="77"/>
      <c r="DB56" s="77"/>
      <c r="DC56" s="77"/>
      <c r="DD56" s="77"/>
      <c r="DE56" s="77"/>
      <c r="DF56" s="77"/>
      <c r="DG56" s="77"/>
      <c r="DH56" s="77"/>
      <c r="DI56" s="77"/>
      <c r="DJ56" s="77"/>
      <c r="DK56" s="77"/>
      <c r="DL56" s="77"/>
      <c r="DM56" s="77"/>
      <c r="DN56" s="77"/>
      <c r="DO56" s="77"/>
      <c r="DP56" s="77"/>
      <c r="DQ56" s="77"/>
      <c r="DR56" s="77"/>
      <c r="DS56" s="77"/>
      <c r="DT56" s="77"/>
      <c r="DU56" s="77"/>
      <c r="DV56" s="77"/>
      <c r="DW56" s="77"/>
      <c r="DX56" s="77"/>
      <c r="DY56" s="77"/>
      <c r="DZ56" s="77"/>
      <c r="EA56" s="77"/>
      <c r="EB56" s="77"/>
      <c r="EC56" s="77"/>
      <c r="ED56" s="77"/>
      <c r="EE56" s="77"/>
      <c r="EF56" s="77"/>
      <c r="EG56" s="77"/>
      <c r="EH56" s="77"/>
      <c r="EI56" s="77"/>
      <c r="EJ56" s="77"/>
      <c r="EK56" s="77"/>
      <c r="EL56" s="77"/>
      <c r="EM56" s="77"/>
      <c r="EN56" s="77"/>
      <c r="EO56" s="77"/>
      <c r="EP56" s="77"/>
      <c r="EQ56" s="77"/>
      <c r="ER56" s="77"/>
      <c r="ES56" s="77"/>
      <c r="ET56" s="77"/>
      <c r="EU56" s="77"/>
      <c r="EV56" s="77"/>
      <c r="EW56" s="77"/>
      <c r="EX56" s="77"/>
      <c r="EY56" s="77"/>
      <c r="EZ56" s="77"/>
      <c r="FA56" s="77"/>
      <c r="FB56" s="77"/>
      <c r="FC56" s="77"/>
      <c r="FD56" s="77"/>
      <c r="FE56" s="77"/>
      <c r="FF56" s="77"/>
      <c r="FG56" s="77"/>
      <c r="FH56" s="77"/>
      <c r="FI56" s="77"/>
      <c r="FJ56" s="77"/>
      <c r="FK56" s="77"/>
      <c r="FL56" s="77"/>
      <c r="FM56" s="77"/>
      <c r="FN56" s="77"/>
      <c r="FO56" s="77"/>
      <c r="FP56" s="77"/>
      <c r="FQ56" s="77"/>
      <c r="FR56" s="77"/>
      <c r="FS56" s="77"/>
      <c r="FT56" s="77"/>
      <c r="FU56" s="77"/>
      <c r="FV56" s="77"/>
      <c r="FW56" s="77"/>
      <c r="FX56" s="77"/>
      <c r="FY56" s="77"/>
      <c r="FZ56" s="77"/>
      <c r="GA56" s="77"/>
      <c r="GB56" s="77"/>
      <c r="GC56" s="77"/>
      <c r="GD56" s="77"/>
      <c r="GE56" s="77"/>
      <c r="GF56" s="77"/>
      <c r="GG56" s="77"/>
      <c r="GH56" s="77"/>
      <c r="GI56" s="77"/>
      <c r="GJ56" s="77"/>
      <c r="GK56" s="77"/>
      <c r="GL56" s="77"/>
      <c r="GM56" s="77"/>
      <c r="GN56" s="77"/>
      <c r="GO56" s="77"/>
      <c r="GP56" s="77"/>
      <c r="GQ56" s="77"/>
      <c r="GR56" s="77"/>
      <c r="GS56" s="77"/>
      <c r="GT56" s="77"/>
      <c r="GU56" s="77"/>
      <c r="GV56" s="77"/>
      <c r="GW56" s="77"/>
      <c r="GX56" s="77"/>
      <c r="GY56" s="77"/>
      <c r="GZ56" s="77"/>
      <c r="HA56" s="77"/>
      <c r="HB56" s="77"/>
      <c r="HC56" s="77"/>
      <c r="HD56" s="77"/>
      <c r="HE56" s="77"/>
      <c r="HF56" s="77"/>
      <c r="HG56" s="77"/>
      <c r="HH56" s="77"/>
      <c r="HI56" s="77"/>
      <c r="HJ56" s="77"/>
      <c r="HK56" s="77"/>
      <c r="HL56" s="77"/>
      <c r="HM56" s="77"/>
      <c r="HN56" s="77"/>
      <c r="HO56" s="77"/>
      <c r="HP56" s="77"/>
      <c r="HQ56" s="77"/>
      <c r="HR56" s="77"/>
      <c r="HS56" s="77"/>
      <c r="HT56" s="77"/>
      <c r="HU56" s="77"/>
      <c r="HV56" s="77"/>
      <c r="HW56" s="77"/>
      <c r="HX56" s="77"/>
      <c r="HY56" s="77"/>
      <c r="HZ56" s="77"/>
      <c r="IA56" s="77"/>
      <c r="IB56" s="77"/>
      <c r="IC56" s="77"/>
      <c r="ID56" s="77"/>
      <c r="IE56" s="77"/>
      <c r="IF56" s="77"/>
      <c r="IG56" s="77"/>
      <c r="IH56" s="77"/>
      <c r="II56" s="77"/>
    </row>
    <row r="57" spans="1:243" ht="120" customHeight="1">
      <c r="A57" s="454"/>
      <c r="B57" s="459"/>
      <c r="C57" s="459"/>
      <c r="D57" s="454"/>
      <c r="E57" s="454"/>
      <c r="F57" s="84" t="s">
        <v>252</v>
      </c>
      <c r="G57" s="84" t="s">
        <v>253</v>
      </c>
      <c r="H57" s="84" t="s">
        <v>254</v>
      </c>
      <c r="I57" s="454"/>
      <c r="J57" s="86" t="s">
        <v>255</v>
      </c>
      <c r="K57" s="86" t="s">
        <v>256</v>
      </c>
      <c r="L57" s="86" t="s">
        <v>257</v>
      </c>
      <c r="M57" s="86" t="s">
        <v>106</v>
      </c>
      <c r="N57" s="86" t="s">
        <v>135</v>
      </c>
      <c r="O57" s="86" t="s">
        <v>169</v>
      </c>
      <c r="P57" s="87" t="s">
        <v>258</v>
      </c>
      <c r="Q57" s="86" t="s">
        <v>203</v>
      </c>
      <c r="R57" s="86" t="s">
        <v>187</v>
      </c>
      <c r="S57" s="87" t="s">
        <v>259</v>
      </c>
      <c r="T57" s="88" t="s">
        <v>260</v>
      </c>
      <c r="U57" s="88" t="s">
        <v>261</v>
      </c>
      <c r="V57" s="88" t="s">
        <v>262</v>
      </c>
      <c r="W57" s="88" t="s">
        <v>263</v>
      </c>
      <c r="X57" s="84" t="s">
        <v>264</v>
      </c>
      <c r="Y57" s="84" t="s">
        <v>265</v>
      </c>
      <c r="Z57" s="77"/>
      <c r="AA57" s="77"/>
      <c r="AB57" s="77"/>
      <c r="AC57" s="77"/>
      <c r="AD57" s="77"/>
      <c r="AE57" s="77"/>
      <c r="AF57" s="77"/>
      <c r="AG57" s="77"/>
      <c r="AH57" s="77"/>
      <c r="AI57" s="77"/>
      <c r="AJ57" s="77"/>
      <c r="AK57" s="77"/>
      <c r="AL57" s="77"/>
      <c r="AM57" s="77"/>
      <c r="AN57" s="77"/>
      <c r="AO57" s="77"/>
      <c r="AP57" s="77"/>
      <c r="AQ57" s="77"/>
      <c r="AR57" s="77"/>
      <c r="AS57" s="77"/>
      <c r="AT57" s="77"/>
      <c r="AU57" s="77"/>
      <c r="AV57" s="77"/>
      <c r="AW57" s="77"/>
      <c r="AX57" s="77"/>
      <c r="AY57" s="77"/>
      <c r="AZ57" s="77"/>
      <c r="BA57" s="77"/>
      <c r="BB57" s="77"/>
      <c r="BC57" s="77"/>
      <c r="BD57" s="77"/>
      <c r="BE57" s="77"/>
      <c r="BF57" s="77"/>
      <c r="BG57" s="77"/>
      <c r="BH57" s="77"/>
      <c r="BI57" s="77"/>
      <c r="BJ57" s="77"/>
      <c r="BK57" s="77"/>
      <c r="BL57" s="77"/>
      <c r="BM57" s="77"/>
      <c r="BN57" s="77"/>
      <c r="BO57" s="77"/>
      <c r="BP57" s="77"/>
      <c r="BQ57" s="77"/>
      <c r="BR57" s="77"/>
      <c r="BS57" s="77"/>
      <c r="BT57" s="77"/>
      <c r="BU57" s="77"/>
      <c r="BV57" s="77"/>
      <c r="BW57" s="77"/>
      <c r="BX57" s="77"/>
      <c r="BY57" s="77"/>
      <c r="BZ57" s="77"/>
      <c r="CA57" s="77"/>
      <c r="CB57" s="77"/>
      <c r="CC57" s="77"/>
      <c r="CD57" s="77"/>
      <c r="CE57" s="77"/>
      <c r="CF57" s="77"/>
      <c r="CG57" s="77"/>
      <c r="CH57" s="77"/>
      <c r="CI57" s="77"/>
      <c r="CJ57" s="77"/>
      <c r="CK57" s="77"/>
      <c r="CL57" s="77"/>
      <c r="CM57" s="77"/>
      <c r="CN57" s="77"/>
      <c r="CO57" s="77"/>
      <c r="CP57" s="77"/>
      <c r="CQ57" s="77"/>
      <c r="CR57" s="77"/>
      <c r="CS57" s="77"/>
      <c r="CT57" s="77"/>
      <c r="CU57" s="77"/>
      <c r="CV57" s="77"/>
      <c r="CW57" s="77"/>
      <c r="CX57" s="77"/>
      <c r="CY57" s="77"/>
      <c r="CZ57" s="77"/>
      <c r="DA57" s="77"/>
      <c r="DB57" s="77"/>
      <c r="DC57" s="77"/>
      <c r="DD57" s="77"/>
      <c r="DE57" s="77"/>
      <c r="DF57" s="77"/>
      <c r="DG57" s="77"/>
      <c r="DH57" s="77"/>
      <c r="DI57" s="77"/>
      <c r="DJ57" s="77"/>
      <c r="DK57" s="77"/>
      <c r="DL57" s="77"/>
      <c r="DM57" s="77"/>
      <c r="DN57" s="77"/>
      <c r="DO57" s="77"/>
      <c r="DP57" s="77"/>
      <c r="DQ57" s="77"/>
      <c r="DR57" s="77"/>
      <c r="DS57" s="77"/>
      <c r="DT57" s="77"/>
      <c r="DU57" s="77"/>
      <c r="DV57" s="77"/>
      <c r="DW57" s="77"/>
      <c r="DX57" s="77"/>
      <c r="DY57" s="77"/>
      <c r="DZ57" s="77"/>
      <c r="EA57" s="77"/>
      <c r="EB57" s="77"/>
      <c r="EC57" s="77"/>
      <c r="ED57" s="77"/>
      <c r="EE57" s="77"/>
      <c r="EF57" s="77"/>
      <c r="EG57" s="77"/>
      <c r="EH57" s="77"/>
      <c r="EI57" s="77"/>
      <c r="EJ57" s="77"/>
      <c r="EK57" s="77"/>
      <c r="EL57" s="77"/>
      <c r="EM57" s="77"/>
      <c r="EN57" s="77"/>
      <c r="EO57" s="77"/>
      <c r="EP57" s="77"/>
      <c r="EQ57" s="77"/>
      <c r="ER57" s="77"/>
      <c r="ES57" s="77"/>
      <c r="ET57" s="77"/>
      <c r="EU57" s="77"/>
      <c r="EV57" s="77"/>
      <c r="EW57" s="77"/>
      <c r="EX57" s="77"/>
      <c r="EY57" s="77"/>
      <c r="EZ57" s="77"/>
      <c r="FA57" s="77"/>
      <c r="FB57" s="77"/>
      <c r="FC57" s="77"/>
      <c r="FD57" s="77"/>
      <c r="FE57" s="77"/>
      <c r="FF57" s="77"/>
      <c r="FG57" s="77"/>
      <c r="FH57" s="77"/>
      <c r="FI57" s="77"/>
      <c r="FJ57" s="77"/>
      <c r="FK57" s="77"/>
      <c r="FL57" s="77"/>
      <c r="FM57" s="77"/>
      <c r="FN57" s="77"/>
      <c r="FO57" s="77"/>
      <c r="FP57" s="77"/>
      <c r="FQ57" s="77"/>
      <c r="FR57" s="77"/>
      <c r="FS57" s="77"/>
      <c r="FT57" s="77"/>
      <c r="FU57" s="77"/>
      <c r="FV57" s="77"/>
      <c r="FW57" s="77"/>
      <c r="FX57" s="77"/>
      <c r="FY57" s="77"/>
      <c r="FZ57" s="77"/>
      <c r="GA57" s="77"/>
      <c r="GB57" s="77"/>
      <c r="GC57" s="77"/>
      <c r="GD57" s="77"/>
      <c r="GE57" s="77"/>
      <c r="GF57" s="77"/>
      <c r="GG57" s="77"/>
      <c r="GH57" s="77"/>
      <c r="GI57" s="77"/>
      <c r="GJ57" s="77"/>
      <c r="GK57" s="77"/>
      <c r="GL57" s="77"/>
      <c r="GM57" s="77"/>
      <c r="GN57" s="77"/>
      <c r="GO57" s="77"/>
      <c r="GP57" s="77"/>
      <c r="GQ57" s="77"/>
      <c r="GR57" s="77"/>
      <c r="GS57" s="77"/>
      <c r="GT57" s="77"/>
      <c r="GU57" s="77"/>
      <c r="GV57" s="77"/>
      <c r="GW57" s="77"/>
      <c r="GX57" s="77"/>
      <c r="GY57" s="77"/>
      <c r="GZ57" s="77"/>
      <c r="HA57" s="77"/>
      <c r="HB57" s="77"/>
      <c r="HC57" s="77"/>
      <c r="HD57" s="77"/>
      <c r="HE57" s="77"/>
      <c r="HF57" s="77"/>
      <c r="HG57" s="77"/>
      <c r="HH57" s="77"/>
      <c r="HI57" s="77"/>
      <c r="HJ57" s="77"/>
      <c r="HK57" s="77"/>
      <c r="HL57" s="77"/>
      <c r="HM57" s="77"/>
      <c r="HN57" s="77"/>
      <c r="HO57" s="77"/>
      <c r="HP57" s="77"/>
      <c r="HQ57" s="77"/>
      <c r="HR57" s="77"/>
      <c r="HS57" s="77"/>
      <c r="HT57" s="77"/>
      <c r="HU57" s="77"/>
      <c r="HV57" s="77"/>
      <c r="HW57" s="77"/>
      <c r="HX57" s="77"/>
      <c r="HY57" s="77"/>
      <c r="HZ57" s="77"/>
      <c r="IA57" s="77"/>
      <c r="IB57" s="77"/>
      <c r="IC57" s="77"/>
      <c r="ID57" s="77"/>
      <c r="IE57" s="77"/>
      <c r="IF57" s="77"/>
      <c r="IG57" s="77"/>
      <c r="IH57" s="77"/>
      <c r="II57" s="77"/>
    </row>
    <row r="58" spans="1:243" s="101" customFormat="1" ht="216" customHeight="1">
      <c r="A58" s="89" t="s">
        <v>326</v>
      </c>
      <c r="B58" s="90" t="s">
        <v>267</v>
      </c>
      <c r="C58" s="90" t="s">
        <v>268</v>
      </c>
      <c r="D58" s="91" t="s">
        <v>328</v>
      </c>
      <c r="E58" s="91" t="s">
        <v>329</v>
      </c>
      <c r="F58" s="92" t="s">
        <v>271</v>
      </c>
      <c r="G58" s="91" t="s">
        <v>31</v>
      </c>
      <c r="H58" s="91" t="s">
        <v>310</v>
      </c>
      <c r="I58" s="91" t="s">
        <v>273</v>
      </c>
      <c r="J58" s="91" t="s">
        <v>274</v>
      </c>
      <c r="K58" s="91" t="s">
        <v>311</v>
      </c>
      <c r="L58" s="91" t="s">
        <v>312</v>
      </c>
      <c r="M58" s="94">
        <v>6</v>
      </c>
      <c r="N58" s="95">
        <v>3</v>
      </c>
      <c r="O58" s="94">
        <f t="shared" ref="O58" si="17">M58*N58</f>
        <v>18</v>
      </c>
      <c r="P58" s="96" t="str">
        <f t="shared" ref="P58" si="18">IF((O58&gt;23),"MuyAlto",IF(O58&gt;9,"Alto",IF(O58&gt;5,"Medio",IF(O58&lt;6,"Bajo"))))</f>
        <v>Alto</v>
      </c>
      <c r="Q58" s="94">
        <v>100</v>
      </c>
      <c r="R58" s="94">
        <f>O58*Q58</f>
        <v>1800</v>
      </c>
      <c r="S58" s="94" t="str">
        <f t="shared" ref="S58" si="19">IF((R58&gt;599),"I",IF(R58&gt;149,"II",IF(R58&gt;39,"III",IF(R58&lt;31,"IV"))))</f>
        <v>I</v>
      </c>
      <c r="T58" s="97" t="str">
        <f t="shared" ref="T58" si="20">IF(S58="IV","Aceptable",IF(S58="III","Mejorable",IF(S58="II","No Aceptable o Aceptable con Control Especifico",IF(S58="I","NO Aceptable"))))</f>
        <v>NO Aceptable</v>
      </c>
      <c r="U58" s="98" t="s">
        <v>330</v>
      </c>
      <c r="V58" s="98" t="s">
        <v>331</v>
      </c>
      <c r="W58" s="98" t="s">
        <v>276</v>
      </c>
      <c r="X58" s="93" t="s">
        <v>277</v>
      </c>
      <c r="Y58" s="99" t="s">
        <v>278</v>
      </c>
      <c r="Z58" s="100"/>
      <c r="AA58" s="100"/>
      <c r="AB58" s="100"/>
      <c r="AC58" s="100"/>
      <c r="AD58" s="100"/>
      <c r="AE58" s="100"/>
      <c r="AF58" s="100"/>
      <c r="AG58" s="100"/>
      <c r="AH58" s="100"/>
      <c r="AI58" s="100"/>
      <c r="AJ58" s="100"/>
      <c r="AK58" s="100"/>
      <c r="AL58" s="100"/>
      <c r="AM58" s="100"/>
      <c r="AN58" s="100"/>
      <c r="AO58" s="100"/>
      <c r="AP58" s="100"/>
      <c r="AQ58" s="100"/>
      <c r="AR58" s="100"/>
      <c r="AS58" s="100"/>
      <c r="AT58" s="100"/>
      <c r="AU58" s="100"/>
      <c r="AV58" s="100"/>
      <c r="AW58" s="100"/>
      <c r="AX58" s="100"/>
      <c r="AY58" s="100"/>
      <c r="AZ58" s="100"/>
      <c r="BA58" s="100"/>
      <c r="BB58" s="100"/>
      <c r="BC58" s="100"/>
      <c r="BD58" s="100"/>
      <c r="BE58" s="100"/>
      <c r="BF58" s="100"/>
      <c r="BG58" s="100"/>
      <c r="BH58" s="100"/>
      <c r="BI58" s="100"/>
      <c r="BJ58" s="100"/>
      <c r="BK58" s="100"/>
      <c r="BL58" s="100"/>
      <c r="BM58" s="100"/>
      <c r="BN58" s="100"/>
      <c r="BO58" s="100"/>
      <c r="BP58" s="100"/>
      <c r="BQ58" s="100"/>
      <c r="BR58" s="100"/>
      <c r="BS58" s="100"/>
      <c r="BT58" s="100"/>
      <c r="BU58" s="100"/>
      <c r="BV58" s="100"/>
      <c r="BW58" s="100"/>
      <c r="BX58" s="100"/>
      <c r="BY58" s="100"/>
      <c r="BZ58" s="100"/>
      <c r="CA58" s="100"/>
      <c r="CB58" s="100"/>
      <c r="CC58" s="100"/>
      <c r="CD58" s="100"/>
      <c r="CE58" s="100"/>
      <c r="CF58" s="100"/>
      <c r="CG58" s="100"/>
      <c r="CH58" s="100"/>
      <c r="CI58" s="100"/>
      <c r="CJ58" s="100"/>
      <c r="CK58" s="100"/>
      <c r="CL58" s="100"/>
      <c r="CM58" s="100"/>
      <c r="CN58" s="100"/>
      <c r="CO58" s="100"/>
      <c r="CP58" s="100"/>
      <c r="CQ58" s="100"/>
      <c r="CR58" s="100"/>
      <c r="CS58" s="100"/>
      <c r="CT58" s="100"/>
      <c r="CU58" s="100"/>
      <c r="CV58" s="100"/>
      <c r="CW58" s="100"/>
      <c r="CX58" s="100"/>
      <c r="CY58" s="100"/>
      <c r="CZ58" s="100"/>
      <c r="DA58" s="100"/>
      <c r="DB58" s="100"/>
      <c r="DC58" s="100"/>
      <c r="DD58" s="100"/>
      <c r="DE58" s="100"/>
      <c r="DF58" s="100"/>
      <c r="DG58" s="100"/>
      <c r="DH58" s="100"/>
      <c r="DI58" s="100"/>
      <c r="DJ58" s="100"/>
      <c r="DK58" s="100"/>
      <c r="DL58" s="100"/>
      <c r="DM58" s="100"/>
      <c r="DN58" s="100"/>
      <c r="DO58" s="100"/>
      <c r="DP58" s="100"/>
      <c r="DQ58" s="100"/>
      <c r="DR58" s="100"/>
      <c r="DS58" s="100"/>
      <c r="DT58" s="100"/>
      <c r="DU58" s="100"/>
      <c r="DV58" s="100"/>
      <c r="DW58" s="100"/>
      <c r="DX58" s="100"/>
      <c r="DY58" s="100"/>
      <c r="DZ58" s="100"/>
      <c r="EA58" s="100"/>
      <c r="EB58" s="100"/>
      <c r="EC58" s="100"/>
      <c r="ED58" s="100"/>
      <c r="EE58" s="100"/>
      <c r="EF58" s="100"/>
      <c r="EG58" s="100"/>
      <c r="EH58" s="100"/>
      <c r="EI58" s="100"/>
      <c r="EJ58" s="100"/>
      <c r="EK58" s="100"/>
      <c r="EL58" s="100"/>
      <c r="EM58" s="100"/>
      <c r="EN58" s="100"/>
      <c r="EO58" s="100"/>
      <c r="EP58" s="100"/>
      <c r="EQ58" s="100"/>
      <c r="ER58" s="100"/>
      <c r="ES58" s="100"/>
      <c r="ET58" s="100"/>
      <c r="EU58" s="100"/>
      <c r="EV58" s="100"/>
      <c r="EW58" s="100"/>
      <c r="EX58" s="100"/>
      <c r="EY58" s="100"/>
      <c r="EZ58" s="100"/>
      <c r="FA58" s="100"/>
      <c r="FB58" s="100"/>
      <c r="FC58" s="100"/>
      <c r="FD58" s="100"/>
      <c r="FE58" s="100"/>
      <c r="FF58" s="100"/>
      <c r="FG58" s="100"/>
      <c r="FH58" s="100"/>
      <c r="FI58" s="100"/>
      <c r="FJ58" s="100"/>
      <c r="FK58" s="100"/>
      <c r="FL58" s="100"/>
      <c r="FM58" s="100"/>
      <c r="FN58" s="100"/>
      <c r="FO58" s="100"/>
      <c r="FP58" s="100"/>
      <c r="FQ58" s="100"/>
      <c r="FR58" s="100"/>
      <c r="FS58" s="100"/>
      <c r="FT58" s="100"/>
      <c r="FU58" s="100"/>
      <c r="FV58" s="100"/>
      <c r="FW58" s="100"/>
      <c r="FX58" s="100"/>
      <c r="FY58" s="100"/>
      <c r="FZ58" s="100"/>
      <c r="GA58" s="100"/>
      <c r="GB58" s="100"/>
      <c r="GC58" s="100"/>
      <c r="GD58" s="100"/>
      <c r="GE58" s="100"/>
      <c r="GF58" s="100"/>
      <c r="GG58" s="100"/>
      <c r="GH58" s="100"/>
      <c r="GI58" s="100"/>
      <c r="GJ58" s="100"/>
      <c r="GK58" s="100"/>
      <c r="GL58" s="100"/>
      <c r="GM58" s="100"/>
      <c r="GN58" s="100"/>
      <c r="GO58" s="100"/>
      <c r="GP58" s="100"/>
      <c r="GQ58" s="100"/>
      <c r="GR58" s="100"/>
      <c r="GS58" s="100"/>
      <c r="GT58" s="100"/>
      <c r="GU58" s="100"/>
      <c r="GV58" s="100"/>
      <c r="GW58" s="100"/>
      <c r="GX58" s="100"/>
      <c r="GY58" s="100"/>
      <c r="GZ58" s="100"/>
      <c r="HA58" s="100"/>
      <c r="HB58" s="100"/>
      <c r="HC58" s="100"/>
      <c r="HD58" s="100"/>
      <c r="HE58" s="100"/>
      <c r="HF58" s="100"/>
      <c r="HG58" s="100"/>
      <c r="HH58" s="100"/>
      <c r="HI58" s="100"/>
      <c r="HJ58" s="100"/>
      <c r="HK58" s="100"/>
      <c r="HL58" s="100"/>
      <c r="HM58" s="100"/>
      <c r="HN58" s="100"/>
      <c r="HO58" s="100"/>
      <c r="HP58" s="100"/>
      <c r="HQ58" s="100"/>
      <c r="HR58" s="100"/>
      <c r="HS58" s="100"/>
      <c r="HT58" s="100"/>
      <c r="HU58" s="100"/>
      <c r="HV58" s="100"/>
      <c r="HW58" s="100"/>
      <c r="HX58" s="100"/>
      <c r="HY58" s="100"/>
      <c r="HZ58" s="100"/>
      <c r="IA58" s="100"/>
      <c r="IB58" s="100"/>
      <c r="IC58" s="100"/>
      <c r="ID58" s="100"/>
      <c r="IE58" s="100"/>
      <c r="IF58" s="100"/>
      <c r="IG58" s="100"/>
      <c r="IH58" s="100"/>
      <c r="II58" s="100"/>
    </row>
    <row r="59" spans="1:243" ht="9" customHeight="1">
      <c r="A59" s="113"/>
      <c r="B59" s="113"/>
      <c r="C59" s="113"/>
      <c r="D59" s="114"/>
      <c r="E59" s="114"/>
      <c r="F59" s="113"/>
      <c r="G59" s="114"/>
      <c r="H59" s="113"/>
      <c r="I59" s="115"/>
      <c r="J59" s="115"/>
      <c r="K59" s="115"/>
      <c r="L59" s="114"/>
      <c r="M59" s="116"/>
      <c r="N59" s="117"/>
      <c r="O59" s="116"/>
      <c r="P59" s="118"/>
      <c r="Q59" s="116"/>
      <c r="R59" s="116"/>
      <c r="S59" s="116"/>
      <c r="T59" s="119"/>
      <c r="U59" s="120"/>
      <c r="V59" s="120"/>
      <c r="W59" s="120"/>
      <c r="X59" s="114"/>
      <c r="Y59" s="121"/>
      <c r="Z59" s="122"/>
      <c r="AA59" s="122"/>
      <c r="AB59" s="122"/>
      <c r="AC59" s="122"/>
      <c r="AD59" s="122"/>
      <c r="AE59" s="122"/>
      <c r="AF59" s="122"/>
      <c r="AG59" s="122"/>
      <c r="AH59" s="122"/>
      <c r="AI59" s="122"/>
      <c r="AJ59" s="122"/>
      <c r="AK59" s="122"/>
      <c r="AL59" s="122"/>
      <c r="AM59" s="122"/>
      <c r="AN59" s="122"/>
      <c r="AO59" s="122"/>
      <c r="AP59" s="122"/>
      <c r="AQ59" s="122"/>
      <c r="AR59" s="122"/>
      <c r="AS59" s="122"/>
      <c r="AT59" s="122"/>
      <c r="AU59" s="122"/>
      <c r="AV59" s="122"/>
      <c r="AW59" s="122"/>
      <c r="AX59" s="122"/>
      <c r="AY59" s="122"/>
      <c r="AZ59" s="122"/>
      <c r="BA59" s="122"/>
      <c r="BB59" s="122"/>
      <c r="BC59" s="122"/>
      <c r="BD59" s="122"/>
      <c r="BE59" s="122"/>
      <c r="BF59" s="122"/>
      <c r="BG59" s="122"/>
      <c r="BH59" s="122"/>
      <c r="BI59" s="122"/>
      <c r="BJ59" s="122"/>
      <c r="BK59" s="122"/>
      <c r="BL59" s="122"/>
      <c r="BM59" s="122"/>
      <c r="BN59" s="122"/>
      <c r="BO59" s="122"/>
      <c r="BP59" s="122"/>
      <c r="BQ59" s="122"/>
      <c r="BR59" s="122"/>
      <c r="BS59" s="122"/>
      <c r="BT59" s="122"/>
      <c r="BU59" s="122"/>
      <c r="BV59" s="122"/>
      <c r="BW59" s="122"/>
      <c r="BX59" s="122"/>
      <c r="BY59" s="122"/>
      <c r="BZ59" s="122"/>
      <c r="CA59" s="122"/>
      <c r="CB59" s="122"/>
      <c r="CC59" s="122"/>
      <c r="CD59" s="122"/>
      <c r="CE59" s="122"/>
      <c r="CF59" s="122"/>
      <c r="CG59" s="122"/>
      <c r="CH59" s="122"/>
      <c r="CI59" s="122"/>
      <c r="CJ59" s="122"/>
      <c r="CK59" s="122"/>
      <c r="CL59" s="122"/>
      <c r="CM59" s="122"/>
      <c r="CN59" s="122"/>
      <c r="CO59" s="122"/>
      <c r="CP59" s="122"/>
      <c r="CQ59" s="122"/>
      <c r="CR59" s="122"/>
      <c r="CS59" s="122"/>
      <c r="CT59" s="122"/>
      <c r="CU59" s="122"/>
      <c r="CV59" s="122"/>
      <c r="CW59" s="122"/>
      <c r="CX59" s="122"/>
      <c r="CY59" s="122"/>
      <c r="CZ59" s="122"/>
      <c r="DA59" s="122"/>
      <c r="DB59" s="122"/>
      <c r="DC59" s="122"/>
      <c r="DD59" s="122"/>
      <c r="DE59" s="122"/>
      <c r="DF59" s="122"/>
      <c r="DG59" s="122"/>
      <c r="DH59" s="122"/>
      <c r="DI59" s="122"/>
      <c r="DJ59" s="122"/>
      <c r="DK59" s="122"/>
      <c r="DL59" s="122"/>
      <c r="DM59" s="122"/>
      <c r="DN59" s="122"/>
      <c r="DO59" s="122"/>
      <c r="DP59" s="122"/>
      <c r="DQ59" s="122"/>
      <c r="DR59" s="122"/>
      <c r="DS59" s="122"/>
      <c r="DT59" s="122"/>
      <c r="DU59" s="122"/>
      <c r="DV59" s="122"/>
      <c r="DW59" s="122"/>
      <c r="DX59" s="122"/>
      <c r="DY59" s="122"/>
      <c r="DZ59" s="122"/>
      <c r="EA59" s="122"/>
      <c r="EB59" s="122"/>
      <c r="EC59" s="122"/>
      <c r="ED59" s="122"/>
      <c r="EE59" s="122"/>
      <c r="EF59" s="122"/>
      <c r="EG59" s="122"/>
      <c r="EH59" s="122"/>
      <c r="EI59" s="122"/>
      <c r="EJ59" s="122"/>
      <c r="EK59" s="122"/>
      <c r="EL59" s="122"/>
      <c r="EM59" s="122"/>
      <c r="EN59" s="122"/>
      <c r="EO59" s="122"/>
      <c r="EP59" s="122"/>
      <c r="EQ59" s="122"/>
      <c r="ER59" s="122"/>
      <c r="ES59" s="122"/>
      <c r="ET59" s="122"/>
      <c r="EU59" s="122"/>
      <c r="EV59" s="122"/>
      <c r="EW59" s="122"/>
      <c r="EX59" s="122"/>
      <c r="EY59" s="122"/>
      <c r="EZ59" s="122"/>
      <c r="FA59" s="122"/>
      <c r="FB59" s="122"/>
      <c r="FC59" s="122"/>
      <c r="FD59" s="122"/>
      <c r="FE59" s="122"/>
      <c r="FF59" s="122"/>
      <c r="FG59" s="122"/>
      <c r="FH59" s="122"/>
      <c r="FI59" s="122"/>
      <c r="FJ59" s="122"/>
      <c r="FK59" s="122"/>
      <c r="FL59" s="122"/>
      <c r="FM59" s="122"/>
      <c r="FN59" s="122"/>
      <c r="FO59" s="122"/>
      <c r="FP59" s="122"/>
      <c r="FQ59" s="122"/>
      <c r="FR59" s="122"/>
      <c r="FS59" s="122"/>
      <c r="FT59" s="122"/>
      <c r="FU59" s="122"/>
      <c r="FV59" s="122"/>
      <c r="FW59" s="122"/>
      <c r="FX59" s="122"/>
      <c r="FY59" s="122"/>
      <c r="FZ59" s="122"/>
      <c r="GA59" s="122"/>
      <c r="GB59" s="122"/>
      <c r="GC59" s="122"/>
      <c r="GD59" s="122"/>
      <c r="GE59" s="122"/>
      <c r="GF59" s="122"/>
      <c r="GG59" s="122"/>
      <c r="GH59" s="122"/>
      <c r="GI59" s="122"/>
      <c r="GJ59" s="122"/>
      <c r="GK59" s="122"/>
      <c r="GL59" s="122"/>
      <c r="GM59" s="122"/>
      <c r="GN59" s="122"/>
      <c r="GO59" s="122"/>
      <c r="GP59" s="122"/>
      <c r="GQ59" s="122"/>
      <c r="GR59" s="122"/>
      <c r="GS59" s="122"/>
      <c r="GT59" s="122"/>
      <c r="GU59" s="122"/>
      <c r="GV59" s="122"/>
      <c r="GW59" s="122"/>
      <c r="GX59" s="122"/>
      <c r="GY59" s="122"/>
      <c r="GZ59" s="122"/>
      <c r="HA59" s="122"/>
      <c r="HB59" s="122"/>
      <c r="HC59" s="122"/>
      <c r="HD59" s="122"/>
      <c r="HE59" s="122"/>
      <c r="HF59" s="122"/>
      <c r="HG59" s="122"/>
      <c r="HH59" s="122"/>
      <c r="HI59" s="122"/>
      <c r="HJ59" s="122"/>
      <c r="HK59" s="122"/>
      <c r="HL59" s="122"/>
      <c r="HM59" s="122"/>
      <c r="HN59" s="122"/>
      <c r="HO59" s="122"/>
      <c r="HP59" s="122"/>
      <c r="HQ59" s="122"/>
      <c r="HR59" s="122"/>
      <c r="HS59" s="122"/>
      <c r="HT59" s="122"/>
      <c r="HU59" s="122"/>
      <c r="HV59" s="122"/>
      <c r="HW59" s="122"/>
      <c r="HX59" s="122"/>
      <c r="HY59" s="122"/>
      <c r="HZ59" s="122"/>
      <c r="IA59" s="122"/>
      <c r="IB59" s="122"/>
      <c r="IC59" s="122"/>
      <c r="ID59" s="122"/>
      <c r="IE59" s="122"/>
      <c r="IF59" s="122"/>
      <c r="IG59" s="122"/>
      <c r="IH59" s="122"/>
      <c r="II59" s="122"/>
    </row>
    <row r="60" spans="1:243" ht="31.2" customHeight="1">
      <c r="A60" s="474" t="s">
        <v>279</v>
      </c>
      <c r="B60" s="474"/>
      <c r="C60" s="474"/>
      <c r="D60" s="474"/>
      <c r="E60" s="474"/>
      <c r="F60" s="474"/>
      <c r="G60" s="474"/>
      <c r="H60" s="474"/>
      <c r="I60" s="474"/>
      <c r="J60" s="474"/>
      <c r="K60" s="474"/>
      <c r="L60" s="475" t="s">
        <v>280</v>
      </c>
      <c r="M60" s="475"/>
      <c r="N60" s="475"/>
      <c r="O60" s="475"/>
      <c r="P60" s="475"/>
      <c r="Q60" s="475"/>
      <c r="R60" s="475"/>
      <c r="S60" s="475"/>
      <c r="T60" s="475"/>
      <c r="U60" s="476" t="s">
        <v>315</v>
      </c>
      <c r="V60" s="476"/>
      <c r="W60" s="476"/>
      <c r="X60" s="477" t="s">
        <v>282</v>
      </c>
      <c r="Y60" s="477" t="s">
        <v>283</v>
      </c>
      <c r="Z60" s="122"/>
      <c r="AA60" s="122"/>
      <c r="AB60" s="122"/>
      <c r="AC60" s="122"/>
      <c r="AD60" s="122"/>
      <c r="AE60" s="122"/>
      <c r="AF60" s="122"/>
      <c r="AG60" s="122"/>
      <c r="AH60" s="122"/>
      <c r="AI60" s="122"/>
      <c r="AJ60" s="122"/>
      <c r="AK60" s="122"/>
      <c r="AL60" s="122"/>
      <c r="AM60" s="122"/>
      <c r="AN60" s="122"/>
      <c r="AO60" s="122"/>
      <c r="AP60" s="122"/>
      <c r="AQ60" s="122"/>
      <c r="AR60" s="122"/>
      <c r="AS60" s="122"/>
      <c r="AT60" s="122"/>
      <c r="AU60" s="122"/>
      <c r="AV60" s="122"/>
      <c r="AW60" s="122"/>
      <c r="AX60" s="122"/>
      <c r="AY60" s="122"/>
      <c r="AZ60" s="122"/>
      <c r="BA60" s="122"/>
      <c r="BB60" s="122"/>
      <c r="BC60" s="122"/>
      <c r="BD60" s="122"/>
      <c r="BE60" s="122"/>
      <c r="BF60" s="122"/>
      <c r="BG60" s="122"/>
      <c r="BH60" s="122"/>
      <c r="BI60" s="122"/>
      <c r="BJ60" s="122"/>
      <c r="BK60" s="122"/>
      <c r="BL60" s="122"/>
      <c r="BM60" s="122"/>
      <c r="BN60" s="122"/>
      <c r="BO60" s="122"/>
      <c r="BP60" s="122"/>
      <c r="BQ60" s="122"/>
      <c r="BR60" s="122"/>
      <c r="BS60" s="122"/>
      <c r="BT60" s="122"/>
      <c r="BU60" s="122"/>
      <c r="BV60" s="122"/>
      <c r="BW60" s="122"/>
      <c r="BX60" s="122"/>
      <c r="BY60" s="122"/>
      <c r="BZ60" s="122"/>
      <c r="CA60" s="122"/>
      <c r="CB60" s="122"/>
      <c r="CC60" s="122"/>
      <c r="CD60" s="122"/>
      <c r="CE60" s="122"/>
      <c r="CF60" s="122"/>
      <c r="CG60" s="122"/>
      <c r="CH60" s="122"/>
      <c r="CI60" s="122"/>
      <c r="CJ60" s="122"/>
      <c r="CK60" s="122"/>
      <c r="CL60" s="122"/>
      <c r="CM60" s="122"/>
      <c r="CN60" s="122"/>
      <c r="CO60" s="122"/>
      <c r="CP60" s="122"/>
      <c r="CQ60" s="122"/>
      <c r="CR60" s="122"/>
      <c r="CS60" s="122"/>
      <c r="CT60" s="122"/>
      <c r="CU60" s="122"/>
      <c r="CV60" s="122"/>
      <c r="CW60" s="122"/>
      <c r="CX60" s="122"/>
      <c r="CY60" s="122"/>
      <c r="CZ60" s="122"/>
      <c r="DA60" s="122"/>
      <c r="DB60" s="122"/>
      <c r="DC60" s="122"/>
      <c r="DD60" s="122"/>
      <c r="DE60" s="122"/>
      <c r="DF60" s="122"/>
      <c r="DG60" s="122"/>
      <c r="DH60" s="122"/>
      <c r="DI60" s="122"/>
      <c r="DJ60" s="122"/>
      <c r="DK60" s="122"/>
      <c r="DL60" s="122"/>
      <c r="DM60" s="122"/>
      <c r="DN60" s="122"/>
      <c r="DO60" s="122"/>
      <c r="DP60" s="122"/>
      <c r="DQ60" s="122"/>
      <c r="DR60" s="122"/>
      <c r="DS60" s="122"/>
      <c r="DT60" s="122"/>
      <c r="DU60" s="122"/>
      <c r="DV60" s="122"/>
      <c r="DW60" s="122"/>
      <c r="DX60" s="122"/>
      <c r="DY60" s="122"/>
      <c r="DZ60" s="122"/>
      <c r="EA60" s="122"/>
      <c r="EB60" s="122"/>
      <c r="EC60" s="122"/>
      <c r="ED60" s="122"/>
      <c r="EE60" s="122"/>
      <c r="EF60" s="122"/>
      <c r="EG60" s="122"/>
      <c r="EH60" s="122"/>
      <c r="EI60" s="122"/>
      <c r="EJ60" s="122"/>
      <c r="EK60" s="122"/>
      <c r="EL60" s="122"/>
      <c r="EM60" s="122"/>
      <c r="EN60" s="122"/>
      <c r="EO60" s="122"/>
      <c r="EP60" s="122"/>
      <c r="EQ60" s="122"/>
      <c r="ER60" s="122"/>
      <c r="ES60" s="122"/>
      <c r="ET60" s="122"/>
      <c r="EU60" s="122"/>
      <c r="EV60" s="122"/>
      <c r="EW60" s="122"/>
      <c r="EX60" s="122"/>
      <c r="EY60" s="122"/>
      <c r="EZ60" s="122"/>
      <c r="FA60" s="122"/>
      <c r="FB60" s="122"/>
      <c r="FC60" s="122"/>
      <c r="FD60" s="122"/>
      <c r="FE60" s="122"/>
      <c r="FF60" s="122"/>
      <c r="FG60" s="122"/>
      <c r="FH60" s="122"/>
      <c r="FI60" s="122"/>
      <c r="FJ60" s="122"/>
      <c r="FK60" s="122"/>
      <c r="FL60" s="122"/>
      <c r="FM60" s="122"/>
      <c r="FN60" s="122"/>
      <c r="FO60" s="122"/>
      <c r="FP60" s="122"/>
      <c r="FQ60" s="122"/>
      <c r="FR60" s="122"/>
      <c r="FS60" s="122"/>
      <c r="FT60" s="122"/>
      <c r="FU60" s="122"/>
      <c r="FV60" s="122"/>
      <c r="FW60" s="122"/>
      <c r="FX60" s="122"/>
      <c r="FY60" s="122"/>
      <c r="FZ60" s="122"/>
      <c r="GA60" s="122"/>
      <c r="GB60" s="122"/>
      <c r="GC60" s="122"/>
      <c r="GD60" s="122"/>
      <c r="GE60" s="122"/>
      <c r="GF60" s="122"/>
      <c r="GG60" s="122"/>
      <c r="GH60" s="122"/>
      <c r="GI60" s="122"/>
      <c r="GJ60" s="122"/>
      <c r="GK60" s="122"/>
      <c r="GL60" s="122"/>
      <c r="GM60" s="122"/>
      <c r="GN60" s="122"/>
      <c r="GO60" s="122"/>
      <c r="GP60" s="122"/>
      <c r="GQ60" s="122"/>
      <c r="GR60" s="122"/>
      <c r="GS60" s="122"/>
      <c r="GT60" s="122"/>
      <c r="GU60" s="122"/>
      <c r="GV60" s="122"/>
      <c r="GW60" s="122"/>
      <c r="GX60" s="122"/>
      <c r="GY60" s="122"/>
      <c r="GZ60" s="122"/>
      <c r="HA60" s="122"/>
      <c r="HB60" s="122"/>
      <c r="HC60" s="122"/>
      <c r="HD60" s="122"/>
      <c r="HE60" s="122"/>
      <c r="HF60" s="122"/>
      <c r="HG60" s="122"/>
      <c r="HH60" s="122"/>
      <c r="HI60" s="122"/>
      <c r="HJ60" s="122"/>
      <c r="HK60" s="122"/>
      <c r="HL60" s="122"/>
      <c r="HM60" s="122"/>
      <c r="HN60" s="122"/>
      <c r="HO60" s="122"/>
      <c r="HP60" s="122"/>
      <c r="HQ60" s="122"/>
      <c r="HR60" s="122"/>
      <c r="HS60" s="122"/>
      <c r="HT60" s="122"/>
      <c r="HU60" s="122"/>
      <c r="HV60" s="122"/>
      <c r="HW60" s="122"/>
      <c r="HX60" s="122"/>
      <c r="HY60" s="122"/>
      <c r="HZ60" s="122"/>
      <c r="IA60" s="122"/>
      <c r="IB60" s="122"/>
      <c r="IC60" s="122"/>
      <c r="ID60" s="122"/>
      <c r="IE60" s="122"/>
      <c r="IF60" s="122"/>
      <c r="IG60" s="122"/>
      <c r="IH60" s="122"/>
      <c r="II60" s="122"/>
    </row>
    <row r="61" spans="1:243" ht="37.200000000000003" customHeight="1">
      <c r="A61" s="454" t="s">
        <v>284</v>
      </c>
      <c r="B61" s="454"/>
      <c r="C61" s="454"/>
      <c r="D61" s="454"/>
      <c r="E61" s="454"/>
      <c r="F61" s="454"/>
      <c r="G61" s="454"/>
      <c r="H61" s="454"/>
      <c r="I61" s="454"/>
      <c r="J61" s="454"/>
      <c r="K61" s="454"/>
      <c r="L61" s="480" t="s">
        <v>285</v>
      </c>
      <c r="M61" s="480"/>
      <c r="N61" s="480"/>
      <c r="O61" s="480" t="s">
        <v>106</v>
      </c>
      <c r="P61" s="480" t="s">
        <v>135</v>
      </c>
      <c r="Q61" s="480" t="s">
        <v>169</v>
      </c>
      <c r="R61" s="480" t="s">
        <v>187</v>
      </c>
      <c r="S61" s="482" t="s">
        <v>286</v>
      </c>
      <c r="T61" s="483" t="s">
        <v>287</v>
      </c>
      <c r="U61" s="476"/>
      <c r="V61" s="476"/>
      <c r="W61" s="476"/>
      <c r="X61" s="477"/>
      <c r="Y61" s="477"/>
      <c r="Z61" s="122"/>
      <c r="AA61" s="122"/>
      <c r="AB61" s="122"/>
      <c r="AC61" s="122"/>
      <c r="AD61" s="122"/>
      <c r="AE61" s="122"/>
      <c r="AF61" s="122"/>
      <c r="AG61" s="122"/>
      <c r="AH61" s="122"/>
      <c r="AI61" s="122"/>
      <c r="AJ61" s="122"/>
      <c r="AK61" s="122"/>
      <c r="AL61" s="122"/>
      <c r="AM61" s="122"/>
      <c r="AN61" s="122"/>
      <c r="AO61" s="122"/>
      <c r="AP61" s="122"/>
      <c r="AQ61" s="122"/>
      <c r="AR61" s="122"/>
      <c r="AS61" s="122"/>
      <c r="AT61" s="122"/>
      <c r="AU61" s="122"/>
      <c r="AV61" s="122"/>
      <c r="AW61" s="122"/>
      <c r="AX61" s="122"/>
      <c r="AY61" s="122"/>
      <c r="AZ61" s="122"/>
      <c r="BA61" s="122"/>
      <c r="BB61" s="122"/>
      <c r="BC61" s="122"/>
      <c r="BD61" s="122"/>
      <c r="BE61" s="122"/>
      <c r="BF61" s="122"/>
      <c r="BG61" s="122"/>
      <c r="BH61" s="122"/>
      <c r="BI61" s="122"/>
      <c r="BJ61" s="122"/>
      <c r="BK61" s="122"/>
      <c r="BL61" s="122"/>
      <c r="BM61" s="122"/>
      <c r="BN61" s="122"/>
      <c r="BO61" s="122"/>
      <c r="BP61" s="122"/>
      <c r="BQ61" s="122"/>
      <c r="BR61" s="122"/>
      <c r="BS61" s="122"/>
      <c r="BT61" s="122"/>
      <c r="BU61" s="122"/>
      <c r="BV61" s="122"/>
      <c r="BW61" s="122"/>
      <c r="BX61" s="122"/>
      <c r="BY61" s="122"/>
      <c r="BZ61" s="122"/>
      <c r="CA61" s="122"/>
      <c r="CB61" s="122"/>
      <c r="CC61" s="122"/>
      <c r="CD61" s="122"/>
      <c r="CE61" s="122"/>
      <c r="CF61" s="122"/>
      <c r="CG61" s="122"/>
      <c r="CH61" s="122"/>
      <c r="CI61" s="122"/>
      <c r="CJ61" s="122"/>
      <c r="CK61" s="122"/>
      <c r="CL61" s="122"/>
      <c r="CM61" s="122"/>
      <c r="CN61" s="122"/>
      <c r="CO61" s="122"/>
      <c r="CP61" s="122"/>
      <c r="CQ61" s="122"/>
      <c r="CR61" s="122"/>
      <c r="CS61" s="122"/>
      <c r="CT61" s="122"/>
      <c r="CU61" s="122"/>
      <c r="CV61" s="122"/>
      <c r="CW61" s="122"/>
      <c r="CX61" s="122"/>
      <c r="CY61" s="122"/>
      <c r="CZ61" s="122"/>
      <c r="DA61" s="122"/>
      <c r="DB61" s="122"/>
      <c r="DC61" s="122"/>
      <c r="DD61" s="122"/>
      <c r="DE61" s="122"/>
      <c r="DF61" s="122"/>
      <c r="DG61" s="122"/>
      <c r="DH61" s="122"/>
      <c r="DI61" s="122"/>
      <c r="DJ61" s="122"/>
      <c r="DK61" s="122"/>
      <c r="DL61" s="122"/>
      <c r="DM61" s="122"/>
      <c r="DN61" s="122"/>
      <c r="DO61" s="122"/>
      <c r="DP61" s="122"/>
      <c r="DQ61" s="122"/>
      <c r="DR61" s="122"/>
      <c r="DS61" s="122"/>
      <c r="DT61" s="122"/>
      <c r="DU61" s="122"/>
      <c r="DV61" s="122"/>
      <c r="DW61" s="122"/>
      <c r="DX61" s="122"/>
      <c r="DY61" s="122"/>
      <c r="DZ61" s="122"/>
      <c r="EA61" s="122"/>
      <c r="EB61" s="122"/>
      <c r="EC61" s="122"/>
      <c r="ED61" s="122"/>
      <c r="EE61" s="122"/>
      <c r="EF61" s="122"/>
      <c r="EG61" s="122"/>
      <c r="EH61" s="122"/>
      <c r="EI61" s="122"/>
      <c r="EJ61" s="122"/>
      <c r="EK61" s="122"/>
      <c r="EL61" s="122"/>
      <c r="EM61" s="122"/>
      <c r="EN61" s="122"/>
      <c r="EO61" s="122"/>
      <c r="EP61" s="122"/>
      <c r="EQ61" s="122"/>
      <c r="ER61" s="122"/>
      <c r="ES61" s="122"/>
      <c r="ET61" s="122"/>
      <c r="EU61" s="122"/>
      <c r="EV61" s="122"/>
      <c r="EW61" s="122"/>
      <c r="EX61" s="122"/>
      <c r="EY61" s="122"/>
      <c r="EZ61" s="122"/>
      <c r="FA61" s="122"/>
      <c r="FB61" s="122"/>
      <c r="FC61" s="122"/>
      <c r="FD61" s="122"/>
      <c r="FE61" s="122"/>
      <c r="FF61" s="122"/>
      <c r="FG61" s="122"/>
      <c r="FH61" s="122"/>
      <c r="FI61" s="122"/>
      <c r="FJ61" s="122"/>
      <c r="FK61" s="122"/>
      <c r="FL61" s="122"/>
      <c r="FM61" s="122"/>
      <c r="FN61" s="122"/>
      <c r="FO61" s="122"/>
      <c r="FP61" s="122"/>
      <c r="FQ61" s="122"/>
      <c r="FR61" s="122"/>
      <c r="FS61" s="122"/>
      <c r="FT61" s="122"/>
      <c r="FU61" s="122"/>
      <c r="FV61" s="122"/>
      <c r="FW61" s="122"/>
      <c r="FX61" s="122"/>
      <c r="FY61" s="122"/>
      <c r="FZ61" s="122"/>
      <c r="GA61" s="122"/>
      <c r="GB61" s="122"/>
      <c r="GC61" s="122"/>
      <c r="GD61" s="122"/>
      <c r="GE61" s="122"/>
      <c r="GF61" s="122"/>
      <c r="GG61" s="122"/>
      <c r="GH61" s="122"/>
      <c r="GI61" s="122"/>
      <c r="GJ61" s="122"/>
      <c r="GK61" s="122"/>
      <c r="GL61" s="122"/>
      <c r="GM61" s="122"/>
      <c r="GN61" s="122"/>
      <c r="GO61" s="122"/>
      <c r="GP61" s="122"/>
      <c r="GQ61" s="122"/>
      <c r="GR61" s="122"/>
      <c r="GS61" s="122"/>
      <c r="GT61" s="122"/>
      <c r="GU61" s="122"/>
      <c r="GV61" s="122"/>
      <c r="GW61" s="122"/>
      <c r="GX61" s="122"/>
      <c r="GY61" s="122"/>
      <c r="GZ61" s="122"/>
      <c r="HA61" s="122"/>
      <c r="HB61" s="122"/>
      <c r="HC61" s="122"/>
      <c r="HD61" s="122"/>
      <c r="HE61" s="122"/>
      <c r="HF61" s="122"/>
      <c r="HG61" s="122"/>
      <c r="HH61" s="122"/>
      <c r="HI61" s="122"/>
      <c r="HJ61" s="122"/>
      <c r="HK61" s="122"/>
      <c r="HL61" s="122"/>
      <c r="HM61" s="122"/>
      <c r="HN61" s="122"/>
      <c r="HO61" s="122"/>
      <c r="HP61" s="122"/>
      <c r="HQ61" s="122"/>
      <c r="HR61" s="122"/>
      <c r="HS61" s="122"/>
      <c r="HT61" s="122"/>
      <c r="HU61" s="122"/>
      <c r="HV61" s="122"/>
      <c r="HW61" s="122"/>
      <c r="HX61" s="122"/>
      <c r="HY61" s="122"/>
      <c r="HZ61" s="122"/>
      <c r="IA61" s="122"/>
      <c r="IB61" s="122"/>
      <c r="IC61" s="122"/>
      <c r="ID61" s="122"/>
      <c r="IE61" s="122"/>
      <c r="IF61" s="122"/>
      <c r="IG61" s="122"/>
      <c r="IH61" s="122"/>
      <c r="II61" s="122"/>
    </row>
    <row r="62" spans="1:243" ht="37.200000000000003" customHeight="1">
      <c r="A62" s="454" t="s">
        <v>255</v>
      </c>
      <c r="B62" s="454" t="s">
        <v>288</v>
      </c>
      <c r="C62" s="454"/>
      <c r="D62" s="454"/>
      <c r="E62" s="454"/>
      <c r="F62" s="454"/>
      <c r="G62" s="454"/>
      <c r="H62" s="454"/>
      <c r="I62" s="478" t="s">
        <v>289</v>
      </c>
      <c r="J62" s="478"/>
      <c r="K62" s="478"/>
      <c r="L62" s="480"/>
      <c r="M62" s="480"/>
      <c r="N62" s="480"/>
      <c r="O62" s="480"/>
      <c r="P62" s="480"/>
      <c r="Q62" s="480"/>
      <c r="R62" s="480"/>
      <c r="S62" s="482"/>
      <c r="T62" s="483"/>
      <c r="U62" s="479" t="s">
        <v>290</v>
      </c>
      <c r="V62" s="479" t="s">
        <v>291</v>
      </c>
      <c r="W62" s="479" t="s">
        <v>292</v>
      </c>
      <c r="X62" s="477"/>
      <c r="Y62" s="477"/>
      <c r="Z62" s="122"/>
      <c r="AA62" s="122"/>
      <c r="AB62" s="122"/>
      <c r="AC62" s="122"/>
      <c r="AD62" s="122"/>
      <c r="AE62" s="122"/>
      <c r="AF62" s="122"/>
      <c r="AG62" s="122"/>
      <c r="AH62" s="122"/>
      <c r="AI62" s="122"/>
      <c r="AJ62" s="122"/>
      <c r="AK62" s="122"/>
      <c r="AL62" s="122"/>
      <c r="AM62" s="122"/>
      <c r="AN62" s="122"/>
      <c r="AO62" s="122"/>
      <c r="AP62" s="122"/>
      <c r="AQ62" s="122"/>
      <c r="AR62" s="122"/>
      <c r="AS62" s="122"/>
      <c r="AT62" s="122"/>
      <c r="AU62" s="122"/>
      <c r="AV62" s="122"/>
      <c r="AW62" s="122"/>
      <c r="AX62" s="122"/>
      <c r="AY62" s="122"/>
      <c r="AZ62" s="122"/>
      <c r="BA62" s="122"/>
      <c r="BB62" s="122"/>
      <c r="BC62" s="122"/>
      <c r="BD62" s="122"/>
      <c r="BE62" s="122"/>
      <c r="BF62" s="122"/>
      <c r="BG62" s="122"/>
      <c r="BH62" s="122"/>
      <c r="BI62" s="122"/>
      <c r="BJ62" s="122"/>
      <c r="BK62" s="122"/>
      <c r="BL62" s="122"/>
      <c r="BM62" s="122"/>
      <c r="BN62" s="122"/>
      <c r="BO62" s="122"/>
      <c r="BP62" s="122"/>
      <c r="BQ62" s="122"/>
      <c r="BR62" s="122"/>
      <c r="BS62" s="122"/>
      <c r="BT62" s="122"/>
      <c r="BU62" s="122"/>
      <c r="BV62" s="122"/>
      <c r="BW62" s="122"/>
      <c r="BX62" s="122"/>
      <c r="BY62" s="122"/>
      <c r="BZ62" s="122"/>
      <c r="CA62" s="122"/>
      <c r="CB62" s="122"/>
      <c r="CC62" s="122"/>
      <c r="CD62" s="122"/>
      <c r="CE62" s="122"/>
      <c r="CF62" s="122"/>
      <c r="CG62" s="122"/>
      <c r="CH62" s="122"/>
      <c r="CI62" s="122"/>
      <c r="CJ62" s="122"/>
      <c r="CK62" s="122"/>
      <c r="CL62" s="122"/>
      <c r="CM62" s="122"/>
      <c r="CN62" s="122"/>
      <c r="CO62" s="122"/>
      <c r="CP62" s="122"/>
      <c r="CQ62" s="122"/>
      <c r="CR62" s="122"/>
      <c r="CS62" s="122"/>
      <c r="CT62" s="122"/>
      <c r="CU62" s="122"/>
      <c r="CV62" s="122"/>
      <c r="CW62" s="122"/>
      <c r="CX62" s="122"/>
      <c r="CY62" s="122"/>
      <c r="CZ62" s="122"/>
      <c r="DA62" s="122"/>
      <c r="DB62" s="122"/>
      <c r="DC62" s="122"/>
      <c r="DD62" s="122"/>
      <c r="DE62" s="122"/>
      <c r="DF62" s="122"/>
      <c r="DG62" s="122"/>
      <c r="DH62" s="122"/>
      <c r="DI62" s="122"/>
      <c r="DJ62" s="122"/>
      <c r="DK62" s="122"/>
      <c r="DL62" s="122"/>
      <c r="DM62" s="122"/>
      <c r="DN62" s="122"/>
      <c r="DO62" s="122"/>
      <c r="DP62" s="122"/>
      <c r="DQ62" s="122"/>
      <c r="DR62" s="122"/>
      <c r="DS62" s="122"/>
      <c r="DT62" s="122"/>
      <c r="DU62" s="122"/>
      <c r="DV62" s="122"/>
      <c r="DW62" s="122"/>
      <c r="DX62" s="122"/>
      <c r="DY62" s="122"/>
      <c r="DZ62" s="122"/>
      <c r="EA62" s="122"/>
      <c r="EB62" s="122"/>
      <c r="EC62" s="122"/>
      <c r="ED62" s="122"/>
      <c r="EE62" s="122"/>
      <c r="EF62" s="122"/>
      <c r="EG62" s="122"/>
      <c r="EH62" s="122"/>
      <c r="EI62" s="122"/>
      <c r="EJ62" s="122"/>
      <c r="EK62" s="122"/>
      <c r="EL62" s="122"/>
      <c r="EM62" s="122"/>
      <c r="EN62" s="122"/>
      <c r="EO62" s="122"/>
      <c r="EP62" s="122"/>
      <c r="EQ62" s="122"/>
      <c r="ER62" s="122"/>
      <c r="ES62" s="122"/>
      <c r="ET62" s="122"/>
      <c r="EU62" s="122"/>
      <c r="EV62" s="122"/>
      <c r="EW62" s="122"/>
      <c r="EX62" s="122"/>
      <c r="EY62" s="122"/>
      <c r="EZ62" s="122"/>
      <c r="FA62" s="122"/>
      <c r="FB62" s="122"/>
      <c r="FC62" s="122"/>
      <c r="FD62" s="122"/>
      <c r="FE62" s="122"/>
      <c r="FF62" s="122"/>
      <c r="FG62" s="122"/>
      <c r="FH62" s="122"/>
      <c r="FI62" s="122"/>
      <c r="FJ62" s="122"/>
      <c r="FK62" s="122"/>
      <c r="FL62" s="122"/>
      <c r="FM62" s="122"/>
      <c r="FN62" s="122"/>
      <c r="FO62" s="122"/>
      <c r="FP62" s="122"/>
      <c r="FQ62" s="122"/>
      <c r="FR62" s="122"/>
      <c r="FS62" s="122"/>
      <c r="FT62" s="122"/>
      <c r="FU62" s="122"/>
      <c r="FV62" s="122"/>
      <c r="FW62" s="122"/>
      <c r="FX62" s="122"/>
      <c r="FY62" s="122"/>
      <c r="FZ62" s="122"/>
      <c r="GA62" s="122"/>
      <c r="GB62" s="122"/>
      <c r="GC62" s="122"/>
      <c r="GD62" s="122"/>
      <c r="GE62" s="122"/>
      <c r="GF62" s="122"/>
      <c r="GG62" s="122"/>
      <c r="GH62" s="122"/>
      <c r="GI62" s="122"/>
      <c r="GJ62" s="122"/>
      <c r="GK62" s="122"/>
      <c r="GL62" s="122"/>
      <c r="GM62" s="122"/>
      <c r="GN62" s="122"/>
      <c r="GO62" s="122"/>
      <c r="GP62" s="122"/>
      <c r="GQ62" s="122"/>
      <c r="GR62" s="122"/>
      <c r="GS62" s="122"/>
      <c r="GT62" s="122"/>
      <c r="GU62" s="122"/>
      <c r="GV62" s="122"/>
      <c r="GW62" s="122"/>
      <c r="GX62" s="122"/>
      <c r="GY62" s="122"/>
      <c r="GZ62" s="122"/>
      <c r="HA62" s="122"/>
      <c r="HB62" s="122"/>
      <c r="HC62" s="122"/>
      <c r="HD62" s="122"/>
      <c r="HE62" s="122"/>
      <c r="HF62" s="122"/>
      <c r="HG62" s="122"/>
      <c r="HH62" s="122"/>
      <c r="HI62" s="122"/>
      <c r="HJ62" s="122"/>
      <c r="HK62" s="122"/>
      <c r="HL62" s="122"/>
      <c r="HM62" s="122"/>
      <c r="HN62" s="122"/>
      <c r="HO62" s="122"/>
      <c r="HP62" s="122"/>
      <c r="HQ62" s="122"/>
      <c r="HR62" s="122"/>
      <c r="HS62" s="122"/>
      <c r="HT62" s="122"/>
      <c r="HU62" s="122"/>
      <c r="HV62" s="122"/>
      <c r="HW62" s="122"/>
      <c r="HX62" s="122"/>
      <c r="HY62" s="122"/>
      <c r="HZ62" s="122"/>
      <c r="IA62" s="122"/>
      <c r="IB62" s="122"/>
      <c r="IC62" s="122"/>
      <c r="ID62" s="122"/>
      <c r="IE62" s="122"/>
      <c r="IF62" s="122"/>
      <c r="IG62" s="122"/>
      <c r="IH62" s="122"/>
      <c r="II62" s="122"/>
    </row>
    <row r="63" spans="1:243" ht="31.2" customHeight="1">
      <c r="A63" s="454"/>
      <c r="B63" s="454" t="s">
        <v>293</v>
      </c>
      <c r="C63" s="454"/>
      <c r="D63" s="454"/>
      <c r="E63" s="454" t="s">
        <v>294</v>
      </c>
      <c r="F63" s="454"/>
      <c r="G63" s="454"/>
      <c r="H63" s="454"/>
      <c r="I63" s="478" t="s">
        <v>295</v>
      </c>
      <c r="J63" s="478"/>
      <c r="K63" s="478"/>
      <c r="L63" s="480"/>
      <c r="M63" s="480"/>
      <c r="N63" s="480"/>
      <c r="O63" s="480"/>
      <c r="P63" s="480"/>
      <c r="Q63" s="480"/>
      <c r="R63" s="480"/>
      <c r="S63" s="482"/>
      <c r="T63" s="483"/>
      <c r="U63" s="479"/>
      <c r="V63" s="479"/>
      <c r="W63" s="479"/>
      <c r="X63" s="477"/>
      <c r="Y63" s="477"/>
      <c r="Z63" s="122"/>
      <c r="AA63" s="122"/>
      <c r="AB63" s="122"/>
      <c r="AC63" s="122"/>
      <c r="AD63" s="122"/>
      <c r="AE63" s="122"/>
      <c r="AF63" s="122"/>
      <c r="AG63" s="122"/>
      <c r="AH63" s="122"/>
      <c r="AI63" s="122"/>
      <c r="AJ63" s="122"/>
      <c r="AK63" s="122"/>
      <c r="AL63" s="122"/>
      <c r="AM63" s="122"/>
      <c r="AN63" s="122"/>
      <c r="AO63" s="122"/>
      <c r="AP63" s="122"/>
      <c r="AQ63" s="122"/>
      <c r="AR63" s="122"/>
      <c r="AS63" s="122"/>
      <c r="AT63" s="122"/>
      <c r="AU63" s="122"/>
      <c r="AV63" s="122"/>
      <c r="AW63" s="122"/>
      <c r="AX63" s="122"/>
      <c r="AY63" s="122"/>
      <c r="AZ63" s="122"/>
      <c r="BA63" s="122"/>
      <c r="BB63" s="122"/>
      <c r="BC63" s="122"/>
      <c r="BD63" s="122"/>
      <c r="BE63" s="122"/>
      <c r="BF63" s="122"/>
      <c r="BG63" s="122"/>
      <c r="BH63" s="122"/>
      <c r="BI63" s="122"/>
      <c r="BJ63" s="122"/>
      <c r="BK63" s="122"/>
      <c r="BL63" s="122"/>
      <c r="BM63" s="122"/>
      <c r="BN63" s="122"/>
      <c r="BO63" s="122"/>
      <c r="BP63" s="122"/>
      <c r="BQ63" s="122"/>
      <c r="BR63" s="122"/>
      <c r="BS63" s="122"/>
      <c r="BT63" s="122"/>
      <c r="BU63" s="122"/>
      <c r="BV63" s="122"/>
      <c r="BW63" s="122"/>
      <c r="BX63" s="122"/>
      <c r="BY63" s="122"/>
      <c r="BZ63" s="122"/>
      <c r="CA63" s="122"/>
      <c r="CB63" s="122"/>
      <c r="CC63" s="122"/>
      <c r="CD63" s="122"/>
      <c r="CE63" s="122"/>
      <c r="CF63" s="122"/>
      <c r="CG63" s="122"/>
      <c r="CH63" s="122"/>
      <c r="CI63" s="122"/>
      <c r="CJ63" s="122"/>
      <c r="CK63" s="122"/>
      <c r="CL63" s="122"/>
      <c r="CM63" s="122"/>
      <c r="CN63" s="122"/>
      <c r="CO63" s="122"/>
      <c r="CP63" s="122"/>
      <c r="CQ63" s="122"/>
      <c r="CR63" s="122"/>
      <c r="CS63" s="122"/>
      <c r="CT63" s="122"/>
      <c r="CU63" s="122"/>
      <c r="CV63" s="122"/>
      <c r="CW63" s="122"/>
      <c r="CX63" s="122"/>
      <c r="CY63" s="122"/>
      <c r="CZ63" s="122"/>
      <c r="DA63" s="122"/>
      <c r="DB63" s="122"/>
      <c r="DC63" s="122"/>
      <c r="DD63" s="122"/>
      <c r="DE63" s="122"/>
      <c r="DF63" s="122"/>
      <c r="DG63" s="122"/>
      <c r="DH63" s="122"/>
      <c r="DI63" s="122"/>
      <c r="DJ63" s="122"/>
      <c r="DK63" s="122"/>
      <c r="DL63" s="122"/>
      <c r="DM63" s="122"/>
      <c r="DN63" s="122"/>
      <c r="DO63" s="122"/>
      <c r="DP63" s="122"/>
      <c r="DQ63" s="122"/>
      <c r="DR63" s="122"/>
      <c r="DS63" s="122"/>
      <c r="DT63" s="122"/>
      <c r="DU63" s="122"/>
      <c r="DV63" s="122"/>
      <c r="DW63" s="122"/>
      <c r="DX63" s="122"/>
      <c r="DY63" s="122"/>
      <c r="DZ63" s="122"/>
      <c r="EA63" s="122"/>
      <c r="EB63" s="122"/>
      <c r="EC63" s="122"/>
      <c r="ED63" s="122"/>
      <c r="EE63" s="122"/>
      <c r="EF63" s="122"/>
      <c r="EG63" s="122"/>
      <c r="EH63" s="122"/>
      <c r="EI63" s="122"/>
      <c r="EJ63" s="122"/>
      <c r="EK63" s="122"/>
      <c r="EL63" s="122"/>
      <c r="EM63" s="122"/>
      <c r="EN63" s="122"/>
      <c r="EO63" s="122"/>
      <c r="EP63" s="122"/>
      <c r="EQ63" s="122"/>
      <c r="ER63" s="122"/>
      <c r="ES63" s="122"/>
      <c r="ET63" s="122"/>
      <c r="EU63" s="122"/>
      <c r="EV63" s="122"/>
      <c r="EW63" s="122"/>
      <c r="EX63" s="122"/>
      <c r="EY63" s="122"/>
      <c r="EZ63" s="122"/>
      <c r="FA63" s="122"/>
      <c r="FB63" s="122"/>
      <c r="FC63" s="122"/>
      <c r="FD63" s="122"/>
      <c r="FE63" s="122"/>
      <c r="FF63" s="122"/>
      <c r="FG63" s="122"/>
      <c r="FH63" s="122"/>
      <c r="FI63" s="122"/>
      <c r="FJ63" s="122"/>
      <c r="FK63" s="122"/>
      <c r="FL63" s="122"/>
      <c r="FM63" s="122"/>
      <c r="FN63" s="122"/>
      <c r="FO63" s="122"/>
      <c r="FP63" s="122"/>
      <c r="FQ63" s="122"/>
      <c r="FR63" s="122"/>
      <c r="FS63" s="122"/>
      <c r="FT63" s="122"/>
      <c r="FU63" s="122"/>
      <c r="FV63" s="122"/>
      <c r="FW63" s="122"/>
      <c r="FX63" s="122"/>
      <c r="FY63" s="122"/>
      <c r="FZ63" s="122"/>
      <c r="GA63" s="122"/>
      <c r="GB63" s="122"/>
      <c r="GC63" s="122"/>
      <c r="GD63" s="122"/>
      <c r="GE63" s="122"/>
      <c r="GF63" s="122"/>
      <c r="GG63" s="122"/>
      <c r="GH63" s="122"/>
      <c r="GI63" s="122"/>
      <c r="GJ63" s="122"/>
      <c r="GK63" s="122"/>
      <c r="GL63" s="122"/>
      <c r="GM63" s="122"/>
      <c r="GN63" s="122"/>
      <c r="GO63" s="122"/>
      <c r="GP63" s="122"/>
      <c r="GQ63" s="122"/>
      <c r="GR63" s="122"/>
      <c r="GS63" s="122"/>
      <c r="GT63" s="122"/>
      <c r="GU63" s="122"/>
      <c r="GV63" s="122"/>
      <c r="GW63" s="122"/>
      <c r="GX63" s="122"/>
      <c r="GY63" s="122"/>
      <c r="GZ63" s="122"/>
      <c r="HA63" s="122"/>
      <c r="HB63" s="122"/>
      <c r="HC63" s="122"/>
      <c r="HD63" s="122"/>
      <c r="HE63" s="122"/>
      <c r="HF63" s="122"/>
      <c r="HG63" s="122"/>
      <c r="HH63" s="122"/>
      <c r="HI63" s="122"/>
      <c r="HJ63" s="122"/>
      <c r="HK63" s="122"/>
      <c r="HL63" s="122"/>
      <c r="HM63" s="122"/>
      <c r="HN63" s="122"/>
      <c r="HO63" s="122"/>
      <c r="HP63" s="122"/>
      <c r="HQ63" s="122"/>
      <c r="HR63" s="122"/>
      <c r="HS63" s="122"/>
      <c r="HT63" s="122"/>
      <c r="HU63" s="122"/>
      <c r="HV63" s="122"/>
      <c r="HW63" s="122"/>
      <c r="HX63" s="122"/>
      <c r="HY63" s="122"/>
      <c r="HZ63" s="122"/>
      <c r="IA63" s="122"/>
      <c r="IB63" s="122"/>
      <c r="IC63" s="122"/>
      <c r="ID63" s="122"/>
      <c r="IE63" s="122"/>
      <c r="IF63" s="122"/>
      <c r="IG63" s="122"/>
      <c r="IH63" s="122"/>
      <c r="II63" s="122"/>
    </row>
    <row r="64" spans="1:243" s="101" customFormat="1" ht="343.2" customHeight="1">
      <c r="A64" s="91" t="s">
        <v>296</v>
      </c>
      <c r="B64" s="470" t="s">
        <v>297</v>
      </c>
      <c r="C64" s="470"/>
      <c r="D64" s="470"/>
      <c r="E64" s="470" t="s">
        <v>316</v>
      </c>
      <c r="F64" s="470"/>
      <c r="G64" s="470"/>
      <c r="H64" s="470"/>
      <c r="I64" s="470" t="s">
        <v>299</v>
      </c>
      <c r="J64" s="470"/>
      <c r="K64" s="470"/>
      <c r="L64" s="472" t="s">
        <v>300</v>
      </c>
      <c r="M64" s="472"/>
      <c r="N64" s="472"/>
      <c r="O64" s="94">
        <v>2</v>
      </c>
      <c r="P64" s="95">
        <v>3</v>
      </c>
      <c r="Q64" s="94">
        <v>30</v>
      </c>
      <c r="R64" s="65">
        <f>O64*P64*Q58</f>
        <v>600</v>
      </c>
      <c r="S64" s="94" t="str">
        <f>IF((R64&gt;599),"I",IF(R64&gt;149,"II",IF(R64&gt;39,"III",IF(R64&lt;31,"IV"))))</f>
        <v>I</v>
      </c>
      <c r="T64" s="97" t="str">
        <f t="shared" ref="T64" si="21">IF(S64="IV","Aceptable",IF(S64="III","Mejorable",IF(S64="II","No Aceptable o Aceptable con Control Especifico",IF(S64="I","NO Aceptable"))))</f>
        <v>NO Aceptable</v>
      </c>
      <c r="U64" s="65">
        <f>R58</f>
        <v>1800</v>
      </c>
      <c r="V64" s="65">
        <f t="shared" ref="V64" si="22">R64</f>
        <v>600</v>
      </c>
      <c r="W64" s="66">
        <f>(U64-V64)/U64</f>
        <v>0.66666666666666663</v>
      </c>
      <c r="X64" s="67" t="s">
        <v>317</v>
      </c>
      <c r="Y64" s="68" t="s">
        <v>318</v>
      </c>
      <c r="Z64" s="100"/>
      <c r="AA64" s="100"/>
      <c r="AB64" s="100"/>
      <c r="AC64" s="100"/>
      <c r="AD64" s="100"/>
      <c r="AE64" s="100"/>
      <c r="AF64" s="100"/>
      <c r="AG64" s="100"/>
      <c r="AH64" s="100"/>
      <c r="AI64" s="100"/>
      <c r="AJ64" s="100"/>
      <c r="AK64" s="100"/>
      <c r="AL64" s="100"/>
      <c r="AM64" s="100"/>
      <c r="AN64" s="100"/>
      <c r="AO64" s="100"/>
      <c r="AP64" s="100"/>
      <c r="AQ64" s="100"/>
      <c r="AR64" s="100"/>
      <c r="AS64" s="100"/>
      <c r="AT64" s="100"/>
      <c r="AU64" s="100"/>
      <c r="AV64" s="100"/>
      <c r="AW64" s="100"/>
      <c r="AX64" s="100"/>
      <c r="AY64" s="100"/>
      <c r="AZ64" s="100"/>
      <c r="BA64" s="100"/>
      <c r="BB64" s="100"/>
      <c r="BC64" s="100"/>
      <c r="BD64" s="100"/>
      <c r="BE64" s="100"/>
      <c r="BF64" s="100"/>
      <c r="BG64" s="100"/>
      <c r="BH64" s="100"/>
      <c r="BI64" s="100"/>
      <c r="BJ64" s="100"/>
      <c r="BK64" s="100"/>
      <c r="BL64" s="100"/>
      <c r="BM64" s="100"/>
      <c r="BN64" s="100"/>
      <c r="BO64" s="100"/>
      <c r="BP64" s="100"/>
      <c r="BQ64" s="100"/>
      <c r="BR64" s="100"/>
      <c r="BS64" s="100"/>
      <c r="BT64" s="100"/>
      <c r="BU64" s="100"/>
      <c r="BV64" s="100"/>
      <c r="BW64" s="100"/>
      <c r="BX64" s="100"/>
      <c r="BY64" s="100"/>
      <c r="BZ64" s="100"/>
      <c r="CA64" s="100"/>
      <c r="CB64" s="100"/>
      <c r="CC64" s="100"/>
      <c r="CD64" s="100"/>
      <c r="CE64" s="100"/>
      <c r="CF64" s="100"/>
      <c r="CG64" s="100"/>
      <c r="CH64" s="100"/>
      <c r="CI64" s="100"/>
      <c r="CJ64" s="100"/>
      <c r="CK64" s="100"/>
      <c r="CL64" s="100"/>
      <c r="CM64" s="100"/>
      <c r="CN64" s="100"/>
      <c r="CO64" s="100"/>
      <c r="CP64" s="100"/>
      <c r="CQ64" s="100"/>
      <c r="CR64" s="100"/>
      <c r="CS64" s="100"/>
      <c r="CT64" s="100"/>
      <c r="CU64" s="100"/>
      <c r="CV64" s="100"/>
      <c r="CW64" s="100"/>
      <c r="CX64" s="100"/>
      <c r="CY64" s="100"/>
      <c r="CZ64" s="100"/>
      <c r="DA64" s="100"/>
      <c r="DB64" s="100"/>
      <c r="DC64" s="100"/>
      <c r="DD64" s="100"/>
      <c r="DE64" s="100"/>
      <c r="DF64" s="100"/>
      <c r="DG64" s="100"/>
      <c r="DH64" s="100"/>
      <c r="DI64" s="100"/>
      <c r="DJ64" s="100"/>
      <c r="DK64" s="100"/>
      <c r="DL64" s="100"/>
      <c r="DM64" s="100"/>
      <c r="DN64" s="100"/>
      <c r="DO64" s="100"/>
      <c r="DP64" s="100"/>
      <c r="DQ64" s="100"/>
      <c r="DR64" s="100"/>
      <c r="DS64" s="100"/>
      <c r="DT64" s="100"/>
      <c r="DU64" s="100"/>
      <c r="DV64" s="100"/>
      <c r="DW64" s="100"/>
      <c r="DX64" s="100"/>
      <c r="DY64" s="100"/>
      <c r="DZ64" s="100"/>
      <c r="EA64" s="100"/>
      <c r="EB64" s="100"/>
      <c r="EC64" s="100"/>
      <c r="ED64" s="100"/>
      <c r="EE64" s="100"/>
      <c r="EF64" s="100"/>
      <c r="EG64" s="100"/>
      <c r="EH64" s="100"/>
      <c r="EI64" s="100"/>
      <c r="EJ64" s="100"/>
      <c r="EK64" s="100"/>
      <c r="EL64" s="100"/>
      <c r="EM64" s="100"/>
      <c r="EN64" s="100"/>
      <c r="EO64" s="100"/>
      <c r="EP64" s="100"/>
      <c r="EQ64" s="100"/>
      <c r="ER64" s="100"/>
      <c r="ES64" s="100"/>
      <c r="ET64" s="100"/>
      <c r="EU64" s="100"/>
      <c r="EV64" s="100"/>
      <c r="EW64" s="100"/>
      <c r="EX64" s="100"/>
      <c r="EY64" s="100"/>
      <c r="EZ64" s="100"/>
      <c r="FA64" s="100"/>
      <c r="FB64" s="100"/>
      <c r="FC64" s="100"/>
      <c r="FD64" s="100"/>
      <c r="FE64" s="100"/>
      <c r="FF64" s="100"/>
      <c r="FG64" s="100"/>
      <c r="FH64" s="100"/>
      <c r="FI64" s="100"/>
      <c r="FJ64" s="100"/>
      <c r="FK64" s="100"/>
      <c r="FL64" s="100"/>
      <c r="FM64" s="100"/>
      <c r="FN64" s="100"/>
      <c r="FO64" s="100"/>
      <c r="FP64" s="100"/>
      <c r="FQ64" s="100"/>
      <c r="FR64" s="100"/>
      <c r="FS64" s="100"/>
      <c r="FT64" s="100"/>
      <c r="FU64" s="100"/>
      <c r="FV64" s="100"/>
      <c r="FW64" s="100"/>
      <c r="FX64" s="100"/>
      <c r="FY64" s="100"/>
      <c r="FZ64" s="100"/>
      <c r="GA64" s="100"/>
      <c r="GB64" s="100"/>
      <c r="GC64" s="100"/>
      <c r="GD64" s="100"/>
      <c r="GE64" s="100"/>
      <c r="GF64" s="100"/>
      <c r="GG64" s="100"/>
      <c r="GH64" s="100"/>
      <c r="GI64" s="100"/>
      <c r="GJ64" s="100"/>
      <c r="GK64" s="100"/>
      <c r="GL64" s="100"/>
      <c r="GM64" s="100"/>
      <c r="GN64" s="100"/>
      <c r="GO64" s="100"/>
      <c r="GP64" s="100"/>
      <c r="GQ64" s="100"/>
      <c r="GR64" s="100"/>
      <c r="GS64" s="100"/>
      <c r="GT64" s="100"/>
      <c r="GU64" s="100"/>
      <c r="GV64" s="100"/>
      <c r="GW64" s="100"/>
      <c r="GX64" s="100"/>
      <c r="GY64" s="100"/>
      <c r="GZ64" s="100"/>
      <c r="HA64" s="100"/>
      <c r="HB64" s="100"/>
      <c r="HC64" s="100"/>
      <c r="HD64" s="100"/>
      <c r="HE64" s="100"/>
      <c r="HF64" s="100"/>
      <c r="HG64" s="100"/>
      <c r="HH64" s="100"/>
      <c r="HI64" s="100"/>
      <c r="HJ64" s="100"/>
      <c r="HK64" s="100"/>
      <c r="HL64" s="100"/>
      <c r="HM64" s="100"/>
      <c r="HN64" s="100"/>
      <c r="HO64" s="100"/>
      <c r="HP64" s="100"/>
      <c r="HQ64" s="100"/>
      <c r="HR64" s="100"/>
      <c r="HS64" s="100"/>
      <c r="HT64" s="100"/>
      <c r="HU64" s="100"/>
      <c r="HV64" s="100"/>
      <c r="HW64" s="100"/>
      <c r="HX64" s="100"/>
      <c r="HY64" s="100"/>
      <c r="HZ64" s="100"/>
      <c r="IA64" s="100"/>
      <c r="IB64" s="100"/>
      <c r="IC64" s="100"/>
      <c r="ID64" s="100"/>
      <c r="IE64" s="100"/>
      <c r="IF64" s="100"/>
      <c r="IG64" s="100"/>
      <c r="IH64" s="100"/>
      <c r="II64" s="100"/>
    </row>
    <row r="65" spans="1:243">
      <c r="A65" s="123"/>
      <c r="B65" s="123"/>
      <c r="C65" s="123"/>
      <c r="D65" s="124"/>
      <c r="E65" s="124"/>
      <c r="F65" s="125"/>
      <c r="G65" s="125"/>
      <c r="H65" s="124"/>
      <c r="I65" s="126"/>
      <c r="J65" s="124"/>
      <c r="K65" s="123"/>
      <c r="L65" s="123"/>
      <c r="M65" s="124"/>
      <c r="N65" s="124"/>
      <c r="O65" s="124"/>
      <c r="P65" s="124"/>
      <c r="Q65" s="124"/>
      <c r="R65" s="123"/>
      <c r="S65" s="123"/>
      <c r="T65" s="123"/>
      <c r="U65" s="123"/>
      <c r="V65" s="123"/>
      <c r="W65" s="123"/>
      <c r="X65" s="127"/>
      <c r="Y65" s="128"/>
      <c r="Z65" s="129"/>
      <c r="AA65" s="129"/>
      <c r="AB65" s="129"/>
      <c r="AC65" s="129"/>
      <c r="AD65" s="129"/>
      <c r="AE65" s="129"/>
      <c r="AF65" s="129"/>
      <c r="AG65" s="129"/>
      <c r="AH65" s="129"/>
      <c r="AI65" s="129"/>
      <c r="AJ65" s="129"/>
      <c r="AK65" s="129"/>
      <c r="AL65" s="129"/>
      <c r="AM65" s="129"/>
      <c r="AN65" s="129"/>
      <c r="AO65" s="129"/>
      <c r="AP65" s="129"/>
      <c r="AQ65" s="129"/>
      <c r="AR65" s="129"/>
      <c r="AS65" s="129"/>
      <c r="AT65" s="129"/>
      <c r="AU65" s="129"/>
      <c r="AV65" s="129"/>
      <c r="AW65" s="129"/>
      <c r="AX65" s="129"/>
      <c r="AY65" s="129"/>
      <c r="AZ65" s="129"/>
      <c r="BA65" s="129"/>
      <c r="BB65" s="129"/>
      <c r="BC65" s="129"/>
      <c r="BD65" s="129"/>
      <c r="BE65" s="129"/>
      <c r="BF65" s="129"/>
      <c r="BG65" s="129"/>
      <c r="BH65" s="129"/>
      <c r="BI65" s="129"/>
      <c r="BJ65" s="129"/>
      <c r="BK65" s="130">
        <v>1</v>
      </c>
      <c r="BL65" s="130">
        <v>1</v>
      </c>
      <c r="BM65" s="130">
        <v>1</v>
      </c>
      <c r="BN65" s="129"/>
      <c r="BO65" s="129"/>
      <c r="BP65" s="129"/>
      <c r="BQ65" s="129"/>
      <c r="BR65" s="129"/>
      <c r="BS65" s="131"/>
      <c r="BT65" s="131"/>
      <c r="BU65" s="131"/>
      <c r="BV65" s="131"/>
      <c r="BW65" s="131"/>
      <c r="BX65" s="131"/>
      <c r="BY65" s="131"/>
      <c r="BZ65" s="131"/>
      <c r="CA65" s="131"/>
      <c r="CB65" s="131"/>
      <c r="CC65" s="131"/>
      <c r="CD65" s="131"/>
      <c r="CE65" s="131"/>
      <c r="CF65" s="131"/>
      <c r="CG65" s="131"/>
      <c r="CH65" s="131"/>
      <c r="CI65" s="131"/>
      <c r="CJ65" s="131"/>
      <c r="CK65" s="131"/>
      <c r="CL65" s="131"/>
      <c r="CM65" s="131"/>
      <c r="CN65" s="131"/>
      <c r="CO65" s="131"/>
      <c r="CP65" s="131"/>
      <c r="CQ65" s="131"/>
      <c r="CR65" s="131"/>
      <c r="CS65" s="131"/>
      <c r="CT65" s="131"/>
      <c r="CU65" s="131"/>
      <c r="CV65" s="131"/>
      <c r="CW65" s="131"/>
      <c r="CX65" s="131"/>
      <c r="CY65" s="131"/>
      <c r="CZ65" s="131"/>
      <c r="DA65" s="131"/>
      <c r="DB65" s="129"/>
      <c r="DC65" s="129"/>
      <c r="DD65" s="129"/>
      <c r="DE65" s="129"/>
      <c r="DF65" s="129"/>
      <c r="DG65" s="129"/>
      <c r="DH65" s="129"/>
      <c r="DI65" s="129"/>
      <c r="DJ65" s="129"/>
      <c r="DK65" s="129"/>
      <c r="DL65" s="129"/>
      <c r="DM65" s="129"/>
      <c r="DN65" s="129"/>
      <c r="DO65" s="129"/>
      <c r="DP65" s="129"/>
      <c r="DQ65" s="129"/>
      <c r="DR65" s="129"/>
      <c r="DS65" s="129"/>
      <c r="DT65" s="129"/>
      <c r="DU65" s="129"/>
      <c r="DV65" s="129"/>
      <c r="DW65" s="129"/>
      <c r="DX65" s="129"/>
      <c r="DY65" s="129"/>
      <c r="DZ65" s="129"/>
      <c r="EA65" s="129"/>
      <c r="EB65" s="129"/>
      <c r="EC65" s="129"/>
      <c r="ED65" s="129"/>
      <c r="EE65" s="129"/>
      <c r="EF65" s="129"/>
      <c r="EG65" s="129"/>
      <c r="EH65" s="129"/>
      <c r="EI65" s="129"/>
      <c r="EJ65" s="129"/>
      <c r="EK65" s="129"/>
      <c r="EL65" s="129"/>
      <c r="EM65" s="129"/>
      <c r="EN65" s="129"/>
      <c r="EO65" s="129"/>
      <c r="EP65" s="129"/>
      <c r="EQ65" s="129"/>
      <c r="ER65" s="129"/>
      <c r="ES65" s="129"/>
      <c r="ET65" s="129"/>
      <c r="EU65" s="129"/>
      <c r="EV65" s="129"/>
      <c r="EW65" s="129"/>
      <c r="EX65" s="129"/>
      <c r="EY65" s="129"/>
      <c r="EZ65" s="129"/>
      <c r="FA65" s="129"/>
      <c r="FB65" s="129"/>
      <c r="FC65" s="129"/>
      <c r="FD65" s="129"/>
      <c r="FE65" s="129"/>
      <c r="FF65" s="129"/>
      <c r="FG65" s="129"/>
      <c r="FH65" s="129"/>
      <c r="FI65" s="129"/>
      <c r="FJ65" s="129"/>
      <c r="FK65" s="129"/>
      <c r="FL65" s="129"/>
      <c r="FM65" s="129"/>
      <c r="FN65" s="129"/>
      <c r="FO65" s="129"/>
      <c r="FP65" s="129"/>
      <c r="FQ65" s="129"/>
      <c r="FR65" s="129"/>
      <c r="FS65" s="129"/>
      <c r="FT65" s="129"/>
      <c r="FU65" s="129"/>
      <c r="FV65" s="129"/>
      <c r="FW65" s="129"/>
      <c r="FX65" s="129"/>
      <c r="FY65" s="129"/>
      <c r="FZ65" s="129"/>
      <c r="GA65" s="129"/>
      <c r="GB65" s="129"/>
      <c r="GC65" s="129"/>
      <c r="GD65" s="129"/>
      <c r="GE65" s="129"/>
      <c r="GF65" s="129"/>
      <c r="GG65" s="129"/>
      <c r="GH65" s="129"/>
      <c r="GI65" s="129"/>
      <c r="GJ65" s="129"/>
      <c r="GK65" s="129"/>
      <c r="GL65" s="129"/>
      <c r="GM65" s="129"/>
      <c r="GN65" s="129"/>
      <c r="GO65" s="129"/>
      <c r="GP65" s="129"/>
      <c r="GQ65" s="129"/>
      <c r="GR65" s="129"/>
      <c r="GS65" s="129"/>
      <c r="GT65" s="129"/>
      <c r="GU65" s="129"/>
      <c r="GV65" s="129"/>
      <c r="GW65" s="129"/>
      <c r="GX65" s="129"/>
      <c r="GY65" s="129"/>
      <c r="GZ65" s="129"/>
      <c r="HA65" s="129"/>
      <c r="HB65" s="129"/>
      <c r="HC65" s="129"/>
      <c r="HD65" s="129"/>
      <c r="HE65" s="129"/>
      <c r="HF65" s="129"/>
      <c r="HG65" s="129"/>
      <c r="HH65" s="129"/>
      <c r="HI65" s="129"/>
      <c r="HJ65" s="129"/>
      <c r="HK65" s="129"/>
      <c r="HL65" s="129"/>
      <c r="HM65" s="129"/>
      <c r="HN65" s="129"/>
      <c r="HO65" s="129"/>
      <c r="HP65" s="129"/>
      <c r="HQ65" s="129"/>
      <c r="HR65" s="129"/>
      <c r="HS65" s="129"/>
      <c r="HT65" s="129"/>
      <c r="HU65" s="129"/>
      <c r="HV65" s="129"/>
      <c r="HW65" s="129"/>
      <c r="HX65" s="129"/>
      <c r="HY65" s="129"/>
      <c r="HZ65" s="129"/>
      <c r="IA65" s="129"/>
      <c r="IB65" s="129"/>
      <c r="IC65" s="129"/>
      <c r="ID65" s="129"/>
      <c r="IE65" s="129"/>
      <c r="IF65" s="129"/>
      <c r="IG65" s="129"/>
      <c r="IH65" s="129"/>
      <c r="II65" s="129"/>
    </row>
    <row r="66" spans="1:243">
      <c r="A66" s="123"/>
      <c r="B66" s="123"/>
      <c r="C66" s="123"/>
      <c r="D66" s="124"/>
      <c r="E66" s="124"/>
      <c r="F66" s="125"/>
      <c r="G66" s="125"/>
      <c r="H66" s="124"/>
      <c r="I66" s="126"/>
      <c r="J66" s="124"/>
      <c r="K66" s="123"/>
      <c r="L66" s="123"/>
      <c r="M66" s="124"/>
      <c r="N66" s="124"/>
      <c r="O66" s="124"/>
      <c r="P66" s="124"/>
      <c r="Q66" s="124"/>
      <c r="R66" s="123"/>
      <c r="S66" s="123"/>
      <c r="T66" s="123"/>
      <c r="U66" s="123"/>
      <c r="V66" s="123"/>
      <c r="W66" s="123"/>
      <c r="X66" s="127"/>
      <c r="Y66" s="128"/>
      <c r="Z66" s="129"/>
      <c r="AA66" s="129"/>
      <c r="AB66" s="129"/>
      <c r="AC66" s="129"/>
      <c r="AD66" s="129"/>
      <c r="AE66" s="129"/>
      <c r="AF66" s="129"/>
      <c r="AG66" s="129"/>
      <c r="AH66" s="129"/>
      <c r="AI66" s="129"/>
      <c r="AJ66" s="129"/>
      <c r="AK66" s="129"/>
      <c r="AL66" s="129"/>
      <c r="AM66" s="129"/>
      <c r="AN66" s="129"/>
      <c r="AO66" s="129"/>
      <c r="AP66" s="129"/>
      <c r="AQ66" s="129"/>
      <c r="AR66" s="129"/>
      <c r="AS66" s="129"/>
      <c r="AT66" s="129"/>
      <c r="AU66" s="129"/>
      <c r="AV66" s="129"/>
      <c r="AW66" s="129"/>
      <c r="AX66" s="129"/>
      <c r="AY66" s="129"/>
      <c r="AZ66" s="129"/>
      <c r="BA66" s="129"/>
      <c r="BB66" s="129"/>
      <c r="BC66" s="129"/>
      <c r="BD66" s="129"/>
      <c r="BE66" s="129"/>
      <c r="BF66" s="129"/>
      <c r="BG66" s="129"/>
      <c r="BH66" s="129"/>
      <c r="BI66" s="129"/>
      <c r="BJ66" s="129"/>
      <c r="BK66" s="130">
        <v>2</v>
      </c>
      <c r="BL66" s="130">
        <v>2</v>
      </c>
      <c r="BM66" s="130">
        <v>2</v>
      </c>
      <c r="BN66" s="129"/>
      <c r="BO66" s="129"/>
      <c r="BP66" s="129"/>
      <c r="BQ66" s="129"/>
      <c r="BR66" s="129"/>
      <c r="BS66" s="131"/>
      <c r="BT66" s="131"/>
      <c r="BU66" s="131"/>
      <c r="BV66" s="131"/>
      <c r="BW66" s="131"/>
      <c r="BX66" s="131"/>
      <c r="BY66" s="131"/>
      <c r="BZ66" s="131"/>
      <c r="CA66" s="131"/>
      <c r="CB66" s="131"/>
      <c r="CC66" s="131"/>
      <c r="CD66" s="131"/>
      <c r="CE66" s="131"/>
      <c r="CF66" s="131"/>
      <c r="CG66" s="131"/>
      <c r="CH66" s="131"/>
      <c r="CI66" s="131"/>
      <c r="CJ66" s="131"/>
      <c r="CK66" s="131"/>
      <c r="CL66" s="131"/>
      <c r="CM66" s="131"/>
      <c r="CN66" s="131"/>
      <c r="CO66" s="131"/>
      <c r="CP66" s="131"/>
      <c r="CQ66" s="131"/>
      <c r="CR66" s="131"/>
      <c r="CS66" s="131"/>
      <c r="CT66" s="131"/>
      <c r="CU66" s="131"/>
      <c r="CV66" s="131"/>
      <c r="CW66" s="131"/>
      <c r="CX66" s="131"/>
      <c r="CY66" s="131"/>
      <c r="CZ66" s="131"/>
      <c r="DA66" s="131"/>
      <c r="DB66" s="129"/>
      <c r="DC66" s="129"/>
      <c r="DD66" s="129"/>
      <c r="DE66" s="129"/>
      <c r="DF66" s="129"/>
      <c r="DG66" s="129"/>
      <c r="DH66" s="129"/>
      <c r="DI66" s="129"/>
      <c r="DJ66" s="129"/>
      <c r="DK66" s="129"/>
      <c r="DL66" s="129"/>
      <c r="DM66" s="129"/>
      <c r="DN66" s="129"/>
      <c r="DO66" s="129"/>
      <c r="DP66" s="129"/>
      <c r="DQ66" s="129"/>
      <c r="DR66" s="129"/>
      <c r="DS66" s="129"/>
      <c r="DT66" s="129"/>
      <c r="DU66" s="129"/>
      <c r="DV66" s="129"/>
      <c r="DW66" s="129"/>
      <c r="DX66" s="129"/>
      <c r="DY66" s="129"/>
      <c r="DZ66" s="129"/>
      <c r="EA66" s="129"/>
      <c r="EB66" s="129"/>
      <c r="EC66" s="129"/>
      <c r="ED66" s="129"/>
      <c r="EE66" s="129"/>
      <c r="EF66" s="129"/>
      <c r="EG66" s="129"/>
      <c r="EH66" s="129"/>
      <c r="EI66" s="129"/>
      <c r="EJ66" s="129"/>
      <c r="EK66" s="129"/>
      <c r="EL66" s="129"/>
      <c r="EM66" s="129"/>
      <c r="EN66" s="129"/>
      <c r="EO66" s="129"/>
      <c r="EP66" s="129"/>
      <c r="EQ66" s="129"/>
      <c r="ER66" s="129"/>
      <c r="ES66" s="129"/>
      <c r="ET66" s="129"/>
      <c r="EU66" s="129"/>
      <c r="EV66" s="129"/>
      <c r="EW66" s="129"/>
      <c r="EX66" s="129"/>
      <c r="EY66" s="129"/>
      <c r="EZ66" s="129"/>
      <c r="FA66" s="129"/>
      <c r="FB66" s="129"/>
      <c r="FC66" s="129"/>
      <c r="FD66" s="129"/>
      <c r="FE66" s="129"/>
      <c r="FF66" s="129"/>
      <c r="FG66" s="129"/>
      <c r="FH66" s="129"/>
      <c r="FI66" s="129"/>
      <c r="FJ66" s="129"/>
      <c r="FK66" s="129"/>
      <c r="FL66" s="129"/>
      <c r="FM66" s="129"/>
      <c r="FN66" s="129"/>
      <c r="FO66" s="129"/>
      <c r="FP66" s="129"/>
      <c r="FQ66" s="129"/>
      <c r="FR66" s="129"/>
      <c r="FS66" s="129"/>
      <c r="FT66" s="129"/>
      <c r="FU66" s="129"/>
      <c r="FV66" s="129"/>
      <c r="FW66" s="129"/>
      <c r="FX66" s="129"/>
      <c r="FY66" s="129"/>
      <c r="FZ66" s="129"/>
      <c r="GA66" s="129"/>
      <c r="GB66" s="129"/>
      <c r="GC66" s="129"/>
      <c r="GD66" s="129"/>
      <c r="GE66" s="129"/>
      <c r="GF66" s="129"/>
      <c r="GG66" s="129"/>
      <c r="GH66" s="129"/>
      <c r="GI66" s="129"/>
      <c r="GJ66" s="129"/>
      <c r="GK66" s="129"/>
      <c r="GL66" s="129"/>
      <c r="GM66" s="129"/>
      <c r="GN66" s="129"/>
      <c r="GO66" s="129"/>
      <c r="GP66" s="129"/>
      <c r="GQ66" s="129"/>
      <c r="GR66" s="129"/>
      <c r="GS66" s="129"/>
      <c r="GT66" s="129"/>
      <c r="GU66" s="129"/>
      <c r="GV66" s="129"/>
      <c r="GW66" s="129"/>
      <c r="GX66" s="129"/>
      <c r="GY66" s="129"/>
      <c r="GZ66" s="129"/>
      <c r="HA66" s="129"/>
      <c r="HB66" s="129"/>
      <c r="HC66" s="129"/>
      <c r="HD66" s="129"/>
      <c r="HE66" s="129"/>
      <c r="HF66" s="129"/>
      <c r="HG66" s="129"/>
      <c r="HH66" s="129"/>
      <c r="HI66" s="129"/>
      <c r="HJ66" s="129"/>
      <c r="HK66" s="129"/>
      <c r="HL66" s="129"/>
      <c r="HM66" s="129"/>
      <c r="HN66" s="129"/>
      <c r="HO66" s="129"/>
      <c r="HP66" s="129"/>
      <c r="HQ66" s="129"/>
      <c r="HR66" s="129"/>
      <c r="HS66" s="129"/>
      <c r="HT66" s="129"/>
      <c r="HU66" s="129"/>
      <c r="HV66" s="129"/>
      <c r="HW66" s="129"/>
      <c r="HX66" s="129"/>
      <c r="HY66" s="129"/>
      <c r="HZ66" s="129"/>
      <c r="IA66" s="129"/>
      <c r="IB66" s="129"/>
      <c r="IC66" s="129"/>
      <c r="ID66" s="129"/>
      <c r="IE66" s="129"/>
      <c r="IF66" s="129"/>
      <c r="IG66" s="129"/>
      <c r="IH66" s="129"/>
      <c r="II66" s="129"/>
    </row>
    <row r="67" spans="1:243" s="77" customFormat="1" ht="84" customHeight="1">
      <c r="A67" s="73" t="s">
        <v>226</v>
      </c>
      <c r="B67" s="473" t="s">
        <v>332</v>
      </c>
      <c r="C67" s="473"/>
      <c r="D67" s="473"/>
      <c r="E67" s="473"/>
      <c r="F67" s="74"/>
      <c r="G67" s="75" t="s">
        <v>228</v>
      </c>
      <c r="H67" s="443" t="s">
        <v>333</v>
      </c>
      <c r="I67" s="443"/>
      <c r="J67" s="443"/>
      <c r="K67" s="76"/>
      <c r="L67" s="76"/>
      <c r="M67" s="453" t="s">
        <v>229</v>
      </c>
      <c r="N67" s="453"/>
      <c r="O67" s="453"/>
      <c r="P67" s="453"/>
      <c r="Q67" s="446" t="s">
        <v>305</v>
      </c>
      <c r="R67" s="446"/>
      <c r="S67" s="446"/>
      <c r="T67" s="446"/>
      <c r="U67" s="446"/>
      <c r="V67" s="446"/>
      <c r="W67" s="446"/>
      <c r="X67" s="446"/>
      <c r="Y67" s="446"/>
    </row>
    <row r="68" spans="1:243" s="77" customFormat="1" ht="4.2" customHeight="1">
      <c r="A68" s="78"/>
      <c r="B68" s="78"/>
      <c r="C68" s="78"/>
      <c r="D68" s="78"/>
      <c r="E68" s="78"/>
      <c r="F68" s="79"/>
      <c r="G68" s="80"/>
      <c r="H68" s="80"/>
      <c r="I68" s="80"/>
      <c r="J68" s="81"/>
      <c r="K68" s="81"/>
      <c r="L68" s="81"/>
      <c r="M68" s="81"/>
      <c r="N68" s="81"/>
      <c r="O68" s="78"/>
      <c r="P68" s="82"/>
      <c r="Q68" s="82"/>
      <c r="R68" s="82"/>
      <c r="S68" s="78"/>
      <c r="T68" s="78"/>
      <c r="U68" s="78"/>
    </row>
    <row r="69" spans="1:243" s="77" customFormat="1" ht="64.95" customHeight="1">
      <c r="A69" s="73" t="s">
        <v>231</v>
      </c>
      <c r="B69" s="443" t="s">
        <v>306</v>
      </c>
      <c r="C69" s="443"/>
      <c r="D69" s="443"/>
      <c r="E69" s="443"/>
      <c r="F69" s="74"/>
      <c r="G69" s="75" t="s">
        <v>233</v>
      </c>
      <c r="H69" s="481" t="s">
        <v>334</v>
      </c>
      <c r="I69" s="481"/>
      <c r="J69" s="481"/>
      <c r="K69" s="74"/>
      <c r="L69" s="74"/>
      <c r="M69" s="445" t="s">
        <v>235</v>
      </c>
      <c r="N69" s="445"/>
      <c r="O69" s="445"/>
      <c r="P69" s="445"/>
      <c r="Q69" s="446" t="s">
        <v>236</v>
      </c>
      <c r="R69" s="447"/>
      <c r="S69" s="447"/>
      <c r="T69" s="447"/>
      <c r="U69" s="447"/>
      <c r="V69" s="447"/>
      <c r="W69" s="447"/>
      <c r="X69" s="447"/>
      <c r="Y69" s="447"/>
    </row>
    <row r="70" spans="1:243" ht="10.199999999999999" customHeight="1"/>
    <row r="71" spans="1:243" s="77" customFormat="1" ht="25.95" customHeight="1">
      <c r="A71" s="450" t="s">
        <v>237</v>
      </c>
      <c r="B71" s="450"/>
      <c r="C71" s="450"/>
      <c r="D71" s="450"/>
      <c r="E71" s="450"/>
      <c r="F71" s="450"/>
      <c r="G71" s="450"/>
      <c r="H71" s="450"/>
      <c r="I71" s="450"/>
      <c r="J71" s="451" t="s">
        <v>238</v>
      </c>
      <c r="K71" s="451"/>
      <c r="L71" s="451"/>
      <c r="M71" s="451"/>
      <c r="N71" s="451"/>
      <c r="O71" s="451"/>
      <c r="P71" s="451"/>
      <c r="Q71" s="451"/>
      <c r="R71" s="451"/>
      <c r="S71" s="451"/>
      <c r="T71" s="452" t="s">
        <v>239</v>
      </c>
      <c r="U71" s="452"/>
      <c r="V71" s="452"/>
      <c r="W71" s="452"/>
      <c r="X71" s="452"/>
      <c r="Y71" s="452"/>
      <c r="Z71" s="83"/>
      <c r="AA71" s="83"/>
      <c r="AB71" s="83"/>
      <c r="AC71" s="83"/>
      <c r="AD71" s="83"/>
      <c r="AE71" s="83"/>
      <c r="AF71" s="83"/>
      <c r="AG71" s="83"/>
      <c r="AH71" s="83"/>
      <c r="AI71" s="83"/>
      <c r="AJ71" s="83"/>
      <c r="AK71" s="83"/>
      <c r="AL71" s="83"/>
      <c r="AM71" s="83"/>
      <c r="AN71" s="83"/>
      <c r="AO71" s="83"/>
      <c r="AP71" s="83"/>
      <c r="AQ71" s="83"/>
      <c r="AR71" s="83"/>
      <c r="AS71" s="83"/>
      <c r="AT71" s="83"/>
      <c r="AU71" s="83"/>
      <c r="AV71" s="83"/>
      <c r="AW71" s="83"/>
      <c r="AX71" s="83"/>
      <c r="AY71" s="83"/>
      <c r="AZ71" s="83"/>
      <c r="BA71" s="83"/>
      <c r="BB71" s="83"/>
      <c r="BC71" s="83"/>
      <c r="BD71" s="83"/>
      <c r="BE71" s="83"/>
      <c r="BF71" s="83"/>
      <c r="BG71" s="83"/>
      <c r="BH71" s="83"/>
      <c r="BI71" s="83"/>
      <c r="BJ71" s="83"/>
      <c r="BK71" s="83"/>
      <c r="BL71" s="83"/>
      <c r="BM71" s="83"/>
      <c r="BN71" s="83"/>
      <c r="BO71" s="83"/>
      <c r="BP71" s="83"/>
      <c r="BQ71" s="83"/>
      <c r="BR71" s="83"/>
      <c r="BS71" s="83"/>
      <c r="BT71" s="83"/>
      <c r="BU71" s="83"/>
      <c r="BV71" s="83"/>
      <c r="BW71" s="83"/>
      <c r="BX71" s="83"/>
      <c r="BY71" s="83"/>
      <c r="BZ71" s="83"/>
      <c r="CA71" s="83"/>
      <c r="CB71" s="83"/>
      <c r="CC71" s="83"/>
      <c r="CD71" s="83"/>
      <c r="CE71" s="83"/>
      <c r="CF71" s="83"/>
      <c r="CG71" s="83"/>
      <c r="CH71" s="83"/>
      <c r="CI71" s="83"/>
      <c r="CJ71" s="83"/>
      <c r="CK71" s="83"/>
      <c r="CL71" s="83"/>
      <c r="CM71" s="83"/>
      <c r="CN71" s="83"/>
      <c r="CO71" s="83"/>
      <c r="CP71" s="83"/>
      <c r="CQ71" s="83"/>
      <c r="CR71" s="83"/>
      <c r="CS71" s="83"/>
      <c r="CT71" s="83"/>
      <c r="CU71" s="83"/>
      <c r="CV71" s="83"/>
      <c r="CW71" s="83"/>
      <c r="CX71" s="83"/>
      <c r="CY71" s="83"/>
      <c r="CZ71" s="83"/>
      <c r="DA71" s="83"/>
      <c r="DB71" s="83"/>
      <c r="DC71" s="83"/>
      <c r="DD71" s="83"/>
      <c r="DE71" s="83"/>
      <c r="DF71" s="83"/>
      <c r="DG71" s="83"/>
      <c r="DH71" s="83"/>
      <c r="DI71" s="83"/>
      <c r="DJ71" s="83"/>
      <c r="DK71" s="83"/>
      <c r="DL71" s="83"/>
      <c r="DM71" s="83"/>
      <c r="DN71" s="83"/>
      <c r="DO71" s="83"/>
      <c r="DP71" s="83"/>
      <c r="DQ71" s="83"/>
      <c r="DR71" s="83"/>
      <c r="DS71" s="83"/>
      <c r="DT71" s="83"/>
      <c r="DU71" s="83"/>
      <c r="DV71" s="83"/>
      <c r="DW71" s="83"/>
      <c r="DX71" s="83"/>
      <c r="DY71" s="83"/>
      <c r="DZ71" s="83"/>
      <c r="EA71" s="83"/>
      <c r="EB71" s="83"/>
      <c r="EC71" s="83"/>
      <c r="ED71" s="83"/>
      <c r="EE71" s="83"/>
      <c r="EF71" s="83"/>
      <c r="EG71" s="83"/>
      <c r="EH71" s="83"/>
      <c r="EI71" s="83"/>
      <c r="EJ71" s="83"/>
      <c r="EK71" s="83"/>
      <c r="EL71" s="83"/>
      <c r="EM71" s="83"/>
      <c r="EN71" s="83"/>
      <c r="EO71" s="83"/>
      <c r="EP71" s="83"/>
      <c r="EQ71" s="83"/>
      <c r="ER71" s="83"/>
      <c r="ES71" s="83"/>
      <c r="ET71" s="83"/>
      <c r="EU71" s="83"/>
      <c r="EV71" s="83"/>
      <c r="EW71" s="83"/>
      <c r="EX71" s="83"/>
      <c r="EY71" s="83"/>
      <c r="EZ71" s="83"/>
      <c r="FA71" s="83"/>
      <c r="FB71" s="83"/>
      <c r="FC71" s="83"/>
      <c r="FD71" s="83"/>
      <c r="FE71" s="83"/>
      <c r="FF71" s="83"/>
      <c r="FG71" s="83"/>
      <c r="FH71" s="83"/>
      <c r="FI71" s="83"/>
      <c r="FJ71" s="83"/>
      <c r="FK71" s="83"/>
      <c r="FL71" s="83"/>
      <c r="FM71" s="83"/>
      <c r="FN71" s="83"/>
      <c r="FO71" s="83"/>
      <c r="FP71" s="83"/>
      <c r="FQ71" s="83"/>
      <c r="FR71" s="83"/>
      <c r="FS71" s="83"/>
      <c r="FT71" s="83"/>
      <c r="FU71" s="83"/>
      <c r="FV71" s="83"/>
      <c r="FW71" s="83"/>
      <c r="FX71" s="83"/>
      <c r="FY71" s="83"/>
      <c r="FZ71" s="83"/>
      <c r="GA71" s="83"/>
      <c r="GB71" s="83"/>
      <c r="GC71" s="83"/>
      <c r="GD71" s="83"/>
      <c r="GE71" s="83"/>
      <c r="GF71" s="83"/>
      <c r="GG71" s="83"/>
      <c r="GH71" s="83"/>
      <c r="GI71" s="83"/>
      <c r="GJ71" s="83"/>
      <c r="GK71" s="83"/>
      <c r="GL71" s="83"/>
      <c r="GM71" s="83"/>
      <c r="GN71" s="83"/>
      <c r="GO71" s="83"/>
      <c r="GP71" s="83"/>
      <c r="GQ71" s="83"/>
      <c r="GR71" s="83"/>
      <c r="GS71" s="83"/>
      <c r="GT71" s="83"/>
      <c r="GU71" s="83"/>
      <c r="GV71" s="83"/>
      <c r="GW71" s="83"/>
      <c r="GX71" s="83"/>
      <c r="GY71" s="83"/>
      <c r="GZ71" s="83"/>
      <c r="HA71" s="83"/>
      <c r="HB71" s="83"/>
      <c r="HC71" s="83"/>
      <c r="HD71" s="83"/>
      <c r="HE71" s="83"/>
      <c r="HF71" s="83"/>
      <c r="HG71" s="83"/>
      <c r="HH71" s="83"/>
      <c r="HI71" s="83"/>
      <c r="HJ71" s="83"/>
      <c r="HK71" s="83"/>
      <c r="HL71" s="83"/>
      <c r="HM71" s="83"/>
      <c r="HN71" s="83"/>
      <c r="HO71" s="83"/>
      <c r="HP71" s="83"/>
      <c r="HQ71" s="83"/>
      <c r="HR71" s="83"/>
      <c r="HS71" s="83"/>
      <c r="HT71" s="83"/>
      <c r="HU71" s="83"/>
      <c r="HV71" s="83"/>
      <c r="HW71" s="83"/>
      <c r="HX71" s="83"/>
      <c r="HY71" s="83"/>
      <c r="HZ71" s="83"/>
      <c r="IA71" s="83"/>
      <c r="IB71" s="83"/>
      <c r="IC71" s="83"/>
      <c r="ID71" s="83"/>
      <c r="IE71" s="83"/>
      <c r="IF71" s="83"/>
      <c r="IG71" s="83"/>
      <c r="IH71" s="83"/>
      <c r="II71" s="83"/>
    </row>
    <row r="72" spans="1:243" ht="39" customHeight="1">
      <c r="A72" s="454" t="s">
        <v>240</v>
      </c>
      <c r="B72" s="459" t="s">
        <v>241</v>
      </c>
      <c r="C72" s="459" t="s">
        <v>242</v>
      </c>
      <c r="D72" s="454" t="s">
        <v>243</v>
      </c>
      <c r="E72" s="454" t="s">
        <v>244</v>
      </c>
      <c r="F72" s="454" t="s">
        <v>245</v>
      </c>
      <c r="G72" s="454"/>
      <c r="H72" s="454"/>
      <c r="I72" s="454" t="s">
        <v>246</v>
      </c>
      <c r="J72" s="455" t="s">
        <v>247</v>
      </c>
      <c r="K72" s="455"/>
      <c r="L72" s="455"/>
      <c r="M72" s="455" t="s">
        <v>248</v>
      </c>
      <c r="N72" s="455"/>
      <c r="O72" s="455"/>
      <c r="P72" s="455"/>
      <c r="Q72" s="455"/>
      <c r="R72" s="455"/>
      <c r="S72" s="455"/>
      <c r="T72" s="84" t="s">
        <v>249</v>
      </c>
      <c r="U72" s="454" t="s">
        <v>250</v>
      </c>
      <c r="V72" s="454"/>
      <c r="W72" s="454"/>
      <c r="X72" s="454" t="s">
        <v>251</v>
      </c>
      <c r="Y72" s="454"/>
    </row>
    <row r="73" spans="1:243" ht="109.2" customHeight="1">
      <c r="A73" s="454"/>
      <c r="B73" s="459"/>
      <c r="C73" s="459"/>
      <c r="D73" s="454"/>
      <c r="E73" s="454"/>
      <c r="F73" s="84" t="s">
        <v>252</v>
      </c>
      <c r="G73" s="84" t="s">
        <v>253</v>
      </c>
      <c r="H73" s="84" t="s">
        <v>254</v>
      </c>
      <c r="I73" s="454"/>
      <c r="J73" s="85" t="s">
        <v>255</v>
      </c>
      <c r="K73" s="85" t="s">
        <v>256</v>
      </c>
      <c r="L73" s="85" t="s">
        <v>257</v>
      </c>
      <c r="M73" s="86" t="s">
        <v>106</v>
      </c>
      <c r="N73" s="86" t="s">
        <v>135</v>
      </c>
      <c r="O73" s="86" t="s">
        <v>169</v>
      </c>
      <c r="P73" s="87" t="s">
        <v>258</v>
      </c>
      <c r="Q73" s="86" t="s">
        <v>203</v>
      </c>
      <c r="R73" s="86" t="s">
        <v>187</v>
      </c>
      <c r="S73" s="87" t="s">
        <v>259</v>
      </c>
      <c r="T73" s="88" t="s">
        <v>260</v>
      </c>
      <c r="U73" s="88" t="s">
        <v>261</v>
      </c>
      <c r="V73" s="88" t="s">
        <v>262</v>
      </c>
      <c r="W73" s="88" t="s">
        <v>263</v>
      </c>
      <c r="X73" s="84" t="s">
        <v>264</v>
      </c>
      <c r="Y73" s="84" t="s">
        <v>265</v>
      </c>
    </row>
    <row r="74" spans="1:243" s="101" customFormat="1" ht="198" customHeight="1">
      <c r="A74" s="89" t="s">
        <v>335</v>
      </c>
      <c r="B74" s="90" t="s">
        <v>267</v>
      </c>
      <c r="C74" s="90" t="s">
        <v>268</v>
      </c>
      <c r="D74" s="91" t="s">
        <v>336</v>
      </c>
      <c r="E74" s="91" t="s">
        <v>337</v>
      </c>
      <c r="F74" s="92" t="s">
        <v>271</v>
      </c>
      <c r="G74" s="93" t="s">
        <v>31</v>
      </c>
      <c r="H74" s="91" t="s">
        <v>272</v>
      </c>
      <c r="I74" s="91" t="s">
        <v>273</v>
      </c>
      <c r="J74" s="91" t="s">
        <v>274</v>
      </c>
      <c r="K74" s="91" t="s">
        <v>274</v>
      </c>
      <c r="L74" s="91" t="s">
        <v>274</v>
      </c>
      <c r="M74" s="94">
        <v>6</v>
      </c>
      <c r="N74" s="95">
        <v>3</v>
      </c>
      <c r="O74" s="94">
        <f t="shared" ref="O74" si="23">M74*N74</f>
        <v>18</v>
      </c>
      <c r="P74" s="96" t="str">
        <f t="shared" ref="P74" si="24">IF((O74&gt;23),"MuyAlto",IF(O74&gt;9,"Alto",IF(O74&gt;5,"Medio",IF(O74&lt;6,"Bajo"))))</f>
        <v>Alto</v>
      </c>
      <c r="Q74" s="94">
        <v>100</v>
      </c>
      <c r="R74" s="94">
        <f>O74*Q74</f>
        <v>1800</v>
      </c>
      <c r="S74" s="94" t="str">
        <f>IF((R74&gt;599),"I",IF(R74&gt;149,"II",IF(R74&gt;39,"III",IF(R74&lt;31,"IV"))))</f>
        <v>I</v>
      </c>
      <c r="T74" s="97" t="str">
        <f t="shared" ref="T74" si="25">IF(S74="IV","Aceptable",IF(S74="III","Mejorable",IF(S74="II","No Aceptable o Aceptable con Control Especifico",IF(S74="I","NO Aceptable"))))</f>
        <v>NO Aceptable</v>
      </c>
      <c r="U74" s="98" t="s">
        <v>338</v>
      </c>
      <c r="V74" s="98" t="s">
        <v>339</v>
      </c>
      <c r="W74" s="98" t="s">
        <v>276</v>
      </c>
      <c r="X74" s="93" t="s">
        <v>277</v>
      </c>
      <c r="Y74" s="99" t="s">
        <v>278</v>
      </c>
      <c r="Z74" s="100"/>
      <c r="AA74" s="100"/>
      <c r="AB74" s="100"/>
      <c r="AC74" s="100"/>
      <c r="AD74" s="100"/>
      <c r="AE74" s="100"/>
      <c r="AF74" s="100"/>
      <c r="AG74" s="100"/>
      <c r="AH74" s="100"/>
      <c r="AI74" s="100"/>
      <c r="AJ74" s="100"/>
      <c r="AK74" s="100"/>
      <c r="AL74" s="100"/>
      <c r="AM74" s="100"/>
      <c r="AN74" s="100"/>
      <c r="AO74" s="100"/>
      <c r="AP74" s="100"/>
      <c r="AQ74" s="100"/>
      <c r="AR74" s="100"/>
      <c r="AS74" s="100"/>
      <c r="AT74" s="100"/>
      <c r="AU74" s="100"/>
      <c r="AV74" s="100"/>
      <c r="AW74" s="100"/>
      <c r="AX74" s="100"/>
      <c r="AY74" s="100"/>
      <c r="AZ74" s="100"/>
      <c r="BA74" s="100"/>
      <c r="BB74" s="100"/>
      <c r="BC74" s="100"/>
      <c r="BD74" s="100"/>
      <c r="BE74" s="100"/>
      <c r="BF74" s="100"/>
      <c r="BG74" s="100"/>
      <c r="BH74" s="100"/>
      <c r="BI74" s="100"/>
      <c r="BJ74" s="100"/>
      <c r="BK74" s="100"/>
      <c r="BL74" s="100"/>
      <c r="BM74" s="100"/>
      <c r="BN74" s="100"/>
      <c r="BO74" s="100"/>
      <c r="BP74" s="100"/>
      <c r="BQ74" s="100"/>
      <c r="BR74" s="100"/>
      <c r="BS74" s="100"/>
      <c r="BT74" s="100"/>
      <c r="BU74" s="100"/>
      <c r="BV74" s="100"/>
      <c r="BW74" s="100"/>
      <c r="BX74" s="100"/>
      <c r="BY74" s="100"/>
      <c r="BZ74" s="100"/>
      <c r="CA74" s="100"/>
      <c r="CB74" s="100"/>
      <c r="CC74" s="100"/>
      <c r="CD74" s="100"/>
      <c r="CE74" s="100"/>
      <c r="CF74" s="100"/>
      <c r="CG74" s="100"/>
      <c r="CH74" s="100"/>
      <c r="CI74" s="100"/>
      <c r="CJ74" s="100"/>
      <c r="CK74" s="100"/>
      <c r="CL74" s="100"/>
      <c r="CM74" s="100"/>
      <c r="CN74" s="100"/>
      <c r="CO74" s="100"/>
      <c r="CP74" s="100"/>
      <c r="CQ74" s="100"/>
      <c r="CR74" s="100"/>
      <c r="CS74" s="100"/>
      <c r="CT74" s="100"/>
      <c r="CU74" s="100"/>
      <c r="CV74" s="100"/>
      <c r="CW74" s="100"/>
      <c r="CX74" s="100"/>
      <c r="CY74" s="100"/>
      <c r="CZ74" s="100"/>
      <c r="DA74" s="100"/>
      <c r="DB74" s="100"/>
      <c r="DC74" s="100"/>
      <c r="DD74" s="100"/>
      <c r="DE74" s="100"/>
      <c r="DF74" s="100"/>
      <c r="DG74" s="100"/>
      <c r="DH74" s="100"/>
      <c r="DI74" s="100"/>
      <c r="DJ74" s="100"/>
      <c r="DK74" s="100"/>
      <c r="DL74" s="100"/>
      <c r="DM74" s="100"/>
      <c r="DN74" s="100"/>
      <c r="DO74" s="100"/>
      <c r="DP74" s="100"/>
      <c r="DQ74" s="100"/>
      <c r="DR74" s="100"/>
      <c r="DS74" s="100"/>
      <c r="DT74" s="100"/>
      <c r="DU74" s="100"/>
      <c r="DV74" s="100"/>
      <c r="DW74" s="100"/>
      <c r="DX74" s="100"/>
      <c r="DY74" s="100"/>
      <c r="DZ74" s="100"/>
      <c r="EA74" s="100"/>
      <c r="EB74" s="100"/>
      <c r="EC74" s="100"/>
      <c r="ED74" s="100"/>
      <c r="EE74" s="100"/>
      <c r="EF74" s="100"/>
      <c r="EG74" s="100"/>
      <c r="EH74" s="100"/>
      <c r="EI74" s="100"/>
      <c r="EJ74" s="100"/>
      <c r="EK74" s="100"/>
      <c r="EL74" s="100"/>
      <c r="EM74" s="100"/>
      <c r="EN74" s="100"/>
      <c r="EO74" s="100"/>
      <c r="EP74" s="100"/>
      <c r="EQ74" s="100"/>
      <c r="ER74" s="100"/>
      <c r="ES74" s="100"/>
      <c r="ET74" s="100"/>
      <c r="EU74" s="100"/>
      <c r="EV74" s="100"/>
      <c r="EW74" s="100"/>
      <c r="EX74" s="100"/>
      <c r="EY74" s="100"/>
      <c r="EZ74" s="100"/>
      <c r="FA74" s="100"/>
      <c r="FB74" s="100"/>
      <c r="FC74" s="100"/>
      <c r="FD74" s="100"/>
      <c r="FE74" s="100"/>
      <c r="FF74" s="100"/>
      <c r="FG74" s="100"/>
      <c r="FH74" s="100"/>
      <c r="FI74" s="100"/>
      <c r="FJ74" s="100"/>
      <c r="FK74" s="100"/>
      <c r="FL74" s="100"/>
      <c r="FM74" s="100"/>
      <c r="FN74" s="100"/>
      <c r="FO74" s="100"/>
      <c r="FP74" s="100"/>
      <c r="FQ74" s="100"/>
      <c r="FR74" s="100"/>
      <c r="FS74" s="100"/>
      <c r="FT74" s="100"/>
      <c r="FU74" s="100"/>
      <c r="FV74" s="100"/>
      <c r="FW74" s="100"/>
      <c r="FX74" s="100"/>
      <c r="FY74" s="100"/>
      <c r="FZ74" s="100"/>
      <c r="GA74" s="100"/>
      <c r="GB74" s="100"/>
      <c r="GC74" s="100"/>
      <c r="GD74" s="100"/>
      <c r="GE74" s="100"/>
      <c r="GF74" s="100"/>
      <c r="GG74" s="100"/>
      <c r="GH74" s="100"/>
      <c r="GI74" s="100"/>
      <c r="GJ74" s="100"/>
      <c r="GK74" s="100"/>
      <c r="GL74" s="100"/>
      <c r="GM74" s="100"/>
      <c r="GN74" s="100"/>
      <c r="GO74" s="100"/>
      <c r="GP74" s="100"/>
      <c r="GQ74" s="100"/>
      <c r="GR74" s="100"/>
      <c r="GS74" s="100"/>
      <c r="GT74" s="100"/>
      <c r="GU74" s="100"/>
      <c r="GV74" s="100"/>
      <c r="GW74" s="100"/>
      <c r="GX74" s="100"/>
      <c r="GY74" s="100"/>
      <c r="GZ74" s="100"/>
      <c r="HA74" s="100"/>
      <c r="HB74" s="100"/>
      <c r="HC74" s="100"/>
      <c r="HD74" s="100"/>
      <c r="HE74" s="100"/>
      <c r="HF74" s="100"/>
      <c r="HG74" s="100"/>
      <c r="HH74" s="100"/>
      <c r="HI74" s="100"/>
      <c r="HJ74" s="100"/>
      <c r="HK74" s="100"/>
      <c r="HL74" s="100"/>
      <c r="HM74" s="100"/>
      <c r="HN74" s="100"/>
      <c r="HO74" s="100"/>
      <c r="HP74" s="100"/>
      <c r="HQ74" s="100"/>
      <c r="HR74" s="100"/>
      <c r="HS74" s="100"/>
      <c r="HT74" s="100"/>
      <c r="HU74" s="100"/>
      <c r="HV74" s="100"/>
      <c r="HW74" s="100"/>
      <c r="HX74" s="100"/>
      <c r="HY74" s="100"/>
      <c r="HZ74" s="100"/>
      <c r="IA74" s="100"/>
      <c r="IB74" s="100"/>
      <c r="IC74" s="100"/>
      <c r="ID74" s="100"/>
      <c r="IE74" s="100"/>
      <c r="IF74" s="100"/>
      <c r="IG74" s="100"/>
      <c r="IH74" s="100"/>
      <c r="II74" s="100"/>
    </row>
    <row r="75" spans="1:243" s="101" customFormat="1" ht="6" customHeight="1">
      <c r="A75" s="456"/>
      <c r="B75" s="457"/>
      <c r="C75" s="457"/>
      <c r="D75" s="457"/>
      <c r="E75" s="457"/>
      <c r="F75" s="457"/>
      <c r="G75" s="457"/>
      <c r="H75" s="457"/>
      <c r="I75" s="457"/>
      <c r="J75" s="457"/>
      <c r="K75" s="457"/>
      <c r="L75" s="457"/>
      <c r="M75" s="457"/>
      <c r="N75" s="457"/>
      <c r="O75" s="457"/>
      <c r="P75" s="457"/>
      <c r="Q75" s="457"/>
      <c r="R75" s="457"/>
      <c r="S75" s="457"/>
      <c r="T75" s="457"/>
      <c r="U75" s="457"/>
      <c r="V75" s="457"/>
      <c r="W75" s="457"/>
      <c r="X75" s="457"/>
      <c r="Y75" s="458"/>
      <c r="Z75" s="100"/>
      <c r="AA75" s="100"/>
      <c r="AB75" s="100"/>
      <c r="AC75" s="100"/>
      <c r="AD75" s="100"/>
      <c r="AE75" s="100"/>
      <c r="AF75" s="100"/>
      <c r="AG75" s="100"/>
      <c r="AH75" s="100"/>
      <c r="AI75" s="100"/>
      <c r="AJ75" s="100"/>
      <c r="AK75" s="100"/>
      <c r="AL75" s="100"/>
      <c r="AM75" s="100"/>
      <c r="AN75" s="100"/>
      <c r="AO75" s="100"/>
      <c r="AP75" s="100"/>
      <c r="AQ75" s="100"/>
      <c r="AR75" s="100"/>
      <c r="AS75" s="100"/>
      <c r="AT75" s="100"/>
      <c r="AU75" s="100"/>
      <c r="AV75" s="100"/>
      <c r="AW75" s="100"/>
      <c r="AX75" s="100"/>
      <c r="AY75" s="100"/>
      <c r="AZ75" s="100"/>
      <c r="BA75" s="100"/>
      <c r="BB75" s="100"/>
      <c r="BC75" s="100"/>
      <c r="BD75" s="100"/>
      <c r="BE75" s="100"/>
      <c r="BF75" s="100"/>
      <c r="BG75" s="100"/>
      <c r="BH75" s="100"/>
      <c r="BI75" s="100"/>
      <c r="BJ75" s="100"/>
      <c r="BK75" s="100"/>
      <c r="BL75" s="100"/>
      <c r="BM75" s="100"/>
      <c r="BN75" s="100"/>
      <c r="BO75" s="100"/>
      <c r="BP75" s="100"/>
      <c r="BQ75" s="100"/>
      <c r="BR75" s="100"/>
      <c r="BS75" s="100"/>
      <c r="BT75" s="100"/>
      <c r="BU75" s="100"/>
      <c r="BV75" s="100"/>
      <c r="BW75" s="100"/>
      <c r="BX75" s="100"/>
      <c r="BY75" s="100"/>
      <c r="BZ75" s="100"/>
      <c r="CA75" s="100"/>
      <c r="CB75" s="100"/>
      <c r="CC75" s="100"/>
      <c r="CD75" s="100"/>
      <c r="CE75" s="100"/>
      <c r="CF75" s="100"/>
      <c r="CG75" s="100"/>
      <c r="CH75" s="100"/>
      <c r="CI75" s="100"/>
      <c r="CJ75" s="100"/>
      <c r="CK75" s="100"/>
      <c r="CL75" s="100"/>
      <c r="CM75" s="100"/>
      <c r="CN75" s="100"/>
      <c r="CO75" s="100"/>
      <c r="CP75" s="100"/>
      <c r="CQ75" s="100"/>
      <c r="CR75" s="100"/>
      <c r="CS75" s="100"/>
      <c r="CT75" s="100"/>
      <c r="CU75" s="100"/>
      <c r="CV75" s="100"/>
      <c r="CW75" s="100"/>
      <c r="CX75" s="100"/>
      <c r="CY75" s="100"/>
      <c r="CZ75" s="100"/>
      <c r="DA75" s="100"/>
      <c r="DB75" s="100"/>
      <c r="DC75" s="100"/>
      <c r="DD75" s="100"/>
      <c r="DE75" s="100"/>
      <c r="DF75" s="100"/>
      <c r="DG75" s="100"/>
      <c r="DH75" s="100"/>
      <c r="DI75" s="100"/>
      <c r="DJ75" s="100"/>
      <c r="DK75" s="100"/>
      <c r="DL75" s="100"/>
      <c r="DM75" s="100"/>
      <c r="DN75" s="100"/>
      <c r="DO75" s="100"/>
      <c r="DP75" s="100"/>
      <c r="DQ75" s="100"/>
      <c r="DR75" s="100"/>
      <c r="DS75" s="100"/>
      <c r="DT75" s="100"/>
      <c r="DU75" s="100"/>
      <c r="DV75" s="100"/>
      <c r="DW75" s="100"/>
      <c r="DX75" s="100"/>
      <c r="DY75" s="100"/>
      <c r="DZ75" s="100"/>
      <c r="EA75" s="100"/>
      <c r="EB75" s="100"/>
      <c r="EC75" s="100"/>
      <c r="ED75" s="100"/>
      <c r="EE75" s="100"/>
      <c r="EF75" s="100"/>
      <c r="EG75" s="100"/>
      <c r="EH75" s="100"/>
      <c r="EI75" s="100"/>
      <c r="EJ75" s="100"/>
      <c r="EK75" s="100"/>
      <c r="EL75" s="100"/>
      <c r="EM75" s="100"/>
      <c r="EN75" s="100"/>
      <c r="EO75" s="100"/>
      <c r="EP75" s="100"/>
      <c r="EQ75" s="100"/>
      <c r="ER75" s="100"/>
      <c r="ES75" s="100"/>
      <c r="ET75" s="100"/>
      <c r="EU75" s="100"/>
      <c r="EV75" s="100"/>
      <c r="EW75" s="100"/>
      <c r="EX75" s="100"/>
      <c r="EY75" s="100"/>
      <c r="EZ75" s="100"/>
      <c r="FA75" s="100"/>
      <c r="FB75" s="100"/>
      <c r="FC75" s="100"/>
      <c r="FD75" s="100"/>
      <c r="FE75" s="100"/>
      <c r="FF75" s="100"/>
      <c r="FG75" s="100"/>
      <c r="FH75" s="100"/>
      <c r="FI75" s="100"/>
      <c r="FJ75" s="100"/>
      <c r="FK75" s="100"/>
      <c r="FL75" s="100"/>
      <c r="FM75" s="100"/>
      <c r="FN75" s="100"/>
      <c r="FO75" s="100"/>
      <c r="FP75" s="100"/>
      <c r="FQ75" s="100"/>
      <c r="FR75" s="100"/>
      <c r="FS75" s="100"/>
      <c r="FT75" s="100"/>
      <c r="FU75" s="100"/>
      <c r="FV75" s="100"/>
      <c r="FW75" s="100"/>
      <c r="FX75" s="100"/>
      <c r="FY75" s="100"/>
      <c r="FZ75" s="100"/>
      <c r="GA75" s="100"/>
      <c r="GB75" s="100"/>
      <c r="GC75" s="100"/>
      <c r="GD75" s="100"/>
      <c r="GE75" s="100"/>
      <c r="GF75" s="100"/>
      <c r="GG75" s="100"/>
      <c r="GH75" s="100"/>
      <c r="GI75" s="100"/>
      <c r="GJ75" s="100"/>
      <c r="GK75" s="100"/>
      <c r="GL75" s="100"/>
      <c r="GM75" s="100"/>
      <c r="GN75" s="100"/>
      <c r="GO75" s="100"/>
      <c r="GP75" s="100"/>
      <c r="GQ75" s="100"/>
      <c r="GR75" s="100"/>
      <c r="GS75" s="100"/>
      <c r="GT75" s="100"/>
      <c r="GU75" s="100"/>
      <c r="GV75" s="100"/>
      <c r="GW75" s="100"/>
      <c r="GX75" s="100"/>
      <c r="GY75" s="100"/>
      <c r="GZ75" s="100"/>
      <c r="HA75" s="100"/>
      <c r="HB75" s="100"/>
      <c r="HC75" s="100"/>
      <c r="HD75" s="100"/>
      <c r="HE75" s="100"/>
      <c r="HF75" s="100"/>
      <c r="HG75" s="100"/>
      <c r="HH75" s="100"/>
      <c r="HI75" s="100"/>
      <c r="HJ75" s="100"/>
      <c r="HK75" s="100"/>
      <c r="HL75" s="100"/>
      <c r="HM75" s="100"/>
      <c r="HN75" s="100"/>
      <c r="HO75" s="100"/>
      <c r="HP75" s="100"/>
      <c r="HQ75" s="100"/>
      <c r="HR75" s="100"/>
      <c r="HS75" s="100"/>
      <c r="HT75" s="100"/>
      <c r="HU75" s="100"/>
      <c r="HV75" s="100"/>
      <c r="HW75" s="100"/>
      <c r="HX75" s="100"/>
      <c r="HY75" s="100"/>
      <c r="HZ75" s="100"/>
      <c r="IA75" s="100"/>
      <c r="IB75" s="100"/>
      <c r="IC75" s="100"/>
      <c r="ID75" s="100"/>
      <c r="IE75" s="100"/>
      <c r="IF75" s="100"/>
      <c r="IG75" s="100"/>
      <c r="IH75" s="100"/>
      <c r="II75" s="100"/>
    </row>
    <row r="76" spans="1:243" s="101" customFormat="1" ht="31.2" customHeight="1">
      <c r="A76" s="462" t="s">
        <v>279</v>
      </c>
      <c r="B76" s="462"/>
      <c r="C76" s="462"/>
      <c r="D76" s="462"/>
      <c r="E76" s="462"/>
      <c r="F76" s="462"/>
      <c r="G76" s="462"/>
      <c r="H76" s="462"/>
      <c r="I76" s="462"/>
      <c r="J76" s="462"/>
      <c r="K76" s="462"/>
      <c r="L76" s="463" t="s">
        <v>280</v>
      </c>
      <c r="M76" s="463"/>
      <c r="N76" s="463"/>
      <c r="O76" s="463"/>
      <c r="P76" s="463"/>
      <c r="Q76" s="463"/>
      <c r="R76" s="463"/>
      <c r="S76" s="463"/>
      <c r="T76" s="463"/>
      <c r="U76" s="464" t="s">
        <v>281</v>
      </c>
      <c r="V76" s="464"/>
      <c r="W76" s="464"/>
      <c r="X76" s="465" t="s">
        <v>282</v>
      </c>
      <c r="Y76" s="465" t="s">
        <v>283</v>
      </c>
      <c r="Z76" s="100"/>
      <c r="AA76" s="100"/>
      <c r="AB76" s="100"/>
      <c r="AC76" s="100"/>
      <c r="AD76" s="100"/>
      <c r="AE76" s="100"/>
      <c r="AF76" s="100"/>
      <c r="AG76" s="100"/>
      <c r="AH76" s="100"/>
      <c r="AI76" s="100"/>
      <c r="AJ76" s="100"/>
      <c r="AK76" s="100"/>
      <c r="AL76" s="100"/>
      <c r="AM76" s="100"/>
      <c r="AN76" s="100"/>
      <c r="AO76" s="100"/>
      <c r="AP76" s="100"/>
      <c r="AQ76" s="100"/>
      <c r="AR76" s="100"/>
      <c r="AS76" s="100"/>
      <c r="AT76" s="100"/>
      <c r="AU76" s="100"/>
      <c r="AV76" s="100"/>
      <c r="AW76" s="100"/>
      <c r="AX76" s="100"/>
      <c r="AY76" s="100"/>
      <c r="AZ76" s="100"/>
      <c r="BA76" s="100"/>
      <c r="BB76" s="100"/>
      <c r="BC76" s="100"/>
      <c r="BD76" s="100"/>
      <c r="BE76" s="100"/>
      <c r="BF76" s="100"/>
      <c r="BG76" s="100"/>
      <c r="BH76" s="100"/>
      <c r="BI76" s="100"/>
      <c r="BJ76" s="100"/>
      <c r="BK76" s="100"/>
      <c r="BL76" s="100"/>
      <c r="BM76" s="100"/>
      <c r="BN76" s="100"/>
      <c r="BO76" s="100"/>
      <c r="BP76" s="100"/>
      <c r="BQ76" s="100"/>
      <c r="BR76" s="100"/>
      <c r="BS76" s="100"/>
      <c r="BT76" s="100"/>
      <c r="BU76" s="100"/>
      <c r="BV76" s="100"/>
      <c r="BW76" s="100"/>
      <c r="BX76" s="100"/>
      <c r="BY76" s="100"/>
      <c r="BZ76" s="100"/>
      <c r="CA76" s="100"/>
      <c r="CB76" s="100"/>
      <c r="CC76" s="100"/>
      <c r="CD76" s="100"/>
      <c r="CE76" s="100"/>
      <c r="CF76" s="100"/>
      <c r="CG76" s="100"/>
      <c r="CH76" s="100"/>
      <c r="CI76" s="100"/>
      <c r="CJ76" s="100"/>
      <c r="CK76" s="100"/>
      <c r="CL76" s="100"/>
      <c r="CM76" s="100"/>
      <c r="CN76" s="100"/>
      <c r="CO76" s="100"/>
      <c r="CP76" s="100"/>
      <c r="CQ76" s="100"/>
      <c r="CR76" s="100"/>
      <c r="CS76" s="100"/>
      <c r="CT76" s="100"/>
      <c r="CU76" s="100"/>
      <c r="CV76" s="100"/>
      <c r="CW76" s="100"/>
      <c r="CX76" s="100"/>
      <c r="CY76" s="100"/>
      <c r="CZ76" s="100"/>
      <c r="DA76" s="100"/>
      <c r="DB76" s="100"/>
      <c r="DC76" s="100"/>
      <c r="DD76" s="100"/>
      <c r="DE76" s="100"/>
      <c r="DF76" s="100"/>
      <c r="DG76" s="100"/>
      <c r="DH76" s="100"/>
      <c r="DI76" s="100"/>
      <c r="DJ76" s="100"/>
      <c r="DK76" s="100"/>
      <c r="DL76" s="100"/>
      <c r="DM76" s="100"/>
      <c r="DN76" s="100"/>
      <c r="DO76" s="100"/>
      <c r="DP76" s="100"/>
      <c r="DQ76" s="100"/>
      <c r="DR76" s="100"/>
      <c r="DS76" s="100"/>
      <c r="DT76" s="100"/>
      <c r="DU76" s="100"/>
      <c r="DV76" s="100"/>
      <c r="DW76" s="100"/>
      <c r="DX76" s="100"/>
      <c r="DY76" s="100"/>
      <c r="DZ76" s="100"/>
      <c r="EA76" s="100"/>
      <c r="EB76" s="100"/>
      <c r="EC76" s="100"/>
      <c r="ED76" s="100"/>
      <c r="EE76" s="100"/>
      <c r="EF76" s="100"/>
      <c r="EG76" s="100"/>
      <c r="EH76" s="100"/>
      <c r="EI76" s="100"/>
      <c r="EJ76" s="100"/>
      <c r="EK76" s="100"/>
      <c r="EL76" s="100"/>
      <c r="EM76" s="100"/>
      <c r="EN76" s="100"/>
      <c r="EO76" s="100"/>
      <c r="EP76" s="100"/>
      <c r="EQ76" s="100"/>
      <c r="ER76" s="100"/>
      <c r="ES76" s="100"/>
      <c r="ET76" s="100"/>
      <c r="EU76" s="100"/>
      <c r="EV76" s="100"/>
      <c r="EW76" s="100"/>
      <c r="EX76" s="100"/>
      <c r="EY76" s="100"/>
      <c r="EZ76" s="100"/>
      <c r="FA76" s="100"/>
      <c r="FB76" s="100"/>
      <c r="FC76" s="100"/>
      <c r="FD76" s="100"/>
      <c r="FE76" s="100"/>
      <c r="FF76" s="100"/>
      <c r="FG76" s="100"/>
      <c r="FH76" s="100"/>
      <c r="FI76" s="100"/>
      <c r="FJ76" s="100"/>
      <c r="FK76" s="100"/>
      <c r="FL76" s="100"/>
      <c r="FM76" s="100"/>
      <c r="FN76" s="100"/>
      <c r="FO76" s="100"/>
      <c r="FP76" s="100"/>
      <c r="FQ76" s="100"/>
      <c r="FR76" s="100"/>
      <c r="FS76" s="100"/>
      <c r="FT76" s="100"/>
      <c r="FU76" s="100"/>
      <c r="FV76" s="100"/>
      <c r="FW76" s="100"/>
      <c r="FX76" s="100"/>
      <c r="FY76" s="100"/>
      <c r="FZ76" s="100"/>
      <c r="GA76" s="100"/>
      <c r="GB76" s="100"/>
      <c r="GC76" s="100"/>
      <c r="GD76" s="100"/>
      <c r="GE76" s="100"/>
      <c r="GF76" s="100"/>
      <c r="GG76" s="100"/>
      <c r="GH76" s="100"/>
      <c r="GI76" s="100"/>
      <c r="GJ76" s="100"/>
      <c r="GK76" s="100"/>
      <c r="GL76" s="100"/>
      <c r="GM76" s="100"/>
      <c r="GN76" s="100"/>
      <c r="GO76" s="100"/>
      <c r="GP76" s="100"/>
      <c r="GQ76" s="100"/>
      <c r="GR76" s="100"/>
      <c r="GS76" s="100"/>
      <c r="GT76" s="100"/>
      <c r="GU76" s="100"/>
      <c r="GV76" s="100"/>
      <c r="GW76" s="100"/>
      <c r="GX76" s="100"/>
      <c r="GY76" s="100"/>
      <c r="GZ76" s="100"/>
      <c r="HA76" s="100"/>
      <c r="HB76" s="100"/>
      <c r="HC76" s="100"/>
      <c r="HD76" s="100"/>
      <c r="HE76" s="100"/>
      <c r="HF76" s="100"/>
      <c r="HG76" s="100"/>
      <c r="HH76" s="100"/>
      <c r="HI76" s="100"/>
      <c r="HJ76" s="100"/>
      <c r="HK76" s="100"/>
      <c r="HL76" s="100"/>
      <c r="HM76" s="100"/>
      <c r="HN76" s="100"/>
      <c r="HO76" s="100"/>
      <c r="HP76" s="100"/>
      <c r="HQ76" s="100"/>
      <c r="HR76" s="100"/>
      <c r="HS76" s="100"/>
      <c r="HT76" s="100"/>
      <c r="HU76" s="100"/>
      <c r="HV76" s="100"/>
      <c r="HW76" s="100"/>
      <c r="HX76" s="100"/>
      <c r="HY76" s="100"/>
      <c r="HZ76" s="100"/>
      <c r="IA76" s="100"/>
      <c r="IB76" s="100"/>
      <c r="IC76" s="100"/>
      <c r="ID76" s="100"/>
      <c r="IE76" s="100"/>
      <c r="IF76" s="100"/>
      <c r="IG76" s="100"/>
      <c r="IH76" s="100"/>
      <c r="II76" s="100"/>
    </row>
    <row r="77" spans="1:243" s="101" customFormat="1" ht="31.95" customHeight="1">
      <c r="A77" s="460" t="s">
        <v>284</v>
      </c>
      <c r="B77" s="460"/>
      <c r="C77" s="460"/>
      <c r="D77" s="460"/>
      <c r="E77" s="460"/>
      <c r="F77" s="460"/>
      <c r="G77" s="460"/>
      <c r="H77" s="460"/>
      <c r="I77" s="460"/>
      <c r="J77" s="460"/>
      <c r="K77" s="460"/>
      <c r="L77" s="466" t="s">
        <v>285</v>
      </c>
      <c r="M77" s="466"/>
      <c r="N77" s="466"/>
      <c r="O77" s="466" t="s">
        <v>106</v>
      </c>
      <c r="P77" s="466" t="s">
        <v>135</v>
      </c>
      <c r="Q77" s="466" t="s">
        <v>169</v>
      </c>
      <c r="R77" s="466" t="s">
        <v>187</v>
      </c>
      <c r="S77" s="468" t="s">
        <v>286</v>
      </c>
      <c r="T77" s="469" t="s">
        <v>287</v>
      </c>
      <c r="U77" s="464"/>
      <c r="V77" s="464"/>
      <c r="W77" s="464"/>
      <c r="X77" s="465"/>
      <c r="Y77" s="465"/>
      <c r="Z77" s="100"/>
      <c r="AA77" s="100"/>
      <c r="AB77" s="100"/>
      <c r="AC77" s="100"/>
      <c r="AD77" s="100"/>
      <c r="AE77" s="100"/>
      <c r="AF77" s="100"/>
      <c r="AG77" s="100"/>
      <c r="AH77" s="100"/>
      <c r="AI77" s="100"/>
      <c r="AJ77" s="100"/>
      <c r="AK77" s="100"/>
      <c r="AL77" s="100"/>
      <c r="AM77" s="100"/>
      <c r="AN77" s="100"/>
      <c r="AO77" s="100"/>
      <c r="AP77" s="100"/>
      <c r="AQ77" s="100"/>
      <c r="AR77" s="100"/>
      <c r="AS77" s="100"/>
      <c r="AT77" s="100"/>
      <c r="AU77" s="100"/>
      <c r="AV77" s="100"/>
      <c r="AW77" s="100"/>
      <c r="AX77" s="100"/>
      <c r="AY77" s="100"/>
      <c r="AZ77" s="100"/>
      <c r="BA77" s="100"/>
      <c r="BB77" s="100"/>
      <c r="BC77" s="100"/>
      <c r="BD77" s="100"/>
      <c r="BE77" s="100"/>
      <c r="BF77" s="100"/>
      <c r="BG77" s="100"/>
      <c r="BH77" s="100"/>
      <c r="BI77" s="100"/>
      <c r="BJ77" s="100"/>
      <c r="BK77" s="100"/>
      <c r="BL77" s="100"/>
      <c r="BM77" s="100"/>
      <c r="BN77" s="100"/>
      <c r="BO77" s="100"/>
      <c r="BP77" s="100"/>
      <c r="BQ77" s="100"/>
      <c r="BR77" s="100"/>
      <c r="BS77" s="100"/>
      <c r="BT77" s="100"/>
      <c r="BU77" s="100"/>
      <c r="BV77" s="100"/>
      <c r="BW77" s="100"/>
      <c r="BX77" s="100"/>
      <c r="BY77" s="100"/>
      <c r="BZ77" s="100"/>
      <c r="CA77" s="100"/>
      <c r="CB77" s="100"/>
      <c r="CC77" s="100"/>
      <c r="CD77" s="100"/>
      <c r="CE77" s="100"/>
      <c r="CF77" s="100"/>
      <c r="CG77" s="100"/>
      <c r="CH77" s="100"/>
      <c r="CI77" s="100"/>
      <c r="CJ77" s="100"/>
      <c r="CK77" s="100"/>
      <c r="CL77" s="100"/>
      <c r="CM77" s="100"/>
      <c r="CN77" s="100"/>
      <c r="CO77" s="100"/>
      <c r="CP77" s="100"/>
      <c r="CQ77" s="100"/>
      <c r="CR77" s="100"/>
      <c r="CS77" s="100"/>
      <c r="CT77" s="100"/>
      <c r="CU77" s="100"/>
      <c r="CV77" s="100"/>
      <c r="CW77" s="100"/>
      <c r="CX77" s="100"/>
      <c r="CY77" s="100"/>
      <c r="CZ77" s="100"/>
      <c r="DA77" s="100"/>
      <c r="DB77" s="100"/>
      <c r="DC77" s="100"/>
      <c r="DD77" s="100"/>
      <c r="DE77" s="100"/>
      <c r="DF77" s="100"/>
      <c r="DG77" s="100"/>
      <c r="DH77" s="100"/>
      <c r="DI77" s="100"/>
      <c r="DJ77" s="100"/>
      <c r="DK77" s="100"/>
      <c r="DL77" s="100"/>
      <c r="DM77" s="100"/>
      <c r="DN77" s="100"/>
      <c r="DO77" s="100"/>
      <c r="DP77" s="100"/>
      <c r="DQ77" s="100"/>
      <c r="DR77" s="100"/>
      <c r="DS77" s="100"/>
      <c r="DT77" s="100"/>
      <c r="DU77" s="100"/>
      <c r="DV77" s="100"/>
      <c r="DW77" s="100"/>
      <c r="DX77" s="100"/>
      <c r="DY77" s="100"/>
      <c r="DZ77" s="100"/>
      <c r="EA77" s="100"/>
      <c r="EB77" s="100"/>
      <c r="EC77" s="100"/>
      <c r="ED77" s="100"/>
      <c r="EE77" s="100"/>
      <c r="EF77" s="100"/>
      <c r="EG77" s="100"/>
      <c r="EH77" s="100"/>
      <c r="EI77" s="100"/>
      <c r="EJ77" s="100"/>
      <c r="EK77" s="100"/>
      <c r="EL77" s="100"/>
      <c r="EM77" s="100"/>
      <c r="EN77" s="100"/>
      <c r="EO77" s="100"/>
      <c r="EP77" s="100"/>
      <c r="EQ77" s="100"/>
      <c r="ER77" s="100"/>
      <c r="ES77" s="100"/>
      <c r="ET77" s="100"/>
      <c r="EU77" s="100"/>
      <c r="EV77" s="100"/>
      <c r="EW77" s="100"/>
      <c r="EX77" s="100"/>
      <c r="EY77" s="100"/>
      <c r="EZ77" s="100"/>
      <c r="FA77" s="100"/>
      <c r="FB77" s="100"/>
      <c r="FC77" s="100"/>
      <c r="FD77" s="100"/>
      <c r="FE77" s="100"/>
      <c r="FF77" s="100"/>
      <c r="FG77" s="100"/>
      <c r="FH77" s="100"/>
      <c r="FI77" s="100"/>
      <c r="FJ77" s="100"/>
      <c r="FK77" s="100"/>
      <c r="FL77" s="100"/>
      <c r="FM77" s="100"/>
      <c r="FN77" s="100"/>
      <c r="FO77" s="100"/>
      <c r="FP77" s="100"/>
      <c r="FQ77" s="100"/>
      <c r="FR77" s="100"/>
      <c r="FS77" s="100"/>
      <c r="FT77" s="100"/>
      <c r="FU77" s="100"/>
      <c r="FV77" s="100"/>
      <c r="FW77" s="100"/>
      <c r="FX77" s="100"/>
      <c r="FY77" s="100"/>
      <c r="FZ77" s="100"/>
      <c r="GA77" s="100"/>
      <c r="GB77" s="100"/>
      <c r="GC77" s="100"/>
      <c r="GD77" s="100"/>
      <c r="GE77" s="100"/>
      <c r="GF77" s="100"/>
      <c r="GG77" s="100"/>
      <c r="GH77" s="100"/>
      <c r="GI77" s="100"/>
      <c r="GJ77" s="100"/>
      <c r="GK77" s="100"/>
      <c r="GL77" s="100"/>
      <c r="GM77" s="100"/>
      <c r="GN77" s="100"/>
      <c r="GO77" s="100"/>
      <c r="GP77" s="100"/>
      <c r="GQ77" s="100"/>
      <c r="GR77" s="100"/>
      <c r="GS77" s="100"/>
      <c r="GT77" s="100"/>
      <c r="GU77" s="100"/>
      <c r="GV77" s="100"/>
      <c r="GW77" s="100"/>
      <c r="GX77" s="100"/>
      <c r="GY77" s="100"/>
      <c r="GZ77" s="100"/>
      <c r="HA77" s="100"/>
      <c r="HB77" s="100"/>
      <c r="HC77" s="100"/>
      <c r="HD77" s="100"/>
      <c r="HE77" s="100"/>
      <c r="HF77" s="100"/>
      <c r="HG77" s="100"/>
      <c r="HH77" s="100"/>
      <c r="HI77" s="100"/>
      <c r="HJ77" s="100"/>
      <c r="HK77" s="100"/>
      <c r="HL77" s="100"/>
      <c r="HM77" s="100"/>
      <c r="HN77" s="100"/>
      <c r="HO77" s="100"/>
      <c r="HP77" s="100"/>
      <c r="HQ77" s="100"/>
      <c r="HR77" s="100"/>
      <c r="HS77" s="100"/>
      <c r="HT77" s="100"/>
      <c r="HU77" s="100"/>
      <c r="HV77" s="100"/>
      <c r="HW77" s="100"/>
      <c r="HX77" s="100"/>
      <c r="HY77" s="100"/>
      <c r="HZ77" s="100"/>
      <c r="IA77" s="100"/>
      <c r="IB77" s="100"/>
      <c r="IC77" s="100"/>
      <c r="ID77" s="100"/>
      <c r="IE77" s="100"/>
      <c r="IF77" s="100"/>
      <c r="IG77" s="100"/>
      <c r="IH77" s="100"/>
      <c r="II77" s="100"/>
    </row>
    <row r="78" spans="1:243" s="101" customFormat="1" ht="40.950000000000003" customHeight="1">
      <c r="A78" s="460" t="s">
        <v>255</v>
      </c>
      <c r="B78" s="460" t="s">
        <v>288</v>
      </c>
      <c r="C78" s="460"/>
      <c r="D78" s="460"/>
      <c r="E78" s="460"/>
      <c r="F78" s="460"/>
      <c r="G78" s="460"/>
      <c r="H78" s="460"/>
      <c r="I78" s="461" t="s">
        <v>289</v>
      </c>
      <c r="J78" s="461"/>
      <c r="K78" s="461"/>
      <c r="L78" s="466"/>
      <c r="M78" s="466"/>
      <c r="N78" s="466"/>
      <c r="O78" s="466"/>
      <c r="P78" s="466"/>
      <c r="Q78" s="466"/>
      <c r="R78" s="466"/>
      <c r="S78" s="468"/>
      <c r="T78" s="469"/>
      <c r="U78" s="467" t="s">
        <v>290</v>
      </c>
      <c r="V78" s="467" t="s">
        <v>291</v>
      </c>
      <c r="W78" s="467" t="s">
        <v>292</v>
      </c>
      <c r="X78" s="465"/>
      <c r="Y78" s="465"/>
      <c r="Z78" s="100"/>
      <c r="AA78" s="100"/>
      <c r="AB78" s="100"/>
      <c r="AC78" s="100"/>
      <c r="AD78" s="100"/>
      <c r="AE78" s="100"/>
      <c r="AF78" s="100"/>
      <c r="AG78" s="100"/>
      <c r="AH78" s="100"/>
      <c r="AI78" s="100"/>
      <c r="AJ78" s="100"/>
      <c r="AK78" s="100"/>
      <c r="AL78" s="100"/>
      <c r="AM78" s="100"/>
      <c r="AN78" s="100"/>
      <c r="AO78" s="100"/>
      <c r="AP78" s="100"/>
      <c r="AQ78" s="100"/>
      <c r="AR78" s="100"/>
      <c r="AS78" s="100"/>
      <c r="AT78" s="100"/>
      <c r="AU78" s="100"/>
      <c r="AV78" s="100"/>
      <c r="AW78" s="100"/>
      <c r="AX78" s="100"/>
      <c r="AY78" s="100"/>
      <c r="AZ78" s="100"/>
      <c r="BA78" s="100"/>
      <c r="BB78" s="100"/>
      <c r="BC78" s="100"/>
      <c r="BD78" s="100"/>
      <c r="BE78" s="100"/>
      <c r="BF78" s="100"/>
      <c r="BG78" s="100"/>
      <c r="BH78" s="100"/>
      <c r="BI78" s="100"/>
      <c r="BJ78" s="100"/>
      <c r="BK78" s="100"/>
      <c r="BL78" s="100"/>
      <c r="BM78" s="100"/>
      <c r="BN78" s="100"/>
      <c r="BO78" s="100"/>
      <c r="BP78" s="100"/>
      <c r="BQ78" s="100"/>
      <c r="BR78" s="100"/>
      <c r="BS78" s="100"/>
      <c r="BT78" s="100"/>
      <c r="BU78" s="100"/>
      <c r="BV78" s="100"/>
      <c r="BW78" s="100"/>
      <c r="BX78" s="100"/>
      <c r="BY78" s="100"/>
      <c r="BZ78" s="100"/>
      <c r="CA78" s="100"/>
      <c r="CB78" s="100"/>
      <c r="CC78" s="100"/>
      <c r="CD78" s="100"/>
      <c r="CE78" s="100"/>
      <c r="CF78" s="100"/>
      <c r="CG78" s="100"/>
      <c r="CH78" s="100"/>
      <c r="CI78" s="100"/>
      <c r="CJ78" s="100"/>
      <c r="CK78" s="100"/>
      <c r="CL78" s="100"/>
      <c r="CM78" s="100"/>
      <c r="CN78" s="100"/>
      <c r="CO78" s="100"/>
      <c r="CP78" s="100"/>
      <c r="CQ78" s="100"/>
      <c r="CR78" s="100"/>
      <c r="CS78" s="100"/>
      <c r="CT78" s="100"/>
      <c r="CU78" s="100"/>
      <c r="CV78" s="100"/>
      <c r="CW78" s="100"/>
      <c r="CX78" s="100"/>
      <c r="CY78" s="100"/>
      <c r="CZ78" s="100"/>
      <c r="DA78" s="100"/>
      <c r="DB78" s="100"/>
      <c r="DC78" s="100"/>
      <c r="DD78" s="100"/>
      <c r="DE78" s="100"/>
      <c r="DF78" s="100"/>
      <c r="DG78" s="100"/>
      <c r="DH78" s="100"/>
      <c r="DI78" s="100"/>
      <c r="DJ78" s="100"/>
      <c r="DK78" s="100"/>
      <c r="DL78" s="100"/>
      <c r="DM78" s="100"/>
      <c r="DN78" s="100"/>
      <c r="DO78" s="100"/>
      <c r="DP78" s="100"/>
      <c r="DQ78" s="100"/>
      <c r="DR78" s="100"/>
      <c r="DS78" s="100"/>
      <c r="DT78" s="100"/>
      <c r="DU78" s="100"/>
      <c r="DV78" s="100"/>
      <c r="DW78" s="100"/>
      <c r="DX78" s="100"/>
      <c r="DY78" s="100"/>
      <c r="DZ78" s="100"/>
      <c r="EA78" s="100"/>
      <c r="EB78" s="100"/>
      <c r="EC78" s="100"/>
      <c r="ED78" s="100"/>
      <c r="EE78" s="100"/>
      <c r="EF78" s="100"/>
      <c r="EG78" s="100"/>
      <c r="EH78" s="100"/>
      <c r="EI78" s="100"/>
      <c r="EJ78" s="100"/>
      <c r="EK78" s="100"/>
      <c r="EL78" s="100"/>
      <c r="EM78" s="100"/>
      <c r="EN78" s="100"/>
      <c r="EO78" s="100"/>
      <c r="EP78" s="100"/>
      <c r="EQ78" s="100"/>
      <c r="ER78" s="100"/>
      <c r="ES78" s="100"/>
      <c r="ET78" s="100"/>
      <c r="EU78" s="100"/>
      <c r="EV78" s="100"/>
      <c r="EW78" s="100"/>
      <c r="EX78" s="100"/>
      <c r="EY78" s="100"/>
      <c r="EZ78" s="100"/>
      <c r="FA78" s="100"/>
      <c r="FB78" s="100"/>
      <c r="FC78" s="100"/>
      <c r="FD78" s="100"/>
      <c r="FE78" s="100"/>
      <c r="FF78" s="100"/>
      <c r="FG78" s="100"/>
      <c r="FH78" s="100"/>
      <c r="FI78" s="100"/>
      <c r="FJ78" s="100"/>
      <c r="FK78" s="100"/>
      <c r="FL78" s="100"/>
      <c r="FM78" s="100"/>
      <c r="FN78" s="100"/>
      <c r="FO78" s="100"/>
      <c r="FP78" s="100"/>
      <c r="FQ78" s="100"/>
      <c r="FR78" s="100"/>
      <c r="FS78" s="100"/>
      <c r="FT78" s="100"/>
      <c r="FU78" s="100"/>
      <c r="FV78" s="100"/>
      <c r="FW78" s="100"/>
      <c r="FX78" s="100"/>
      <c r="FY78" s="100"/>
      <c r="FZ78" s="100"/>
      <c r="GA78" s="100"/>
      <c r="GB78" s="100"/>
      <c r="GC78" s="100"/>
      <c r="GD78" s="100"/>
      <c r="GE78" s="100"/>
      <c r="GF78" s="100"/>
      <c r="GG78" s="100"/>
      <c r="GH78" s="100"/>
      <c r="GI78" s="100"/>
      <c r="GJ78" s="100"/>
      <c r="GK78" s="100"/>
      <c r="GL78" s="100"/>
      <c r="GM78" s="100"/>
      <c r="GN78" s="100"/>
      <c r="GO78" s="100"/>
      <c r="GP78" s="100"/>
      <c r="GQ78" s="100"/>
      <c r="GR78" s="100"/>
      <c r="GS78" s="100"/>
      <c r="GT78" s="100"/>
      <c r="GU78" s="100"/>
      <c r="GV78" s="100"/>
      <c r="GW78" s="100"/>
      <c r="GX78" s="100"/>
      <c r="GY78" s="100"/>
      <c r="GZ78" s="100"/>
      <c r="HA78" s="100"/>
      <c r="HB78" s="100"/>
      <c r="HC78" s="100"/>
      <c r="HD78" s="100"/>
      <c r="HE78" s="100"/>
      <c r="HF78" s="100"/>
      <c r="HG78" s="100"/>
      <c r="HH78" s="100"/>
      <c r="HI78" s="100"/>
      <c r="HJ78" s="100"/>
      <c r="HK78" s="100"/>
      <c r="HL78" s="100"/>
      <c r="HM78" s="100"/>
      <c r="HN78" s="100"/>
      <c r="HO78" s="100"/>
      <c r="HP78" s="100"/>
      <c r="HQ78" s="100"/>
      <c r="HR78" s="100"/>
      <c r="HS78" s="100"/>
      <c r="HT78" s="100"/>
      <c r="HU78" s="100"/>
      <c r="HV78" s="100"/>
      <c r="HW78" s="100"/>
      <c r="HX78" s="100"/>
      <c r="HY78" s="100"/>
      <c r="HZ78" s="100"/>
      <c r="IA78" s="100"/>
      <c r="IB78" s="100"/>
      <c r="IC78" s="100"/>
      <c r="ID78" s="100"/>
      <c r="IE78" s="100"/>
      <c r="IF78" s="100"/>
      <c r="IG78" s="100"/>
      <c r="IH78" s="100"/>
      <c r="II78" s="100"/>
    </row>
    <row r="79" spans="1:243" s="101" customFormat="1" ht="34.950000000000003" customHeight="1">
      <c r="A79" s="460"/>
      <c r="B79" s="460" t="s">
        <v>293</v>
      </c>
      <c r="C79" s="460"/>
      <c r="D79" s="460"/>
      <c r="E79" s="460" t="s">
        <v>294</v>
      </c>
      <c r="F79" s="460"/>
      <c r="G79" s="460"/>
      <c r="H79" s="460"/>
      <c r="I79" s="461" t="s">
        <v>295</v>
      </c>
      <c r="J79" s="461"/>
      <c r="K79" s="461"/>
      <c r="L79" s="466"/>
      <c r="M79" s="466"/>
      <c r="N79" s="466"/>
      <c r="O79" s="466"/>
      <c r="P79" s="466"/>
      <c r="Q79" s="466"/>
      <c r="R79" s="466"/>
      <c r="S79" s="468"/>
      <c r="T79" s="469"/>
      <c r="U79" s="467"/>
      <c r="V79" s="467"/>
      <c r="W79" s="467"/>
      <c r="X79" s="465"/>
      <c r="Y79" s="465"/>
      <c r="Z79" s="100"/>
      <c r="AA79" s="100"/>
      <c r="AB79" s="100"/>
      <c r="AC79" s="100"/>
      <c r="AD79" s="100"/>
      <c r="AE79" s="100"/>
      <c r="AF79" s="100"/>
      <c r="AG79" s="100"/>
      <c r="AH79" s="100"/>
      <c r="AI79" s="100"/>
      <c r="AJ79" s="100"/>
      <c r="AK79" s="100"/>
      <c r="AL79" s="100"/>
      <c r="AM79" s="100"/>
      <c r="AN79" s="100"/>
      <c r="AO79" s="100"/>
      <c r="AP79" s="100"/>
      <c r="AQ79" s="100"/>
      <c r="AR79" s="100"/>
      <c r="AS79" s="100"/>
      <c r="AT79" s="100"/>
      <c r="AU79" s="100"/>
      <c r="AV79" s="100"/>
      <c r="AW79" s="100"/>
      <c r="AX79" s="100"/>
      <c r="AY79" s="100"/>
      <c r="AZ79" s="100"/>
      <c r="BA79" s="100"/>
      <c r="BB79" s="100"/>
      <c r="BC79" s="100"/>
      <c r="BD79" s="100"/>
      <c r="BE79" s="100"/>
      <c r="BF79" s="100"/>
      <c r="BG79" s="100"/>
      <c r="BH79" s="100"/>
      <c r="BI79" s="100"/>
      <c r="BJ79" s="100"/>
      <c r="BK79" s="100"/>
      <c r="BL79" s="100"/>
      <c r="BM79" s="100"/>
      <c r="BN79" s="100"/>
      <c r="BO79" s="100"/>
      <c r="BP79" s="100"/>
      <c r="BQ79" s="100"/>
      <c r="BR79" s="100"/>
      <c r="BS79" s="100"/>
      <c r="BT79" s="100"/>
      <c r="BU79" s="100"/>
      <c r="BV79" s="100"/>
      <c r="BW79" s="100"/>
      <c r="BX79" s="100"/>
      <c r="BY79" s="100"/>
      <c r="BZ79" s="100"/>
      <c r="CA79" s="100"/>
      <c r="CB79" s="100"/>
      <c r="CC79" s="100"/>
      <c r="CD79" s="100"/>
      <c r="CE79" s="100"/>
      <c r="CF79" s="100"/>
      <c r="CG79" s="100"/>
      <c r="CH79" s="100"/>
      <c r="CI79" s="100"/>
      <c r="CJ79" s="100"/>
      <c r="CK79" s="100"/>
      <c r="CL79" s="100"/>
      <c r="CM79" s="100"/>
      <c r="CN79" s="100"/>
      <c r="CO79" s="100"/>
      <c r="CP79" s="100"/>
      <c r="CQ79" s="100"/>
      <c r="CR79" s="100"/>
      <c r="CS79" s="100"/>
      <c r="CT79" s="100"/>
      <c r="CU79" s="100"/>
      <c r="CV79" s="100"/>
      <c r="CW79" s="100"/>
      <c r="CX79" s="100"/>
      <c r="CY79" s="100"/>
      <c r="CZ79" s="100"/>
      <c r="DA79" s="100"/>
      <c r="DB79" s="100"/>
      <c r="DC79" s="100"/>
      <c r="DD79" s="100"/>
      <c r="DE79" s="100"/>
      <c r="DF79" s="100"/>
      <c r="DG79" s="100"/>
      <c r="DH79" s="100"/>
      <c r="DI79" s="100"/>
      <c r="DJ79" s="100"/>
      <c r="DK79" s="100"/>
      <c r="DL79" s="100"/>
      <c r="DM79" s="100"/>
      <c r="DN79" s="100"/>
      <c r="DO79" s="100"/>
      <c r="DP79" s="100"/>
      <c r="DQ79" s="100"/>
      <c r="DR79" s="100"/>
      <c r="DS79" s="100"/>
      <c r="DT79" s="100"/>
      <c r="DU79" s="100"/>
      <c r="DV79" s="100"/>
      <c r="DW79" s="100"/>
      <c r="DX79" s="100"/>
      <c r="DY79" s="100"/>
      <c r="DZ79" s="100"/>
      <c r="EA79" s="100"/>
      <c r="EB79" s="100"/>
      <c r="EC79" s="100"/>
      <c r="ED79" s="100"/>
      <c r="EE79" s="100"/>
      <c r="EF79" s="100"/>
      <c r="EG79" s="100"/>
      <c r="EH79" s="100"/>
      <c r="EI79" s="100"/>
      <c r="EJ79" s="100"/>
      <c r="EK79" s="100"/>
      <c r="EL79" s="100"/>
      <c r="EM79" s="100"/>
      <c r="EN79" s="100"/>
      <c r="EO79" s="100"/>
      <c r="EP79" s="100"/>
      <c r="EQ79" s="100"/>
      <c r="ER79" s="100"/>
      <c r="ES79" s="100"/>
      <c r="ET79" s="100"/>
      <c r="EU79" s="100"/>
      <c r="EV79" s="100"/>
      <c r="EW79" s="100"/>
      <c r="EX79" s="100"/>
      <c r="EY79" s="100"/>
      <c r="EZ79" s="100"/>
      <c r="FA79" s="100"/>
      <c r="FB79" s="100"/>
      <c r="FC79" s="100"/>
      <c r="FD79" s="100"/>
      <c r="FE79" s="100"/>
      <c r="FF79" s="100"/>
      <c r="FG79" s="100"/>
      <c r="FH79" s="100"/>
      <c r="FI79" s="100"/>
      <c r="FJ79" s="100"/>
      <c r="FK79" s="100"/>
      <c r="FL79" s="100"/>
      <c r="FM79" s="100"/>
      <c r="FN79" s="100"/>
      <c r="FO79" s="100"/>
      <c r="FP79" s="100"/>
      <c r="FQ79" s="100"/>
      <c r="FR79" s="100"/>
      <c r="FS79" s="100"/>
      <c r="FT79" s="100"/>
      <c r="FU79" s="100"/>
      <c r="FV79" s="100"/>
      <c r="FW79" s="100"/>
      <c r="FX79" s="100"/>
      <c r="FY79" s="100"/>
      <c r="FZ79" s="100"/>
      <c r="GA79" s="100"/>
      <c r="GB79" s="100"/>
      <c r="GC79" s="100"/>
      <c r="GD79" s="100"/>
      <c r="GE79" s="100"/>
      <c r="GF79" s="100"/>
      <c r="GG79" s="100"/>
      <c r="GH79" s="100"/>
      <c r="GI79" s="100"/>
      <c r="GJ79" s="100"/>
      <c r="GK79" s="100"/>
      <c r="GL79" s="100"/>
      <c r="GM79" s="100"/>
      <c r="GN79" s="100"/>
      <c r="GO79" s="100"/>
      <c r="GP79" s="100"/>
      <c r="GQ79" s="100"/>
      <c r="GR79" s="100"/>
      <c r="GS79" s="100"/>
      <c r="GT79" s="100"/>
      <c r="GU79" s="100"/>
      <c r="GV79" s="100"/>
      <c r="GW79" s="100"/>
      <c r="GX79" s="100"/>
      <c r="GY79" s="100"/>
      <c r="GZ79" s="100"/>
      <c r="HA79" s="100"/>
      <c r="HB79" s="100"/>
      <c r="HC79" s="100"/>
      <c r="HD79" s="100"/>
      <c r="HE79" s="100"/>
      <c r="HF79" s="100"/>
      <c r="HG79" s="100"/>
      <c r="HH79" s="100"/>
      <c r="HI79" s="100"/>
      <c r="HJ79" s="100"/>
      <c r="HK79" s="100"/>
      <c r="HL79" s="100"/>
      <c r="HM79" s="100"/>
      <c r="HN79" s="100"/>
      <c r="HO79" s="100"/>
      <c r="HP79" s="100"/>
      <c r="HQ79" s="100"/>
      <c r="HR79" s="100"/>
      <c r="HS79" s="100"/>
      <c r="HT79" s="100"/>
      <c r="HU79" s="100"/>
      <c r="HV79" s="100"/>
      <c r="HW79" s="100"/>
      <c r="HX79" s="100"/>
      <c r="HY79" s="100"/>
      <c r="HZ79" s="100"/>
      <c r="IA79" s="100"/>
      <c r="IB79" s="100"/>
      <c r="IC79" s="100"/>
      <c r="ID79" s="100"/>
      <c r="IE79" s="100"/>
      <c r="IF79" s="100"/>
      <c r="IG79" s="100"/>
      <c r="IH79" s="100"/>
      <c r="II79" s="100"/>
    </row>
    <row r="80" spans="1:243" s="101" customFormat="1" ht="351" customHeight="1">
      <c r="A80" s="91" t="s">
        <v>296</v>
      </c>
      <c r="B80" s="470" t="s">
        <v>297</v>
      </c>
      <c r="C80" s="470"/>
      <c r="D80" s="470"/>
      <c r="E80" s="470" t="s">
        <v>298</v>
      </c>
      <c r="F80" s="470"/>
      <c r="G80" s="470"/>
      <c r="H80" s="470"/>
      <c r="I80" s="458" t="s">
        <v>299</v>
      </c>
      <c r="J80" s="471"/>
      <c r="K80" s="456"/>
      <c r="L80" s="472" t="s">
        <v>300</v>
      </c>
      <c r="M80" s="472"/>
      <c r="N80" s="472"/>
      <c r="O80" s="94">
        <v>2</v>
      </c>
      <c r="P80" s="95">
        <v>3</v>
      </c>
      <c r="Q80" s="94">
        <f>O80*P80</f>
        <v>6</v>
      </c>
      <c r="R80" s="65">
        <f>Q80*Q74</f>
        <v>600</v>
      </c>
      <c r="S80" s="94" t="str">
        <f>IF((R80&gt;599),"I",IF(R80&gt;149,"II",IF(R80&gt;39,"III",IF(R80&lt;31,"IV"))))</f>
        <v>I</v>
      </c>
      <c r="T80" s="97" t="str">
        <f t="shared" ref="T80" si="26">IF(S80="IV","Aceptable",IF(S80="III","Mejorable",IF(S80="II","No Aceptable o Aceptable con Control Especifico",IF(S80="I","NO Aceptable"))))</f>
        <v>NO Aceptable</v>
      </c>
      <c r="U80" s="65">
        <f>R74</f>
        <v>1800</v>
      </c>
      <c r="V80" s="65">
        <f t="shared" ref="V80" si="27">R80</f>
        <v>600</v>
      </c>
      <c r="W80" s="66">
        <f>(U80-V80)/U80</f>
        <v>0.66666666666666663</v>
      </c>
      <c r="X80" s="67" t="s">
        <v>301</v>
      </c>
      <c r="Y80" s="68" t="s">
        <v>340</v>
      </c>
      <c r="Z80" s="100"/>
      <c r="AA80" s="100"/>
      <c r="AB80" s="100"/>
      <c r="AC80" s="100"/>
      <c r="AD80" s="100"/>
      <c r="AE80" s="100"/>
      <c r="AF80" s="100"/>
      <c r="AG80" s="100"/>
      <c r="AH80" s="100"/>
      <c r="AI80" s="100"/>
      <c r="AJ80" s="100"/>
      <c r="AK80" s="100"/>
      <c r="AL80" s="100"/>
      <c r="AM80" s="100"/>
      <c r="AN80" s="100"/>
      <c r="AO80" s="100"/>
      <c r="AP80" s="100"/>
      <c r="AQ80" s="100"/>
      <c r="AR80" s="100"/>
      <c r="AS80" s="100"/>
      <c r="AT80" s="100"/>
      <c r="AU80" s="100"/>
      <c r="AV80" s="100"/>
      <c r="AW80" s="100"/>
      <c r="AX80" s="100"/>
      <c r="AY80" s="100"/>
      <c r="AZ80" s="100"/>
      <c r="BA80" s="100"/>
      <c r="BB80" s="100"/>
      <c r="BC80" s="100"/>
      <c r="BD80" s="100"/>
      <c r="BE80" s="100"/>
      <c r="BF80" s="100"/>
      <c r="BG80" s="100"/>
      <c r="BH80" s="100"/>
      <c r="BI80" s="100"/>
      <c r="BJ80" s="100"/>
      <c r="BK80" s="100"/>
      <c r="BL80" s="100"/>
      <c r="BM80" s="100"/>
      <c r="BN80" s="100"/>
      <c r="BO80" s="100"/>
      <c r="BP80" s="100"/>
      <c r="BQ80" s="100"/>
      <c r="BR80" s="100"/>
      <c r="BS80" s="100"/>
      <c r="BT80" s="100"/>
      <c r="BU80" s="100"/>
      <c r="BV80" s="100"/>
      <c r="BW80" s="100"/>
      <c r="BX80" s="100"/>
      <c r="BY80" s="100"/>
      <c r="BZ80" s="100"/>
      <c r="CA80" s="100"/>
      <c r="CB80" s="100"/>
      <c r="CC80" s="100"/>
      <c r="CD80" s="100"/>
      <c r="CE80" s="100"/>
      <c r="CF80" s="100"/>
      <c r="CG80" s="100"/>
      <c r="CH80" s="100"/>
      <c r="CI80" s="100"/>
      <c r="CJ80" s="100"/>
      <c r="CK80" s="100"/>
      <c r="CL80" s="100"/>
      <c r="CM80" s="100"/>
      <c r="CN80" s="100"/>
      <c r="CO80" s="100"/>
      <c r="CP80" s="100"/>
      <c r="CQ80" s="100"/>
      <c r="CR80" s="100"/>
      <c r="CS80" s="100"/>
      <c r="CT80" s="100"/>
      <c r="CU80" s="100"/>
      <c r="CV80" s="100"/>
      <c r="CW80" s="100"/>
      <c r="CX80" s="100"/>
      <c r="CY80" s="100"/>
      <c r="CZ80" s="100"/>
      <c r="DA80" s="100"/>
      <c r="DB80" s="100"/>
      <c r="DC80" s="100"/>
      <c r="DD80" s="100"/>
      <c r="DE80" s="100"/>
      <c r="DF80" s="100"/>
      <c r="DG80" s="100"/>
      <c r="DH80" s="100"/>
      <c r="DI80" s="100"/>
      <c r="DJ80" s="100"/>
      <c r="DK80" s="100"/>
      <c r="DL80" s="100"/>
      <c r="DM80" s="100"/>
      <c r="DN80" s="100"/>
      <c r="DO80" s="100"/>
      <c r="DP80" s="100"/>
      <c r="DQ80" s="100"/>
      <c r="DR80" s="100"/>
      <c r="DS80" s="100"/>
      <c r="DT80" s="100"/>
      <c r="DU80" s="100"/>
      <c r="DV80" s="100"/>
      <c r="DW80" s="100"/>
      <c r="DX80" s="100"/>
      <c r="DY80" s="100"/>
      <c r="DZ80" s="100"/>
      <c r="EA80" s="100"/>
      <c r="EB80" s="100"/>
      <c r="EC80" s="100"/>
      <c r="ED80" s="100"/>
      <c r="EE80" s="100"/>
      <c r="EF80" s="100"/>
      <c r="EG80" s="100"/>
      <c r="EH80" s="100"/>
      <c r="EI80" s="100"/>
      <c r="EJ80" s="100"/>
      <c r="EK80" s="100"/>
      <c r="EL80" s="100"/>
      <c r="EM80" s="100"/>
      <c r="EN80" s="100"/>
      <c r="EO80" s="100"/>
      <c r="EP80" s="100"/>
      <c r="EQ80" s="100"/>
      <c r="ER80" s="100"/>
      <c r="ES80" s="100"/>
      <c r="ET80" s="100"/>
      <c r="EU80" s="100"/>
      <c r="EV80" s="100"/>
      <c r="EW80" s="100"/>
      <c r="EX80" s="100"/>
      <c r="EY80" s="100"/>
      <c r="EZ80" s="100"/>
      <c r="FA80" s="100"/>
      <c r="FB80" s="100"/>
      <c r="FC80" s="100"/>
      <c r="FD80" s="100"/>
      <c r="FE80" s="100"/>
      <c r="FF80" s="100"/>
      <c r="FG80" s="100"/>
      <c r="FH80" s="100"/>
      <c r="FI80" s="100"/>
      <c r="FJ80" s="100"/>
      <c r="FK80" s="100"/>
      <c r="FL80" s="100"/>
      <c r="FM80" s="100"/>
      <c r="FN80" s="100"/>
      <c r="FO80" s="100"/>
      <c r="FP80" s="100"/>
      <c r="FQ80" s="100"/>
      <c r="FR80" s="100"/>
      <c r="FS80" s="100"/>
      <c r="FT80" s="100"/>
      <c r="FU80" s="100"/>
      <c r="FV80" s="100"/>
      <c r="FW80" s="100"/>
      <c r="FX80" s="100"/>
      <c r="FY80" s="100"/>
      <c r="FZ80" s="100"/>
      <c r="GA80" s="100"/>
      <c r="GB80" s="100"/>
      <c r="GC80" s="100"/>
      <c r="GD80" s="100"/>
      <c r="GE80" s="100"/>
      <c r="GF80" s="100"/>
      <c r="GG80" s="100"/>
      <c r="GH80" s="100"/>
      <c r="GI80" s="100"/>
      <c r="GJ80" s="100"/>
      <c r="GK80" s="100"/>
      <c r="GL80" s="100"/>
      <c r="GM80" s="100"/>
      <c r="GN80" s="100"/>
      <c r="GO80" s="100"/>
      <c r="GP80" s="100"/>
      <c r="GQ80" s="100"/>
      <c r="GR80" s="100"/>
      <c r="GS80" s="100"/>
      <c r="GT80" s="100"/>
      <c r="GU80" s="100"/>
      <c r="GV80" s="100"/>
      <c r="GW80" s="100"/>
      <c r="GX80" s="100"/>
      <c r="GY80" s="100"/>
      <c r="GZ80" s="100"/>
      <c r="HA80" s="100"/>
      <c r="HB80" s="100"/>
      <c r="HC80" s="100"/>
      <c r="HD80" s="100"/>
      <c r="HE80" s="100"/>
      <c r="HF80" s="100"/>
      <c r="HG80" s="100"/>
      <c r="HH80" s="100"/>
      <c r="HI80" s="100"/>
      <c r="HJ80" s="100"/>
      <c r="HK80" s="100"/>
      <c r="HL80" s="100"/>
      <c r="HM80" s="100"/>
      <c r="HN80" s="100"/>
      <c r="HO80" s="100"/>
      <c r="HP80" s="100"/>
      <c r="HQ80" s="100"/>
      <c r="HR80" s="100"/>
      <c r="HS80" s="100"/>
      <c r="HT80" s="100"/>
      <c r="HU80" s="100"/>
      <c r="HV80" s="100"/>
      <c r="HW80" s="100"/>
      <c r="HX80" s="100"/>
      <c r="HY80" s="100"/>
      <c r="HZ80" s="100"/>
      <c r="IA80" s="100"/>
      <c r="IB80" s="100"/>
      <c r="IC80" s="100"/>
      <c r="ID80" s="100"/>
      <c r="IE80" s="100"/>
      <c r="IF80" s="100"/>
      <c r="IG80" s="100"/>
      <c r="IH80" s="100"/>
      <c r="II80" s="100"/>
    </row>
    <row r="86" spans="1:243" s="77" customFormat="1" ht="84" customHeight="1">
      <c r="A86" s="73" t="s">
        <v>226</v>
      </c>
      <c r="B86" s="473" t="s">
        <v>341</v>
      </c>
      <c r="C86" s="473"/>
      <c r="D86" s="473"/>
      <c r="E86" s="473"/>
      <c r="F86" s="74"/>
      <c r="G86" s="75" t="s">
        <v>228</v>
      </c>
      <c r="H86" s="443" t="s">
        <v>342</v>
      </c>
      <c r="I86" s="443"/>
      <c r="J86" s="443"/>
      <c r="K86" s="76"/>
      <c r="L86" s="76"/>
      <c r="M86" s="453" t="s">
        <v>229</v>
      </c>
      <c r="N86" s="453"/>
      <c r="O86" s="453"/>
      <c r="P86" s="453"/>
      <c r="Q86" s="446" t="s">
        <v>305</v>
      </c>
      <c r="R86" s="446"/>
      <c r="S86" s="446"/>
      <c r="T86" s="446"/>
      <c r="U86" s="446"/>
      <c r="V86" s="446"/>
      <c r="W86" s="446"/>
      <c r="X86" s="446"/>
      <c r="Y86" s="446"/>
    </row>
    <row r="87" spans="1:243" s="77" customFormat="1" ht="4.2" customHeight="1">
      <c r="A87" s="78"/>
      <c r="B87" s="78"/>
      <c r="C87" s="78"/>
      <c r="D87" s="78"/>
      <c r="E87" s="78"/>
      <c r="F87" s="79"/>
      <c r="G87" s="80"/>
      <c r="H87" s="80"/>
      <c r="I87" s="80"/>
      <c r="J87" s="81"/>
      <c r="K87" s="81"/>
      <c r="L87" s="81"/>
      <c r="M87" s="81"/>
      <c r="N87" s="81"/>
      <c r="O87" s="78"/>
      <c r="P87" s="82"/>
      <c r="Q87" s="82"/>
      <c r="R87" s="82"/>
      <c r="S87" s="78"/>
      <c r="T87" s="78"/>
      <c r="U87" s="78"/>
    </row>
    <row r="88" spans="1:243" s="77" customFormat="1" ht="64.95" customHeight="1">
      <c r="A88" s="73" t="s">
        <v>231</v>
      </c>
      <c r="B88" s="443" t="s">
        <v>306</v>
      </c>
      <c r="C88" s="443"/>
      <c r="D88" s="443"/>
      <c r="E88" s="443"/>
      <c r="F88" s="74"/>
      <c r="G88" s="75" t="s">
        <v>233</v>
      </c>
      <c r="H88" s="481" t="s">
        <v>343</v>
      </c>
      <c r="I88" s="481"/>
      <c r="J88" s="481"/>
      <c r="K88" s="74"/>
      <c r="L88" s="74"/>
      <c r="M88" s="445" t="s">
        <v>235</v>
      </c>
      <c r="N88" s="445"/>
      <c r="O88" s="445"/>
      <c r="P88" s="445"/>
      <c r="Q88" s="446" t="s">
        <v>236</v>
      </c>
      <c r="R88" s="447"/>
      <c r="S88" s="447"/>
      <c r="T88" s="447"/>
      <c r="U88" s="447"/>
      <c r="V88" s="447"/>
      <c r="W88" s="447"/>
      <c r="X88" s="447"/>
      <c r="Y88" s="447"/>
    </row>
    <row r="89" spans="1:243" ht="10.199999999999999" customHeight="1"/>
    <row r="90" spans="1:243" s="77" customFormat="1" ht="25.95" customHeight="1">
      <c r="A90" s="450" t="s">
        <v>237</v>
      </c>
      <c r="B90" s="450"/>
      <c r="C90" s="450"/>
      <c r="D90" s="450"/>
      <c r="E90" s="450"/>
      <c r="F90" s="450"/>
      <c r="G90" s="450"/>
      <c r="H90" s="450"/>
      <c r="I90" s="450"/>
      <c r="J90" s="451" t="s">
        <v>238</v>
      </c>
      <c r="K90" s="451"/>
      <c r="L90" s="451"/>
      <c r="M90" s="451"/>
      <c r="N90" s="451"/>
      <c r="O90" s="451"/>
      <c r="P90" s="451"/>
      <c r="Q90" s="451"/>
      <c r="R90" s="451"/>
      <c r="S90" s="451"/>
      <c r="T90" s="452" t="s">
        <v>239</v>
      </c>
      <c r="U90" s="452"/>
      <c r="V90" s="452"/>
      <c r="W90" s="452"/>
      <c r="X90" s="452"/>
      <c r="Y90" s="452"/>
      <c r="Z90" s="83"/>
      <c r="AA90" s="83"/>
      <c r="AB90" s="83"/>
      <c r="AC90" s="83"/>
      <c r="AD90" s="83"/>
      <c r="AE90" s="83"/>
      <c r="AF90" s="83"/>
      <c r="AG90" s="83"/>
      <c r="AH90" s="83"/>
      <c r="AI90" s="83"/>
      <c r="AJ90" s="83"/>
      <c r="AK90" s="83"/>
      <c r="AL90" s="83"/>
      <c r="AM90" s="83"/>
      <c r="AN90" s="83"/>
      <c r="AO90" s="83"/>
      <c r="AP90" s="83"/>
      <c r="AQ90" s="83"/>
      <c r="AR90" s="83"/>
      <c r="AS90" s="83"/>
      <c r="AT90" s="83"/>
      <c r="AU90" s="83"/>
      <c r="AV90" s="83"/>
      <c r="AW90" s="83"/>
      <c r="AX90" s="83"/>
      <c r="AY90" s="83"/>
      <c r="AZ90" s="83"/>
      <c r="BA90" s="83"/>
      <c r="BB90" s="83"/>
      <c r="BC90" s="83"/>
      <c r="BD90" s="83"/>
      <c r="BE90" s="83"/>
      <c r="BF90" s="83"/>
      <c r="BG90" s="83"/>
      <c r="BH90" s="83"/>
      <c r="BI90" s="83"/>
      <c r="BJ90" s="83"/>
      <c r="BK90" s="83"/>
      <c r="BL90" s="83"/>
      <c r="BM90" s="83"/>
      <c r="BN90" s="83"/>
      <c r="BO90" s="83"/>
      <c r="BP90" s="83"/>
      <c r="BQ90" s="83"/>
      <c r="BR90" s="83"/>
      <c r="BS90" s="83"/>
      <c r="BT90" s="83"/>
      <c r="BU90" s="83"/>
      <c r="BV90" s="83"/>
      <c r="BW90" s="83"/>
      <c r="BX90" s="83"/>
      <c r="BY90" s="83"/>
      <c r="BZ90" s="83"/>
      <c r="CA90" s="83"/>
      <c r="CB90" s="83"/>
      <c r="CC90" s="83"/>
      <c r="CD90" s="83"/>
      <c r="CE90" s="83"/>
      <c r="CF90" s="83"/>
      <c r="CG90" s="83"/>
      <c r="CH90" s="83"/>
      <c r="CI90" s="83"/>
      <c r="CJ90" s="83"/>
      <c r="CK90" s="83"/>
      <c r="CL90" s="83"/>
      <c r="CM90" s="83"/>
      <c r="CN90" s="83"/>
      <c r="CO90" s="83"/>
      <c r="CP90" s="83"/>
      <c r="CQ90" s="83"/>
      <c r="CR90" s="83"/>
      <c r="CS90" s="83"/>
      <c r="CT90" s="83"/>
      <c r="CU90" s="83"/>
      <c r="CV90" s="83"/>
      <c r="CW90" s="83"/>
      <c r="CX90" s="83"/>
      <c r="CY90" s="83"/>
      <c r="CZ90" s="83"/>
      <c r="DA90" s="83"/>
      <c r="DB90" s="83"/>
      <c r="DC90" s="83"/>
      <c r="DD90" s="83"/>
      <c r="DE90" s="83"/>
      <c r="DF90" s="83"/>
      <c r="DG90" s="83"/>
      <c r="DH90" s="83"/>
      <c r="DI90" s="83"/>
      <c r="DJ90" s="83"/>
      <c r="DK90" s="83"/>
      <c r="DL90" s="83"/>
      <c r="DM90" s="83"/>
      <c r="DN90" s="83"/>
      <c r="DO90" s="83"/>
      <c r="DP90" s="83"/>
      <c r="DQ90" s="83"/>
      <c r="DR90" s="83"/>
      <c r="DS90" s="83"/>
      <c r="DT90" s="83"/>
      <c r="DU90" s="83"/>
      <c r="DV90" s="83"/>
      <c r="DW90" s="83"/>
      <c r="DX90" s="83"/>
      <c r="DY90" s="83"/>
      <c r="DZ90" s="83"/>
      <c r="EA90" s="83"/>
      <c r="EB90" s="83"/>
      <c r="EC90" s="83"/>
      <c r="ED90" s="83"/>
      <c r="EE90" s="83"/>
      <c r="EF90" s="83"/>
      <c r="EG90" s="83"/>
      <c r="EH90" s="83"/>
      <c r="EI90" s="83"/>
      <c r="EJ90" s="83"/>
      <c r="EK90" s="83"/>
      <c r="EL90" s="83"/>
      <c r="EM90" s="83"/>
      <c r="EN90" s="83"/>
      <c r="EO90" s="83"/>
      <c r="EP90" s="83"/>
      <c r="EQ90" s="83"/>
      <c r="ER90" s="83"/>
      <c r="ES90" s="83"/>
      <c r="ET90" s="83"/>
      <c r="EU90" s="83"/>
      <c r="EV90" s="83"/>
      <c r="EW90" s="83"/>
      <c r="EX90" s="83"/>
      <c r="EY90" s="83"/>
      <c r="EZ90" s="83"/>
      <c r="FA90" s="83"/>
      <c r="FB90" s="83"/>
      <c r="FC90" s="83"/>
      <c r="FD90" s="83"/>
      <c r="FE90" s="83"/>
      <c r="FF90" s="83"/>
      <c r="FG90" s="83"/>
      <c r="FH90" s="83"/>
      <c r="FI90" s="83"/>
      <c r="FJ90" s="83"/>
      <c r="FK90" s="83"/>
      <c r="FL90" s="83"/>
      <c r="FM90" s="83"/>
      <c r="FN90" s="83"/>
      <c r="FO90" s="83"/>
      <c r="FP90" s="83"/>
      <c r="FQ90" s="83"/>
      <c r="FR90" s="83"/>
      <c r="FS90" s="83"/>
      <c r="FT90" s="83"/>
      <c r="FU90" s="83"/>
      <c r="FV90" s="83"/>
      <c r="FW90" s="83"/>
      <c r="FX90" s="83"/>
      <c r="FY90" s="83"/>
      <c r="FZ90" s="83"/>
      <c r="GA90" s="83"/>
      <c r="GB90" s="83"/>
      <c r="GC90" s="83"/>
      <c r="GD90" s="83"/>
      <c r="GE90" s="83"/>
      <c r="GF90" s="83"/>
      <c r="GG90" s="83"/>
      <c r="GH90" s="83"/>
      <c r="GI90" s="83"/>
      <c r="GJ90" s="83"/>
      <c r="GK90" s="83"/>
      <c r="GL90" s="83"/>
      <c r="GM90" s="83"/>
      <c r="GN90" s="83"/>
      <c r="GO90" s="83"/>
      <c r="GP90" s="83"/>
      <c r="GQ90" s="83"/>
      <c r="GR90" s="83"/>
      <c r="GS90" s="83"/>
      <c r="GT90" s="83"/>
      <c r="GU90" s="83"/>
      <c r="GV90" s="83"/>
      <c r="GW90" s="83"/>
      <c r="GX90" s="83"/>
      <c r="GY90" s="83"/>
      <c r="GZ90" s="83"/>
      <c r="HA90" s="83"/>
      <c r="HB90" s="83"/>
      <c r="HC90" s="83"/>
      <c r="HD90" s="83"/>
      <c r="HE90" s="83"/>
      <c r="HF90" s="83"/>
      <c r="HG90" s="83"/>
      <c r="HH90" s="83"/>
      <c r="HI90" s="83"/>
      <c r="HJ90" s="83"/>
      <c r="HK90" s="83"/>
      <c r="HL90" s="83"/>
      <c r="HM90" s="83"/>
      <c r="HN90" s="83"/>
      <c r="HO90" s="83"/>
      <c r="HP90" s="83"/>
      <c r="HQ90" s="83"/>
      <c r="HR90" s="83"/>
      <c r="HS90" s="83"/>
      <c r="HT90" s="83"/>
      <c r="HU90" s="83"/>
      <c r="HV90" s="83"/>
      <c r="HW90" s="83"/>
      <c r="HX90" s="83"/>
      <c r="HY90" s="83"/>
      <c r="HZ90" s="83"/>
      <c r="IA90" s="83"/>
      <c r="IB90" s="83"/>
      <c r="IC90" s="83"/>
      <c r="ID90" s="83"/>
      <c r="IE90" s="83"/>
      <c r="IF90" s="83"/>
      <c r="IG90" s="83"/>
      <c r="IH90" s="83"/>
      <c r="II90" s="83"/>
    </row>
    <row r="91" spans="1:243" ht="39" customHeight="1">
      <c r="A91" s="454" t="s">
        <v>240</v>
      </c>
      <c r="B91" s="459" t="s">
        <v>241</v>
      </c>
      <c r="C91" s="459" t="s">
        <v>242</v>
      </c>
      <c r="D91" s="454" t="s">
        <v>243</v>
      </c>
      <c r="E91" s="454" t="s">
        <v>244</v>
      </c>
      <c r="F91" s="454" t="s">
        <v>245</v>
      </c>
      <c r="G91" s="454"/>
      <c r="H91" s="454"/>
      <c r="I91" s="454" t="s">
        <v>246</v>
      </c>
      <c r="J91" s="455" t="s">
        <v>247</v>
      </c>
      <c r="K91" s="455"/>
      <c r="L91" s="455"/>
      <c r="M91" s="455" t="s">
        <v>248</v>
      </c>
      <c r="N91" s="455"/>
      <c r="O91" s="455"/>
      <c r="P91" s="455"/>
      <c r="Q91" s="455"/>
      <c r="R91" s="455"/>
      <c r="S91" s="455"/>
      <c r="T91" s="84" t="s">
        <v>249</v>
      </c>
      <c r="U91" s="454" t="s">
        <v>250</v>
      </c>
      <c r="V91" s="454"/>
      <c r="W91" s="454"/>
      <c r="X91" s="454" t="s">
        <v>251</v>
      </c>
      <c r="Y91" s="454"/>
    </row>
    <row r="92" spans="1:243" ht="109.2" customHeight="1">
      <c r="A92" s="454"/>
      <c r="B92" s="459"/>
      <c r="C92" s="459"/>
      <c r="D92" s="454"/>
      <c r="E92" s="454"/>
      <c r="F92" s="84" t="s">
        <v>252</v>
      </c>
      <c r="G92" s="84" t="s">
        <v>253</v>
      </c>
      <c r="H92" s="84" t="s">
        <v>254</v>
      </c>
      <c r="I92" s="454"/>
      <c r="J92" s="85" t="s">
        <v>255</v>
      </c>
      <c r="K92" s="85" t="s">
        <v>256</v>
      </c>
      <c r="L92" s="85" t="s">
        <v>257</v>
      </c>
      <c r="M92" s="86" t="s">
        <v>106</v>
      </c>
      <c r="N92" s="86" t="s">
        <v>135</v>
      </c>
      <c r="O92" s="86" t="s">
        <v>169</v>
      </c>
      <c r="P92" s="87" t="s">
        <v>258</v>
      </c>
      <c r="Q92" s="86" t="s">
        <v>203</v>
      </c>
      <c r="R92" s="86" t="s">
        <v>187</v>
      </c>
      <c r="S92" s="87" t="s">
        <v>259</v>
      </c>
      <c r="T92" s="88" t="s">
        <v>260</v>
      </c>
      <c r="U92" s="88" t="s">
        <v>261</v>
      </c>
      <c r="V92" s="88" t="s">
        <v>262</v>
      </c>
      <c r="W92" s="88" t="s">
        <v>263</v>
      </c>
      <c r="X92" s="84" t="s">
        <v>264</v>
      </c>
      <c r="Y92" s="84" t="s">
        <v>265</v>
      </c>
    </row>
    <row r="93" spans="1:243" s="101" customFormat="1" ht="198" customHeight="1">
      <c r="A93" s="89" t="s">
        <v>344</v>
      </c>
      <c r="B93" s="90" t="s">
        <v>267</v>
      </c>
      <c r="C93" s="90" t="s">
        <v>268</v>
      </c>
      <c r="D93" s="91" t="s">
        <v>345</v>
      </c>
      <c r="E93" s="91" t="s">
        <v>346</v>
      </c>
      <c r="F93" s="92" t="s">
        <v>271</v>
      </c>
      <c r="G93" s="93" t="s">
        <v>31</v>
      </c>
      <c r="H93" s="91" t="s">
        <v>272</v>
      </c>
      <c r="I93" s="91" t="s">
        <v>273</v>
      </c>
      <c r="J93" s="91" t="s">
        <v>274</v>
      </c>
      <c r="K93" s="91" t="s">
        <v>274</v>
      </c>
      <c r="L93" s="91" t="s">
        <v>274</v>
      </c>
      <c r="M93" s="94">
        <v>6</v>
      </c>
      <c r="N93" s="95">
        <v>2</v>
      </c>
      <c r="O93" s="94">
        <f t="shared" ref="O93" si="28">M93*N93</f>
        <v>12</v>
      </c>
      <c r="P93" s="96" t="str">
        <f t="shared" ref="P93" si="29">IF((O93&gt;23),"MuyAlto",IF(O93&gt;9,"Alto",IF(O93&gt;5,"Medio",IF(O93&lt;6,"Bajo"))))</f>
        <v>Alto</v>
      </c>
      <c r="Q93" s="94">
        <v>100</v>
      </c>
      <c r="R93" s="94">
        <f>O93*Q93</f>
        <v>1200</v>
      </c>
      <c r="S93" s="94" t="str">
        <f>IF((R93&gt;599),"I",IF(R93&gt;149,"II",IF(R93&gt;39,"III",IF(R93&lt;31,"IV"))))</f>
        <v>I</v>
      </c>
      <c r="T93" s="97" t="str">
        <f t="shared" ref="T93" si="30">IF(S93="IV","Aceptable",IF(S93="III","Mejorable",IF(S93="II","No Aceptable o Aceptable con Control Especifico",IF(S93="I","NO Aceptable"))))</f>
        <v>NO Aceptable</v>
      </c>
      <c r="U93" s="98" t="s">
        <v>347</v>
      </c>
      <c r="V93" s="98" t="s">
        <v>276</v>
      </c>
      <c r="W93" s="98" t="s">
        <v>276</v>
      </c>
      <c r="X93" s="93" t="s">
        <v>277</v>
      </c>
      <c r="Y93" s="99" t="s">
        <v>278</v>
      </c>
      <c r="Z93" s="100"/>
      <c r="AA93" s="100"/>
      <c r="AB93" s="100"/>
      <c r="AC93" s="100"/>
      <c r="AD93" s="100"/>
      <c r="AE93" s="100"/>
      <c r="AF93" s="100"/>
      <c r="AG93" s="100"/>
      <c r="AH93" s="100"/>
      <c r="AI93" s="100"/>
      <c r="AJ93" s="100"/>
      <c r="AK93" s="100"/>
      <c r="AL93" s="100"/>
      <c r="AM93" s="100"/>
      <c r="AN93" s="100"/>
      <c r="AO93" s="100"/>
      <c r="AP93" s="100"/>
      <c r="AQ93" s="100"/>
      <c r="AR93" s="100"/>
      <c r="AS93" s="100"/>
      <c r="AT93" s="100"/>
      <c r="AU93" s="100"/>
      <c r="AV93" s="100"/>
      <c r="AW93" s="100"/>
      <c r="AX93" s="100"/>
      <c r="AY93" s="100"/>
      <c r="AZ93" s="100"/>
      <c r="BA93" s="100"/>
      <c r="BB93" s="100"/>
      <c r="BC93" s="100"/>
      <c r="BD93" s="100"/>
      <c r="BE93" s="100"/>
      <c r="BF93" s="100"/>
      <c r="BG93" s="100"/>
      <c r="BH93" s="100"/>
      <c r="BI93" s="100"/>
      <c r="BJ93" s="100"/>
      <c r="BK93" s="100"/>
      <c r="BL93" s="100"/>
      <c r="BM93" s="100"/>
      <c r="BN93" s="100"/>
      <c r="BO93" s="100"/>
      <c r="BP93" s="100"/>
      <c r="BQ93" s="100"/>
      <c r="BR93" s="100"/>
      <c r="BS93" s="100"/>
      <c r="BT93" s="100"/>
      <c r="BU93" s="100"/>
      <c r="BV93" s="100"/>
      <c r="BW93" s="100"/>
      <c r="BX93" s="100"/>
      <c r="BY93" s="100"/>
      <c r="BZ93" s="100"/>
      <c r="CA93" s="100"/>
      <c r="CB93" s="100"/>
      <c r="CC93" s="100"/>
      <c r="CD93" s="100"/>
      <c r="CE93" s="100"/>
      <c r="CF93" s="100"/>
      <c r="CG93" s="100"/>
      <c r="CH93" s="100"/>
      <c r="CI93" s="100"/>
      <c r="CJ93" s="100"/>
      <c r="CK93" s="100"/>
      <c r="CL93" s="100"/>
      <c r="CM93" s="100"/>
      <c r="CN93" s="100"/>
      <c r="CO93" s="100"/>
      <c r="CP93" s="100"/>
      <c r="CQ93" s="100"/>
      <c r="CR93" s="100"/>
      <c r="CS93" s="100"/>
      <c r="CT93" s="100"/>
      <c r="CU93" s="100"/>
      <c r="CV93" s="100"/>
      <c r="CW93" s="100"/>
      <c r="CX93" s="100"/>
      <c r="CY93" s="100"/>
      <c r="CZ93" s="100"/>
      <c r="DA93" s="100"/>
      <c r="DB93" s="100"/>
      <c r="DC93" s="100"/>
      <c r="DD93" s="100"/>
      <c r="DE93" s="100"/>
      <c r="DF93" s="100"/>
      <c r="DG93" s="100"/>
      <c r="DH93" s="100"/>
      <c r="DI93" s="100"/>
      <c r="DJ93" s="100"/>
      <c r="DK93" s="100"/>
      <c r="DL93" s="100"/>
      <c r="DM93" s="100"/>
      <c r="DN93" s="100"/>
      <c r="DO93" s="100"/>
      <c r="DP93" s="100"/>
      <c r="DQ93" s="100"/>
      <c r="DR93" s="100"/>
      <c r="DS93" s="100"/>
      <c r="DT93" s="100"/>
      <c r="DU93" s="100"/>
      <c r="DV93" s="100"/>
      <c r="DW93" s="100"/>
      <c r="DX93" s="100"/>
      <c r="DY93" s="100"/>
      <c r="DZ93" s="100"/>
      <c r="EA93" s="100"/>
      <c r="EB93" s="100"/>
      <c r="EC93" s="100"/>
      <c r="ED93" s="100"/>
      <c r="EE93" s="100"/>
      <c r="EF93" s="100"/>
      <c r="EG93" s="100"/>
      <c r="EH93" s="100"/>
      <c r="EI93" s="100"/>
      <c r="EJ93" s="100"/>
      <c r="EK93" s="100"/>
      <c r="EL93" s="100"/>
      <c r="EM93" s="100"/>
      <c r="EN93" s="100"/>
      <c r="EO93" s="100"/>
      <c r="EP93" s="100"/>
      <c r="EQ93" s="100"/>
      <c r="ER93" s="100"/>
      <c r="ES93" s="100"/>
      <c r="ET93" s="100"/>
      <c r="EU93" s="100"/>
      <c r="EV93" s="100"/>
      <c r="EW93" s="100"/>
      <c r="EX93" s="100"/>
      <c r="EY93" s="100"/>
      <c r="EZ93" s="100"/>
      <c r="FA93" s="100"/>
      <c r="FB93" s="100"/>
      <c r="FC93" s="100"/>
      <c r="FD93" s="100"/>
      <c r="FE93" s="100"/>
      <c r="FF93" s="100"/>
      <c r="FG93" s="100"/>
      <c r="FH93" s="100"/>
      <c r="FI93" s="100"/>
      <c r="FJ93" s="100"/>
      <c r="FK93" s="100"/>
      <c r="FL93" s="100"/>
      <c r="FM93" s="100"/>
      <c r="FN93" s="100"/>
      <c r="FO93" s="100"/>
      <c r="FP93" s="100"/>
      <c r="FQ93" s="100"/>
      <c r="FR93" s="100"/>
      <c r="FS93" s="100"/>
      <c r="FT93" s="100"/>
      <c r="FU93" s="100"/>
      <c r="FV93" s="100"/>
      <c r="FW93" s="100"/>
      <c r="FX93" s="100"/>
      <c r="FY93" s="100"/>
      <c r="FZ93" s="100"/>
      <c r="GA93" s="100"/>
      <c r="GB93" s="100"/>
      <c r="GC93" s="100"/>
      <c r="GD93" s="100"/>
      <c r="GE93" s="100"/>
      <c r="GF93" s="100"/>
      <c r="GG93" s="100"/>
      <c r="GH93" s="100"/>
      <c r="GI93" s="100"/>
      <c r="GJ93" s="100"/>
      <c r="GK93" s="100"/>
      <c r="GL93" s="100"/>
      <c r="GM93" s="100"/>
      <c r="GN93" s="100"/>
      <c r="GO93" s="100"/>
      <c r="GP93" s="100"/>
      <c r="GQ93" s="100"/>
      <c r="GR93" s="100"/>
      <c r="GS93" s="100"/>
      <c r="GT93" s="100"/>
      <c r="GU93" s="100"/>
      <c r="GV93" s="100"/>
      <c r="GW93" s="100"/>
      <c r="GX93" s="100"/>
      <c r="GY93" s="100"/>
      <c r="GZ93" s="100"/>
      <c r="HA93" s="100"/>
      <c r="HB93" s="100"/>
      <c r="HC93" s="100"/>
      <c r="HD93" s="100"/>
      <c r="HE93" s="100"/>
      <c r="HF93" s="100"/>
      <c r="HG93" s="100"/>
      <c r="HH93" s="100"/>
      <c r="HI93" s="100"/>
      <c r="HJ93" s="100"/>
      <c r="HK93" s="100"/>
      <c r="HL93" s="100"/>
      <c r="HM93" s="100"/>
      <c r="HN93" s="100"/>
      <c r="HO93" s="100"/>
      <c r="HP93" s="100"/>
      <c r="HQ93" s="100"/>
      <c r="HR93" s="100"/>
      <c r="HS93" s="100"/>
      <c r="HT93" s="100"/>
      <c r="HU93" s="100"/>
      <c r="HV93" s="100"/>
      <c r="HW93" s="100"/>
      <c r="HX93" s="100"/>
      <c r="HY93" s="100"/>
      <c r="HZ93" s="100"/>
      <c r="IA93" s="100"/>
      <c r="IB93" s="100"/>
      <c r="IC93" s="100"/>
      <c r="ID93" s="100"/>
      <c r="IE93" s="100"/>
      <c r="IF93" s="100"/>
      <c r="IG93" s="100"/>
      <c r="IH93" s="100"/>
      <c r="II93" s="100"/>
    </row>
    <row r="94" spans="1:243" s="101" customFormat="1" ht="6" customHeight="1">
      <c r="A94" s="456"/>
      <c r="B94" s="457"/>
      <c r="C94" s="457"/>
      <c r="D94" s="457"/>
      <c r="E94" s="457"/>
      <c r="F94" s="457"/>
      <c r="G94" s="457"/>
      <c r="H94" s="457"/>
      <c r="I94" s="457"/>
      <c r="J94" s="457"/>
      <c r="K94" s="457"/>
      <c r="L94" s="457"/>
      <c r="M94" s="457"/>
      <c r="N94" s="457"/>
      <c r="O94" s="457"/>
      <c r="P94" s="457"/>
      <c r="Q94" s="457"/>
      <c r="R94" s="457"/>
      <c r="S94" s="457"/>
      <c r="T94" s="457"/>
      <c r="U94" s="457"/>
      <c r="V94" s="457"/>
      <c r="W94" s="457"/>
      <c r="X94" s="457"/>
      <c r="Y94" s="458"/>
      <c r="Z94" s="100"/>
      <c r="AA94" s="100"/>
      <c r="AB94" s="100"/>
      <c r="AC94" s="100"/>
      <c r="AD94" s="100"/>
      <c r="AE94" s="100"/>
      <c r="AF94" s="100"/>
      <c r="AG94" s="100"/>
      <c r="AH94" s="100"/>
      <c r="AI94" s="100"/>
      <c r="AJ94" s="100"/>
      <c r="AK94" s="100"/>
      <c r="AL94" s="100"/>
      <c r="AM94" s="100"/>
      <c r="AN94" s="100"/>
      <c r="AO94" s="100"/>
      <c r="AP94" s="100"/>
      <c r="AQ94" s="100"/>
      <c r="AR94" s="100"/>
      <c r="AS94" s="100"/>
      <c r="AT94" s="100"/>
      <c r="AU94" s="100"/>
      <c r="AV94" s="100"/>
      <c r="AW94" s="100"/>
      <c r="AX94" s="100"/>
      <c r="AY94" s="100"/>
      <c r="AZ94" s="100"/>
      <c r="BA94" s="100"/>
      <c r="BB94" s="100"/>
      <c r="BC94" s="100"/>
      <c r="BD94" s="100"/>
      <c r="BE94" s="100"/>
      <c r="BF94" s="100"/>
      <c r="BG94" s="100"/>
      <c r="BH94" s="100"/>
      <c r="BI94" s="100"/>
      <c r="BJ94" s="100"/>
      <c r="BK94" s="100"/>
      <c r="BL94" s="100"/>
      <c r="BM94" s="100"/>
      <c r="BN94" s="100"/>
      <c r="BO94" s="100"/>
      <c r="BP94" s="100"/>
      <c r="BQ94" s="100"/>
      <c r="BR94" s="100"/>
      <c r="BS94" s="100"/>
      <c r="BT94" s="100"/>
      <c r="BU94" s="100"/>
      <c r="BV94" s="100"/>
      <c r="BW94" s="100"/>
      <c r="BX94" s="100"/>
      <c r="BY94" s="100"/>
      <c r="BZ94" s="100"/>
      <c r="CA94" s="100"/>
      <c r="CB94" s="100"/>
      <c r="CC94" s="100"/>
      <c r="CD94" s="100"/>
      <c r="CE94" s="100"/>
      <c r="CF94" s="100"/>
      <c r="CG94" s="100"/>
      <c r="CH94" s="100"/>
      <c r="CI94" s="100"/>
      <c r="CJ94" s="100"/>
      <c r="CK94" s="100"/>
      <c r="CL94" s="100"/>
      <c r="CM94" s="100"/>
      <c r="CN94" s="100"/>
      <c r="CO94" s="100"/>
      <c r="CP94" s="100"/>
      <c r="CQ94" s="100"/>
      <c r="CR94" s="100"/>
      <c r="CS94" s="100"/>
      <c r="CT94" s="100"/>
      <c r="CU94" s="100"/>
      <c r="CV94" s="100"/>
      <c r="CW94" s="100"/>
      <c r="CX94" s="100"/>
      <c r="CY94" s="100"/>
      <c r="CZ94" s="100"/>
      <c r="DA94" s="100"/>
      <c r="DB94" s="100"/>
      <c r="DC94" s="100"/>
      <c r="DD94" s="100"/>
      <c r="DE94" s="100"/>
      <c r="DF94" s="100"/>
      <c r="DG94" s="100"/>
      <c r="DH94" s="100"/>
      <c r="DI94" s="100"/>
      <c r="DJ94" s="100"/>
      <c r="DK94" s="100"/>
      <c r="DL94" s="100"/>
      <c r="DM94" s="100"/>
      <c r="DN94" s="100"/>
      <c r="DO94" s="100"/>
      <c r="DP94" s="100"/>
      <c r="DQ94" s="100"/>
      <c r="DR94" s="100"/>
      <c r="DS94" s="100"/>
      <c r="DT94" s="100"/>
      <c r="DU94" s="100"/>
      <c r="DV94" s="100"/>
      <c r="DW94" s="100"/>
      <c r="DX94" s="100"/>
      <c r="DY94" s="100"/>
      <c r="DZ94" s="100"/>
      <c r="EA94" s="100"/>
      <c r="EB94" s="100"/>
      <c r="EC94" s="100"/>
      <c r="ED94" s="100"/>
      <c r="EE94" s="100"/>
      <c r="EF94" s="100"/>
      <c r="EG94" s="100"/>
      <c r="EH94" s="100"/>
      <c r="EI94" s="100"/>
      <c r="EJ94" s="100"/>
      <c r="EK94" s="100"/>
      <c r="EL94" s="100"/>
      <c r="EM94" s="100"/>
      <c r="EN94" s="100"/>
      <c r="EO94" s="100"/>
      <c r="EP94" s="100"/>
      <c r="EQ94" s="100"/>
      <c r="ER94" s="100"/>
      <c r="ES94" s="100"/>
      <c r="ET94" s="100"/>
      <c r="EU94" s="100"/>
      <c r="EV94" s="100"/>
      <c r="EW94" s="100"/>
      <c r="EX94" s="100"/>
      <c r="EY94" s="100"/>
      <c r="EZ94" s="100"/>
      <c r="FA94" s="100"/>
      <c r="FB94" s="100"/>
      <c r="FC94" s="100"/>
      <c r="FD94" s="100"/>
      <c r="FE94" s="100"/>
      <c r="FF94" s="100"/>
      <c r="FG94" s="100"/>
      <c r="FH94" s="100"/>
      <c r="FI94" s="100"/>
      <c r="FJ94" s="100"/>
      <c r="FK94" s="100"/>
      <c r="FL94" s="100"/>
      <c r="FM94" s="100"/>
      <c r="FN94" s="100"/>
      <c r="FO94" s="100"/>
      <c r="FP94" s="100"/>
      <c r="FQ94" s="100"/>
      <c r="FR94" s="100"/>
      <c r="FS94" s="100"/>
      <c r="FT94" s="100"/>
      <c r="FU94" s="100"/>
      <c r="FV94" s="100"/>
      <c r="FW94" s="100"/>
      <c r="FX94" s="100"/>
      <c r="FY94" s="100"/>
      <c r="FZ94" s="100"/>
      <c r="GA94" s="100"/>
      <c r="GB94" s="100"/>
      <c r="GC94" s="100"/>
      <c r="GD94" s="100"/>
      <c r="GE94" s="100"/>
      <c r="GF94" s="100"/>
      <c r="GG94" s="100"/>
      <c r="GH94" s="100"/>
      <c r="GI94" s="100"/>
      <c r="GJ94" s="100"/>
      <c r="GK94" s="100"/>
      <c r="GL94" s="100"/>
      <c r="GM94" s="100"/>
      <c r="GN94" s="100"/>
      <c r="GO94" s="100"/>
      <c r="GP94" s="100"/>
      <c r="GQ94" s="100"/>
      <c r="GR94" s="100"/>
      <c r="GS94" s="100"/>
      <c r="GT94" s="100"/>
      <c r="GU94" s="100"/>
      <c r="GV94" s="100"/>
      <c r="GW94" s="100"/>
      <c r="GX94" s="100"/>
      <c r="GY94" s="100"/>
      <c r="GZ94" s="100"/>
      <c r="HA94" s="100"/>
      <c r="HB94" s="100"/>
      <c r="HC94" s="100"/>
      <c r="HD94" s="100"/>
      <c r="HE94" s="100"/>
      <c r="HF94" s="100"/>
      <c r="HG94" s="100"/>
      <c r="HH94" s="100"/>
      <c r="HI94" s="100"/>
      <c r="HJ94" s="100"/>
      <c r="HK94" s="100"/>
      <c r="HL94" s="100"/>
      <c r="HM94" s="100"/>
      <c r="HN94" s="100"/>
      <c r="HO94" s="100"/>
      <c r="HP94" s="100"/>
      <c r="HQ94" s="100"/>
      <c r="HR94" s="100"/>
      <c r="HS94" s="100"/>
      <c r="HT94" s="100"/>
      <c r="HU94" s="100"/>
      <c r="HV94" s="100"/>
      <c r="HW94" s="100"/>
      <c r="HX94" s="100"/>
      <c r="HY94" s="100"/>
      <c r="HZ94" s="100"/>
      <c r="IA94" s="100"/>
      <c r="IB94" s="100"/>
      <c r="IC94" s="100"/>
      <c r="ID94" s="100"/>
      <c r="IE94" s="100"/>
      <c r="IF94" s="100"/>
      <c r="IG94" s="100"/>
      <c r="IH94" s="100"/>
      <c r="II94" s="100"/>
    </row>
    <row r="95" spans="1:243" s="101" customFormat="1" ht="31.2" customHeight="1">
      <c r="A95" s="462" t="s">
        <v>279</v>
      </c>
      <c r="B95" s="462"/>
      <c r="C95" s="462"/>
      <c r="D95" s="462"/>
      <c r="E95" s="462"/>
      <c r="F95" s="462"/>
      <c r="G95" s="462"/>
      <c r="H95" s="462"/>
      <c r="I95" s="462"/>
      <c r="J95" s="462"/>
      <c r="K95" s="462"/>
      <c r="L95" s="463" t="s">
        <v>280</v>
      </c>
      <c r="M95" s="463"/>
      <c r="N95" s="463"/>
      <c r="O95" s="463"/>
      <c r="P95" s="463"/>
      <c r="Q95" s="463"/>
      <c r="R95" s="463"/>
      <c r="S95" s="463"/>
      <c r="T95" s="463"/>
      <c r="U95" s="464" t="s">
        <v>281</v>
      </c>
      <c r="V95" s="464"/>
      <c r="W95" s="464"/>
      <c r="X95" s="465" t="s">
        <v>282</v>
      </c>
      <c r="Y95" s="465" t="s">
        <v>283</v>
      </c>
      <c r="Z95" s="100"/>
      <c r="AA95" s="100"/>
      <c r="AB95" s="100"/>
      <c r="AC95" s="100"/>
      <c r="AD95" s="100"/>
      <c r="AE95" s="100"/>
      <c r="AF95" s="100"/>
      <c r="AG95" s="100"/>
      <c r="AH95" s="100"/>
      <c r="AI95" s="100"/>
      <c r="AJ95" s="100"/>
      <c r="AK95" s="100"/>
      <c r="AL95" s="100"/>
      <c r="AM95" s="100"/>
      <c r="AN95" s="100"/>
      <c r="AO95" s="100"/>
      <c r="AP95" s="100"/>
      <c r="AQ95" s="100"/>
      <c r="AR95" s="100"/>
      <c r="AS95" s="100"/>
      <c r="AT95" s="100"/>
      <c r="AU95" s="100"/>
      <c r="AV95" s="100"/>
      <c r="AW95" s="100"/>
      <c r="AX95" s="100"/>
      <c r="AY95" s="100"/>
      <c r="AZ95" s="100"/>
      <c r="BA95" s="100"/>
      <c r="BB95" s="100"/>
      <c r="BC95" s="100"/>
      <c r="BD95" s="100"/>
      <c r="BE95" s="100"/>
      <c r="BF95" s="100"/>
      <c r="BG95" s="100"/>
      <c r="BH95" s="100"/>
      <c r="BI95" s="100"/>
      <c r="BJ95" s="100"/>
      <c r="BK95" s="100"/>
      <c r="BL95" s="100"/>
      <c r="BM95" s="100"/>
      <c r="BN95" s="100"/>
      <c r="BO95" s="100"/>
      <c r="BP95" s="100"/>
      <c r="BQ95" s="100"/>
      <c r="BR95" s="100"/>
      <c r="BS95" s="100"/>
      <c r="BT95" s="100"/>
      <c r="BU95" s="100"/>
      <c r="BV95" s="100"/>
      <c r="BW95" s="100"/>
      <c r="BX95" s="100"/>
      <c r="BY95" s="100"/>
      <c r="BZ95" s="100"/>
      <c r="CA95" s="100"/>
      <c r="CB95" s="100"/>
      <c r="CC95" s="100"/>
      <c r="CD95" s="100"/>
      <c r="CE95" s="100"/>
      <c r="CF95" s="100"/>
      <c r="CG95" s="100"/>
      <c r="CH95" s="100"/>
      <c r="CI95" s="100"/>
      <c r="CJ95" s="100"/>
      <c r="CK95" s="100"/>
      <c r="CL95" s="100"/>
      <c r="CM95" s="100"/>
      <c r="CN95" s="100"/>
      <c r="CO95" s="100"/>
      <c r="CP95" s="100"/>
      <c r="CQ95" s="100"/>
      <c r="CR95" s="100"/>
      <c r="CS95" s="100"/>
      <c r="CT95" s="100"/>
      <c r="CU95" s="100"/>
      <c r="CV95" s="100"/>
      <c r="CW95" s="100"/>
      <c r="CX95" s="100"/>
      <c r="CY95" s="100"/>
      <c r="CZ95" s="100"/>
      <c r="DA95" s="100"/>
      <c r="DB95" s="100"/>
      <c r="DC95" s="100"/>
      <c r="DD95" s="100"/>
      <c r="DE95" s="100"/>
      <c r="DF95" s="100"/>
      <c r="DG95" s="100"/>
      <c r="DH95" s="100"/>
      <c r="DI95" s="100"/>
      <c r="DJ95" s="100"/>
      <c r="DK95" s="100"/>
      <c r="DL95" s="100"/>
      <c r="DM95" s="100"/>
      <c r="DN95" s="100"/>
      <c r="DO95" s="100"/>
      <c r="DP95" s="100"/>
      <c r="DQ95" s="100"/>
      <c r="DR95" s="100"/>
      <c r="DS95" s="100"/>
      <c r="DT95" s="100"/>
      <c r="DU95" s="100"/>
      <c r="DV95" s="100"/>
      <c r="DW95" s="100"/>
      <c r="DX95" s="100"/>
      <c r="DY95" s="100"/>
      <c r="DZ95" s="100"/>
      <c r="EA95" s="100"/>
      <c r="EB95" s="100"/>
      <c r="EC95" s="100"/>
      <c r="ED95" s="100"/>
      <c r="EE95" s="100"/>
      <c r="EF95" s="100"/>
      <c r="EG95" s="100"/>
      <c r="EH95" s="100"/>
      <c r="EI95" s="100"/>
      <c r="EJ95" s="100"/>
      <c r="EK95" s="100"/>
      <c r="EL95" s="100"/>
      <c r="EM95" s="100"/>
      <c r="EN95" s="100"/>
      <c r="EO95" s="100"/>
      <c r="EP95" s="100"/>
      <c r="EQ95" s="100"/>
      <c r="ER95" s="100"/>
      <c r="ES95" s="100"/>
      <c r="ET95" s="100"/>
      <c r="EU95" s="100"/>
      <c r="EV95" s="100"/>
      <c r="EW95" s="100"/>
      <c r="EX95" s="100"/>
      <c r="EY95" s="100"/>
      <c r="EZ95" s="100"/>
      <c r="FA95" s="100"/>
      <c r="FB95" s="100"/>
      <c r="FC95" s="100"/>
      <c r="FD95" s="100"/>
      <c r="FE95" s="100"/>
      <c r="FF95" s="100"/>
      <c r="FG95" s="100"/>
      <c r="FH95" s="100"/>
      <c r="FI95" s="100"/>
      <c r="FJ95" s="100"/>
      <c r="FK95" s="100"/>
      <c r="FL95" s="100"/>
      <c r="FM95" s="100"/>
      <c r="FN95" s="100"/>
      <c r="FO95" s="100"/>
      <c r="FP95" s="100"/>
      <c r="FQ95" s="100"/>
      <c r="FR95" s="100"/>
      <c r="FS95" s="100"/>
      <c r="FT95" s="100"/>
      <c r="FU95" s="100"/>
      <c r="FV95" s="100"/>
      <c r="FW95" s="100"/>
      <c r="FX95" s="100"/>
      <c r="FY95" s="100"/>
      <c r="FZ95" s="100"/>
      <c r="GA95" s="100"/>
      <c r="GB95" s="100"/>
      <c r="GC95" s="100"/>
      <c r="GD95" s="100"/>
      <c r="GE95" s="100"/>
      <c r="GF95" s="100"/>
      <c r="GG95" s="100"/>
      <c r="GH95" s="100"/>
      <c r="GI95" s="100"/>
      <c r="GJ95" s="100"/>
      <c r="GK95" s="100"/>
      <c r="GL95" s="100"/>
      <c r="GM95" s="100"/>
      <c r="GN95" s="100"/>
      <c r="GO95" s="100"/>
      <c r="GP95" s="100"/>
      <c r="GQ95" s="100"/>
      <c r="GR95" s="100"/>
      <c r="GS95" s="100"/>
      <c r="GT95" s="100"/>
      <c r="GU95" s="100"/>
      <c r="GV95" s="100"/>
      <c r="GW95" s="100"/>
      <c r="GX95" s="100"/>
      <c r="GY95" s="100"/>
      <c r="GZ95" s="100"/>
      <c r="HA95" s="100"/>
      <c r="HB95" s="100"/>
      <c r="HC95" s="100"/>
      <c r="HD95" s="100"/>
      <c r="HE95" s="100"/>
      <c r="HF95" s="100"/>
      <c r="HG95" s="100"/>
      <c r="HH95" s="100"/>
      <c r="HI95" s="100"/>
      <c r="HJ95" s="100"/>
      <c r="HK95" s="100"/>
      <c r="HL95" s="100"/>
      <c r="HM95" s="100"/>
      <c r="HN95" s="100"/>
      <c r="HO95" s="100"/>
      <c r="HP95" s="100"/>
      <c r="HQ95" s="100"/>
      <c r="HR95" s="100"/>
      <c r="HS95" s="100"/>
      <c r="HT95" s="100"/>
      <c r="HU95" s="100"/>
      <c r="HV95" s="100"/>
      <c r="HW95" s="100"/>
      <c r="HX95" s="100"/>
      <c r="HY95" s="100"/>
      <c r="HZ95" s="100"/>
      <c r="IA95" s="100"/>
      <c r="IB95" s="100"/>
      <c r="IC95" s="100"/>
      <c r="ID95" s="100"/>
      <c r="IE95" s="100"/>
      <c r="IF95" s="100"/>
      <c r="IG95" s="100"/>
      <c r="IH95" s="100"/>
      <c r="II95" s="100"/>
    </row>
    <row r="96" spans="1:243" s="101" customFormat="1" ht="31.95" customHeight="1">
      <c r="A96" s="460" t="s">
        <v>284</v>
      </c>
      <c r="B96" s="460"/>
      <c r="C96" s="460"/>
      <c r="D96" s="460"/>
      <c r="E96" s="460"/>
      <c r="F96" s="460"/>
      <c r="G96" s="460"/>
      <c r="H96" s="460"/>
      <c r="I96" s="460"/>
      <c r="J96" s="460"/>
      <c r="K96" s="460"/>
      <c r="L96" s="466" t="s">
        <v>285</v>
      </c>
      <c r="M96" s="466"/>
      <c r="N96" s="466"/>
      <c r="O96" s="466" t="s">
        <v>106</v>
      </c>
      <c r="P96" s="466" t="s">
        <v>135</v>
      </c>
      <c r="Q96" s="466" t="s">
        <v>169</v>
      </c>
      <c r="R96" s="466" t="s">
        <v>187</v>
      </c>
      <c r="S96" s="468" t="s">
        <v>286</v>
      </c>
      <c r="T96" s="469" t="s">
        <v>287</v>
      </c>
      <c r="U96" s="464"/>
      <c r="V96" s="464"/>
      <c r="W96" s="464"/>
      <c r="X96" s="465"/>
      <c r="Y96" s="465"/>
      <c r="Z96" s="100"/>
      <c r="AA96" s="100"/>
      <c r="AB96" s="100"/>
      <c r="AC96" s="100"/>
      <c r="AD96" s="100"/>
      <c r="AE96" s="100"/>
      <c r="AF96" s="100"/>
      <c r="AG96" s="100"/>
      <c r="AH96" s="100"/>
      <c r="AI96" s="100"/>
      <c r="AJ96" s="100"/>
      <c r="AK96" s="100"/>
      <c r="AL96" s="100"/>
      <c r="AM96" s="100"/>
      <c r="AN96" s="100"/>
      <c r="AO96" s="100"/>
      <c r="AP96" s="100"/>
      <c r="AQ96" s="100"/>
      <c r="AR96" s="100"/>
      <c r="AS96" s="100"/>
      <c r="AT96" s="100"/>
      <c r="AU96" s="100"/>
      <c r="AV96" s="100"/>
      <c r="AW96" s="100"/>
      <c r="AX96" s="100"/>
      <c r="AY96" s="100"/>
      <c r="AZ96" s="100"/>
      <c r="BA96" s="100"/>
      <c r="BB96" s="100"/>
      <c r="BC96" s="100"/>
      <c r="BD96" s="100"/>
      <c r="BE96" s="100"/>
      <c r="BF96" s="100"/>
      <c r="BG96" s="100"/>
      <c r="BH96" s="100"/>
      <c r="BI96" s="100"/>
      <c r="BJ96" s="100"/>
      <c r="BK96" s="100"/>
      <c r="BL96" s="100"/>
      <c r="BM96" s="100"/>
      <c r="BN96" s="100"/>
      <c r="BO96" s="100"/>
      <c r="BP96" s="100"/>
      <c r="BQ96" s="100"/>
      <c r="BR96" s="100"/>
      <c r="BS96" s="100"/>
      <c r="BT96" s="100"/>
      <c r="BU96" s="100"/>
      <c r="BV96" s="100"/>
      <c r="BW96" s="100"/>
      <c r="BX96" s="100"/>
      <c r="BY96" s="100"/>
      <c r="BZ96" s="100"/>
      <c r="CA96" s="100"/>
      <c r="CB96" s="100"/>
      <c r="CC96" s="100"/>
      <c r="CD96" s="100"/>
      <c r="CE96" s="100"/>
      <c r="CF96" s="100"/>
      <c r="CG96" s="100"/>
      <c r="CH96" s="100"/>
      <c r="CI96" s="100"/>
      <c r="CJ96" s="100"/>
      <c r="CK96" s="100"/>
      <c r="CL96" s="100"/>
      <c r="CM96" s="100"/>
      <c r="CN96" s="100"/>
      <c r="CO96" s="100"/>
      <c r="CP96" s="100"/>
      <c r="CQ96" s="100"/>
      <c r="CR96" s="100"/>
      <c r="CS96" s="100"/>
      <c r="CT96" s="100"/>
      <c r="CU96" s="100"/>
      <c r="CV96" s="100"/>
      <c r="CW96" s="100"/>
      <c r="CX96" s="100"/>
      <c r="CY96" s="100"/>
      <c r="CZ96" s="100"/>
      <c r="DA96" s="100"/>
      <c r="DB96" s="100"/>
      <c r="DC96" s="100"/>
      <c r="DD96" s="100"/>
      <c r="DE96" s="100"/>
      <c r="DF96" s="100"/>
      <c r="DG96" s="100"/>
      <c r="DH96" s="100"/>
      <c r="DI96" s="100"/>
      <c r="DJ96" s="100"/>
      <c r="DK96" s="100"/>
      <c r="DL96" s="100"/>
      <c r="DM96" s="100"/>
      <c r="DN96" s="100"/>
      <c r="DO96" s="100"/>
      <c r="DP96" s="100"/>
      <c r="DQ96" s="100"/>
      <c r="DR96" s="100"/>
      <c r="DS96" s="100"/>
      <c r="DT96" s="100"/>
      <c r="DU96" s="100"/>
      <c r="DV96" s="100"/>
      <c r="DW96" s="100"/>
      <c r="DX96" s="100"/>
      <c r="DY96" s="100"/>
      <c r="DZ96" s="100"/>
      <c r="EA96" s="100"/>
      <c r="EB96" s="100"/>
      <c r="EC96" s="100"/>
      <c r="ED96" s="100"/>
      <c r="EE96" s="100"/>
      <c r="EF96" s="100"/>
      <c r="EG96" s="100"/>
      <c r="EH96" s="100"/>
      <c r="EI96" s="100"/>
      <c r="EJ96" s="100"/>
      <c r="EK96" s="100"/>
      <c r="EL96" s="100"/>
      <c r="EM96" s="100"/>
      <c r="EN96" s="100"/>
      <c r="EO96" s="100"/>
      <c r="EP96" s="100"/>
      <c r="EQ96" s="100"/>
      <c r="ER96" s="100"/>
      <c r="ES96" s="100"/>
      <c r="ET96" s="100"/>
      <c r="EU96" s="100"/>
      <c r="EV96" s="100"/>
      <c r="EW96" s="100"/>
      <c r="EX96" s="100"/>
      <c r="EY96" s="100"/>
      <c r="EZ96" s="100"/>
      <c r="FA96" s="100"/>
      <c r="FB96" s="100"/>
      <c r="FC96" s="100"/>
      <c r="FD96" s="100"/>
      <c r="FE96" s="100"/>
      <c r="FF96" s="100"/>
      <c r="FG96" s="100"/>
      <c r="FH96" s="100"/>
      <c r="FI96" s="100"/>
      <c r="FJ96" s="100"/>
      <c r="FK96" s="100"/>
      <c r="FL96" s="100"/>
      <c r="FM96" s="100"/>
      <c r="FN96" s="100"/>
      <c r="FO96" s="100"/>
      <c r="FP96" s="100"/>
      <c r="FQ96" s="100"/>
      <c r="FR96" s="100"/>
      <c r="FS96" s="100"/>
      <c r="FT96" s="100"/>
      <c r="FU96" s="100"/>
      <c r="FV96" s="100"/>
      <c r="FW96" s="100"/>
      <c r="FX96" s="100"/>
      <c r="FY96" s="100"/>
      <c r="FZ96" s="100"/>
      <c r="GA96" s="100"/>
      <c r="GB96" s="100"/>
      <c r="GC96" s="100"/>
      <c r="GD96" s="100"/>
      <c r="GE96" s="100"/>
      <c r="GF96" s="100"/>
      <c r="GG96" s="100"/>
      <c r="GH96" s="100"/>
      <c r="GI96" s="100"/>
      <c r="GJ96" s="100"/>
      <c r="GK96" s="100"/>
      <c r="GL96" s="100"/>
      <c r="GM96" s="100"/>
      <c r="GN96" s="100"/>
      <c r="GO96" s="100"/>
      <c r="GP96" s="100"/>
      <c r="GQ96" s="100"/>
      <c r="GR96" s="100"/>
      <c r="GS96" s="100"/>
      <c r="GT96" s="100"/>
      <c r="GU96" s="100"/>
      <c r="GV96" s="100"/>
      <c r="GW96" s="100"/>
      <c r="GX96" s="100"/>
      <c r="GY96" s="100"/>
      <c r="GZ96" s="100"/>
      <c r="HA96" s="100"/>
      <c r="HB96" s="100"/>
      <c r="HC96" s="100"/>
      <c r="HD96" s="100"/>
      <c r="HE96" s="100"/>
      <c r="HF96" s="100"/>
      <c r="HG96" s="100"/>
      <c r="HH96" s="100"/>
      <c r="HI96" s="100"/>
      <c r="HJ96" s="100"/>
      <c r="HK96" s="100"/>
      <c r="HL96" s="100"/>
      <c r="HM96" s="100"/>
      <c r="HN96" s="100"/>
      <c r="HO96" s="100"/>
      <c r="HP96" s="100"/>
      <c r="HQ96" s="100"/>
      <c r="HR96" s="100"/>
      <c r="HS96" s="100"/>
      <c r="HT96" s="100"/>
      <c r="HU96" s="100"/>
      <c r="HV96" s="100"/>
      <c r="HW96" s="100"/>
      <c r="HX96" s="100"/>
      <c r="HY96" s="100"/>
      <c r="HZ96" s="100"/>
      <c r="IA96" s="100"/>
      <c r="IB96" s="100"/>
      <c r="IC96" s="100"/>
      <c r="ID96" s="100"/>
      <c r="IE96" s="100"/>
      <c r="IF96" s="100"/>
      <c r="IG96" s="100"/>
      <c r="IH96" s="100"/>
      <c r="II96" s="100"/>
    </row>
    <row r="97" spans="1:243" s="101" customFormat="1" ht="40.950000000000003" customHeight="1">
      <c r="A97" s="460" t="s">
        <v>255</v>
      </c>
      <c r="B97" s="460" t="s">
        <v>288</v>
      </c>
      <c r="C97" s="460"/>
      <c r="D97" s="460"/>
      <c r="E97" s="460"/>
      <c r="F97" s="460"/>
      <c r="G97" s="460"/>
      <c r="H97" s="460"/>
      <c r="I97" s="461" t="s">
        <v>289</v>
      </c>
      <c r="J97" s="461"/>
      <c r="K97" s="461"/>
      <c r="L97" s="466"/>
      <c r="M97" s="466"/>
      <c r="N97" s="466"/>
      <c r="O97" s="466"/>
      <c r="P97" s="466"/>
      <c r="Q97" s="466"/>
      <c r="R97" s="466"/>
      <c r="S97" s="468"/>
      <c r="T97" s="469"/>
      <c r="U97" s="467" t="s">
        <v>290</v>
      </c>
      <c r="V97" s="467" t="s">
        <v>291</v>
      </c>
      <c r="W97" s="467" t="s">
        <v>292</v>
      </c>
      <c r="X97" s="465"/>
      <c r="Y97" s="465"/>
      <c r="Z97" s="100"/>
      <c r="AA97" s="100"/>
      <c r="AB97" s="100"/>
      <c r="AC97" s="100"/>
      <c r="AD97" s="100"/>
      <c r="AE97" s="100"/>
      <c r="AF97" s="100"/>
      <c r="AG97" s="100"/>
      <c r="AH97" s="100"/>
      <c r="AI97" s="100"/>
      <c r="AJ97" s="100"/>
      <c r="AK97" s="100"/>
      <c r="AL97" s="100"/>
      <c r="AM97" s="100"/>
      <c r="AN97" s="100"/>
      <c r="AO97" s="100"/>
      <c r="AP97" s="100"/>
      <c r="AQ97" s="100"/>
      <c r="AR97" s="100"/>
      <c r="AS97" s="100"/>
      <c r="AT97" s="100"/>
      <c r="AU97" s="100"/>
      <c r="AV97" s="100"/>
      <c r="AW97" s="100"/>
      <c r="AX97" s="100"/>
      <c r="AY97" s="100"/>
      <c r="AZ97" s="100"/>
      <c r="BA97" s="100"/>
      <c r="BB97" s="100"/>
      <c r="BC97" s="100"/>
      <c r="BD97" s="100"/>
      <c r="BE97" s="100"/>
      <c r="BF97" s="100"/>
      <c r="BG97" s="100"/>
      <c r="BH97" s="100"/>
      <c r="BI97" s="100"/>
      <c r="BJ97" s="100"/>
      <c r="BK97" s="100"/>
      <c r="BL97" s="100"/>
      <c r="BM97" s="100"/>
      <c r="BN97" s="100"/>
      <c r="BO97" s="100"/>
      <c r="BP97" s="100"/>
      <c r="BQ97" s="100"/>
      <c r="BR97" s="100"/>
      <c r="BS97" s="100"/>
      <c r="BT97" s="100"/>
      <c r="BU97" s="100"/>
      <c r="BV97" s="100"/>
      <c r="BW97" s="100"/>
      <c r="BX97" s="100"/>
      <c r="BY97" s="100"/>
      <c r="BZ97" s="100"/>
      <c r="CA97" s="100"/>
      <c r="CB97" s="100"/>
      <c r="CC97" s="100"/>
      <c r="CD97" s="100"/>
      <c r="CE97" s="100"/>
      <c r="CF97" s="100"/>
      <c r="CG97" s="100"/>
      <c r="CH97" s="100"/>
      <c r="CI97" s="100"/>
      <c r="CJ97" s="100"/>
      <c r="CK97" s="100"/>
      <c r="CL97" s="100"/>
      <c r="CM97" s="100"/>
      <c r="CN97" s="100"/>
      <c r="CO97" s="100"/>
      <c r="CP97" s="100"/>
      <c r="CQ97" s="100"/>
      <c r="CR97" s="100"/>
      <c r="CS97" s="100"/>
      <c r="CT97" s="100"/>
      <c r="CU97" s="100"/>
      <c r="CV97" s="100"/>
      <c r="CW97" s="100"/>
      <c r="CX97" s="100"/>
      <c r="CY97" s="100"/>
      <c r="CZ97" s="100"/>
      <c r="DA97" s="100"/>
      <c r="DB97" s="100"/>
      <c r="DC97" s="100"/>
      <c r="DD97" s="100"/>
      <c r="DE97" s="100"/>
      <c r="DF97" s="100"/>
      <c r="DG97" s="100"/>
      <c r="DH97" s="100"/>
      <c r="DI97" s="100"/>
      <c r="DJ97" s="100"/>
      <c r="DK97" s="100"/>
      <c r="DL97" s="100"/>
      <c r="DM97" s="100"/>
      <c r="DN97" s="100"/>
      <c r="DO97" s="100"/>
      <c r="DP97" s="100"/>
      <c r="DQ97" s="100"/>
      <c r="DR97" s="100"/>
      <c r="DS97" s="100"/>
      <c r="DT97" s="100"/>
      <c r="DU97" s="100"/>
      <c r="DV97" s="100"/>
      <c r="DW97" s="100"/>
      <c r="DX97" s="100"/>
      <c r="DY97" s="100"/>
      <c r="DZ97" s="100"/>
      <c r="EA97" s="100"/>
      <c r="EB97" s="100"/>
      <c r="EC97" s="100"/>
      <c r="ED97" s="100"/>
      <c r="EE97" s="100"/>
      <c r="EF97" s="100"/>
      <c r="EG97" s="100"/>
      <c r="EH97" s="100"/>
      <c r="EI97" s="100"/>
      <c r="EJ97" s="100"/>
      <c r="EK97" s="100"/>
      <c r="EL97" s="100"/>
      <c r="EM97" s="100"/>
      <c r="EN97" s="100"/>
      <c r="EO97" s="100"/>
      <c r="EP97" s="100"/>
      <c r="EQ97" s="100"/>
      <c r="ER97" s="100"/>
      <c r="ES97" s="100"/>
      <c r="ET97" s="100"/>
      <c r="EU97" s="100"/>
      <c r="EV97" s="100"/>
      <c r="EW97" s="100"/>
      <c r="EX97" s="100"/>
      <c r="EY97" s="100"/>
      <c r="EZ97" s="100"/>
      <c r="FA97" s="100"/>
      <c r="FB97" s="100"/>
      <c r="FC97" s="100"/>
      <c r="FD97" s="100"/>
      <c r="FE97" s="100"/>
      <c r="FF97" s="100"/>
      <c r="FG97" s="100"/>
      <c r="FH97" s="100"/>
      <c r="FI97" s="100"/>
      <c r="FJ97" s="100"/>
      <c r="FK97" s="100"/>
      <c r="FL97" s="100"/>
      <c r="FM97" s="100"/>
      <c r="FN97" s="100"/>
      <c r="FO97" s="100"/>
      <c r="FP97" s="100"/>
      <c r="FQ97" s="100"/>
      <c r="FR97" s="100"/>
      <c r="FS97" s="100"/>
      <c r="FT97" s="100"/>
      <c r="FU97" s="100"/>
      <c r="FV97" s="100"/>
      <c r="FW97" s="100"/>
      <c r="FX97" s="100"/>
      <c r="FY97" s="100"/>
      <c r="FZ97" s="100"/>
      <c r="GA97" s="100"/>
      <c r="GB97" s="100"/>
      <c r="GC97" s="100"/>
      <c r="GD97" s="100"/>
      <c r="GE97" s="100"/>
      <c r="GF97" s="100"/>
      <c r="GG97" s="100"/>
      <c r="GH97" s="100"/>
      <c r="GI97" s="100"/>
      <c r="GJ97" s="100"/>
      <c r="GK97" s="100"/>
      <c r="GL97" s="100"/>
      <c r="GM97" s="100"/>
      <c r="GN97" s="100"/>
      <c r="GO97" s="100"/>
      <c r="GP97" s="100"/>
      <c r="GQ97" s="100"/>
      <c r="GR97" s="100"/>
      <c r="GS97" s="100"/>
      <c r="GT97" s="100"/>
      <c r="GU97" s="100"/>
      <c r="GV97" s="100"/>
      <c r="GW97" s="100"/>
      <c r="GX97" s="100"/>
      <c r="GY97" s="100"/>
      <c r="GZ97" s="100"/>
      <c r="HA97" s="100"/>
      <c r="HB97" s="100"/>
      <c r="HC97" s="100"/>
      <c r="HD97" s="100"/>
      <c r="HE97" s="100"/>
      <c r="HF97" s="100"/>
      <c r="HG97" s="100"/>
      <c r="HH97" s="100"/>
      <c r="HI97" s="100"/>
      <c r="HJ97" s="100"/>
      <c r="HK97" s="100"/>
      <c r="HL97" s="100"/>
      <c r="HM97" s="100"/>
      <c r="HN97" s="100"/>
      <c r="HO97" s="100"/>
      <c r="HP97" s="100"/>
      <c r="HQ97" s="100"/>
      <c r="HR97" s="100"/>
      <c r="HS97" s="100"/>
      <c r="HT97" s="100"/>
      <c r="HU97" s="100"/>
      <c r="HV97" s="100"/>
      <c r="HW97" s="100"/>
      <c r="HX97" s="100"/>
      <c r="HY97" s="100"/>
      <c r="HZ97" s="100"/>
      <c r="IA97" s="100"/>
      <c r="IB97" s="100"/>
      <c r="IC97" s="100"/>
      <c r="ID97" s="100"/>
      <c r="IE97" s="100"/>
      <c r="IF97" s="100"/>
      <c r="IG97" s="100"/>
      <c r="IH97" s="100"/>
      <c r="II97" s="100"/>
    </row>
    <row r="98" spans="1:243" s="101" customFormat="1" ht="34.950000000000003" customHeight="1">
      <c r="A98" s="460"/>
      <c r="B98" s="460" t="s">
        <v>293</v>
      </c>
      <c r="C98" s="460"/>
      <c r="D98" s="460"/>
      <c r="E98" s="460" t="s">
        <v>294</v>
      </c>
      <c r="F98" s="460"/>
      <c r="G98" s="460"/>
      <c r="H98" s="460"/>
      <c r="I98" s="461" t="s">
        <v>295</v>
      </c>
      <c r="J98" s="461"/>
      <c r="K98" s="461"/>
      <c r="L98" s="466"/>
      <c r="M98" s="466"/>
      <c r="N98" s="466"/>
      <c r="O98" s="466"/>
      <c r="P98" s="466"/>
      <c r="Q98" s="466"/>
      <c r="R98" s="466"/>
      <c r="S98" s="468"/>
      <c r="T98" s="469"/>
      <c r="U98" s="467"/>
      <c r="V98" s="467"/>
      <c r="W98" s="467"/>
      <c r="X98" s="465"/>
      <c r="Y98" s="465"/>
      <c r="Z98" s="100"/>
      <c r="AA98" s="100"/>
      <c r="AB98" s="100"/>
      <c r="AC98" s="100"/>
      <c r="AD98" s="100"/>
      <c r="AE98" s="100"/>
      <c r="AF98" s="100"/>
      <c r="AG98" s="100"/>
      <c r="AH98" s="100"/>
      <c r="AI98" s="100"/>
      <c r="AJ98" s="100"/>
      <c r="AK98" s="100"/>
      <c r="AL98" s="100"/>
      <c r="AM98" s="100"/>
      <c r="AN98" s="100"/>
      <c r="AO98" s="100"/>
      <c r="AP98" s="100"/>
      <c r="AQ98" s="100"/>
      <c r="AR98" s="100"/>
      <c r="AS98" s="100"/>
      <c r="AT98" s="100"/>
      <c r="AU98" s="100"/>
      <c r="AV98" s="100"/>
      <c r="AW98" s="100"/>
      <c r="AX98" s="100"/>
      <c r="AY98" s="100"/>
      <c r="AZ98" s="100"/>
      <c r="BA98" s="100"/>
      <c r="BB98" s="100"/>
      <c r="BC98" s="100"/>
      <c r="BD98" s="100"/>
      <c r="BE98" s="100"/>
      <c r="BF98" s="100"/>
      <c r="BG98" s="100"/>
      <c r="BH98" s="100"/>
      <c r="BI98" s="100"/>
      <c r="BJ98" s="100"/>
      <c r="BK98" s="100"/>
      <c r="BL98" s="100"/>
      <c r="BM98" s="100"/>
      <c r="BN98" s="100"/>
      <c r="BO98" s="100"/>
      <c r="BP98" s="100"/>
      <c r="BQ98" s="100"/>
      <c r="BR98" s="100"/>
      <c r="BS98" s="100"/>
      <c r="BT98" s="100"/>
      <c r="BU98" s="100"/>
      <c r="BV98" s="100"/>
      <c r="BW98" s="100"/>
      <c r="BX98" s="100"/>
      <c r="BY98" s="100"/>
      <c r="BZ98" s="100"/>
      <c r="CA98" s="100"/>
      <c r="CB98" s="100"/>
      <c r="CC98" s="100"/>
      <c r="CD98" s="100"/>
      <c r="CE98" s="100"/>
      <c r="CF98" s="100"/>
      <c r="CG98" s="100"/>
      <c r="CH98" s="100"/>
      <c r="CI98" s="100"/>
      <c r="CJ98" s="100"/>
      <c r="CK98" s="100"/>
      <c r="CL98" s="100"/>
      <c r="CM98" s="100"/>
      <c r="CN98" s="100"/>
      <c r="CO98" s="100"/>
      <c r="CP98" s="100"/>
      <c r="CQ98" s="100"/>
      <c r="CR98" s="100"/>
      <c r="CS98" s="100"/>
      <c r="CT98" s="100"/>
      <c r="CU98" s="100"/>
      <c r="CV98" s="100"/>
      <c r="CW98" s="100"/>
      <c r="CX98" s="100"/>
      <c r="CY98" s="100"/>
      <c r="CZ98" s="100"/>
      <c r="DA98" s="100"/>
      <c r="DB98" s="100"/>
      <c r="DC98" s="100"/>
      <c r="DD98" s="100"/>
      <c r="DE98" s="100"/>
      <c r="DF98" s="100"/>
      <c r="DG98" s="100"/>
      <c r="DH98" s="100"/>
      <c r="DI98" s="100"/>
      <c r="DJ98" s="100"/>
      <c r="DK98" s="100"/>
      <c r="DL98" s="100"/>
      <c r="DM98" s="100"/>
      <c r="DN98" s="100"/>
      <c r="DO98" s="100"/>
      <c r="DP98" s="100"/>
      <c r="DQ98" s="100"/>
      <c r="DR98" s="100"/>
      <c r="DS98" s="100"/>
      <c r="DT98" s="100"/>
      <c r="DU98" s="100"/>
      <c r="DV98" s="100"/>
      <c r="DW98" s="100"/>
      <c r="DX98" s="100"/>
      <c r="DY98" s="100"/>
      <c r="DZ98" s="100"/>
      <c r="EA98" s="100"/>
      <c r="EB98" s="100"/>
      <c r="EC98" s="100"/>
      <c r="ED98" s="100"/>
      <c r="EE98" s="100"/>
      <c r="EF98" s="100"/>
      <c r="EG98" s="100"/>
      <c r="EH98" s="100"/>
      <c r="EI98" s="100"/>
      <c r="EJ98" s="100"/>
      <c r="EK98" s="100"/>
      <c r="EL98" s="100"/>
      <c r="EM98" s="100"/>
      <c r="EN98" s="100"/>
      <c r="EO98" s="100"/>
      <c r="EP98" s="100"/>
      <c r="EQ98" s="100"/>
      <c r="ER98" s="100"/>
      <c r="ES98" s="100"/>
      <c r="ET98" s="100"/>
      <c r="EU98" s="100"/>
      <c r="EV98" s="100"/>
      <c r="EW98" s="100"/>
      <c r="EX98" s="100"/>
      <c r="EY98" s="100"/>
      <c r="EZ98" s="100"/>
      <c r="FA98" s="100"/>
      <c r="FB98" s="100"/>
      <c r="FC98" s="100"/>
      <c r="FD98" s="100"/>
      <c r="FE98" s="100"/>
      <c r="FF98" s="100"/>
      <c r="FG98" s="100"/>
      <c r="FH98" s="100"/>
      <c r="FI98" s="100"/>
      <c r="FJ98" s="100"/>
      <c r="FK98" s="100"/>
      <c r="FL98" s="100"/>
      <c r="FM98" s="100"/>
      <c r="FN98" s="100"/>
      <c r="FO98" s="100"/>
      <c r="FP98" s="100"/>
      <c r="FQ98" s="100"/>
      <c r="FR98" s="100"/>
      <c r="FS98" s="100"/>
      <c r="FT98" s="100"/>
      <c r="FU98" s="100"/>
      <c r="FV98" s="100"/>
      <c r="FW98" s="100"/>
      <c r="FX98" s="100"/>
      <c r="FY98" s="100"/>
      <c r="FZ98" s="100"/>
      <c r="GA98" s="100"/>
      <c r="GB98" s="100"/>
      <c r="GC98" s="100"/>
      <c r="GD98" s="100"/>
      <c r="GE98" s="100"/>
      <c r="GF98" s="100"/>
      <c r="GG98" s="100"/>
      <c r="GH98" s="100"/>
      <c r="GI98" s="100"/>
      <c r="GJ98" s="100"/>
      <c r="GK98" s="100"/>
      <c r="GL98" s="100"/>
      <c r="GM98" s="100"/>
      <c r="GN98" s="100"/>
      <c r="GO98" s="100"/>
      <c r="GP98" s="100"/>
      <c r="GQ98" s="100"/>
      <c r="GR98" s="100"/>
      <c r="GS98" s="100"/>
      <c r="GT98" s="100"/>
      <c r="GU98" s="100"/>
      <c r="GV98" s="100"/>
      <c r="GW98" s="100"/>
      <c r="GX98" s="100"/>
      <c r="GY98" s="100"/>
      <c r="GZ98" s="100"/>
      <c r="HA98" s="100"/>
      <c r="HB98" s="100"/>
      <c r="HC98" s="100"/>
      <c r="HD98" s="100"/>
      <c r="HE98" s="100"/>
      <c r="HF98" s="100"/>
      <c r="HG98" s="100"/>
      <c r="HH98" s="100"/>
      <c r="HI98" s="100"/>
      <c r="HJ98" s="100"/>
      <c r="HK98" s="100"/>
      <c r="HL98" s="100"/>
      <c r="HM98" s="100"/>
      <c r="HN98" s="100"/>
      <c r="HO98" s="100"/>
      <c r="HP98" s="100"/>
      <c r="HQ98" s="100"/>
      <c r="HR98" s="100"/>
      <c r="HS98" s="100"/>
      <c r="HT98" s="100"/>
      <c r="HU98" s="100"/>
      <c r="HV98" s="100"/>
      <c r="HW98" s="100"/>
      <c r="HX98" s="100"/>
      <c r="HY98" s="100"/>
      <c r="HZ98" s="100"/>
      <c r="IA98" s="100"/>
      <c r="IB98" s="100"/>
      <c r="IC98" s="100"/>
      <c r="ID98" s="100"/>
      <c r="IE98" s="100"/>
      <c r="IF98" s="100"/>
      <c r="IG98" s="100"/>
      <c r="IH98" s="100"/>
      <c r="II98" s="100"/>
    </row>
    <row r="99" spans="1:243" s="101" customFormat="1" ht="351" customHeight="1">
      <c r="A99" s="91" t="s">
        <v>296</v>
      </c>
      <c r="B99" s="470" t="s">
        <v>297</v>
      </c>
      <c r="C99" s="470"/>
      <c r="D99" s="470"/>
      <c r="E99" s="470" t="s">
        <v>298</v>
      </c>
      <c r="F99" s="470"/>
      <c r="G99" s="470"/>
      <c r="H99" s="470"/>
      <c r="I99" s="458" t="s">
        <v>299</v>
      </c>
      <c r="J99" s="471"/>
      <c r="K99" s="456"/>
      <c r="L99" s="472" t="s">
        <v>300</v>
      </c>
      <c r="M99" s="472"/>
      <c r="N99" s="472"/>
      <c r="O99" s="94">
        <v>2</v>
      </c>
      <c r="P99" s="95">
        <v>2</v>
      </c>
      <c r="Q99" s="94">
        <f>O99*P99</f>
        <v>4</v>
      </c>
      <c r="R99" s="65">
        <f>Q99*Q93</f>
        <v>400</v>
      </c>
      <c r="S99" s="94" t="str">
        <f>IF((R99&gt;599),"I",IF(R99&gt;149,"II",IF(R99&gt;39,"III",IF(R99&lt;31,"IV"))))</f>
        <v>II</v>
      </c>
      <c r="T99" s="97" t="str">
        <f t="shared" ref="T99" si="31">IF(S99="IV","Aceptable",IF(S99="III","Mejorable",IF(S99="II","No Aceptable o Aceptable con Control Especifico",IF(S99="I","NO Aceptable"))))</f>
        <v>No Aceptable o Aceptable con Control Especifico</v>
      </c>
      <c r="U99" s="65">
        <f>R93</f>
        <v>1200</v>
      </c>
      <c r="V99" s="65">
        <f t="shared" ref="V99" si="32">R99</f>
        <v>400</v>
      </c>
      <c r="W99" s="66">
        <f>(U99-V99)/U99</f>
        <v>0.66666666666666663</v>
      </c>
      <c r="X99" s="67" t="s">
        <v>301</v>
      </c>
      <c r="Y99" s="68" t="s">
        <v>340</v>
      </c>
      <c r="Z99" s="100"/>
      <c r="AA99" s="100"/>
      <c r="AB99" s="100"/>
      <c r="AC99" s="100"/>
      <c r="AD99" s="100"/>
      <c r="AE99" s="100"/>
      <c r="AF99" s="100"/>
      <c r="AG99" s="100"/>
      <c r="AH99" s="100"/>
      <c r="AI99" s="100"/>
      <c r="AJ99" s="100"/>
      <c r="AK99" s="100"/>
      <c r="AL99" s="100"/>
      <c r="AM99" s="100"/>
      <c r="AN99" s="100"/>
      <c r="AO99" s="100"/>
      <c r="AP99" s="100"/>
      <c r="AQ99" s="100"/>
      <c r="AR99" s="100"/>
      <c r="AS99" s="100"/>
      <c r="AT99" s="100"/>
      <c r="AU99" s="100"/>
      <c r="AV99" s="100"/>
      <c r="AW99" s="100"/>
      <c r="AX99" s="100"/>
      <c r="AY99" s="100"/>
      <c r="AZ99" s="100"/>
      <c r="BA99" s="100"/>
      <c r="BB99" s="100"/>
      <c r="BC99" s="100"/>
      <c r="BD99" s="100"/>
      <c r="BE99" s="100"/>
      <c r="BF99" s="100"/>
      <c r="BG99" s="100"/>
      <c r="BH99" s="100"/>
      <c r="BI99" s="100"/>
      <c r="BJ99" s="100"/>
      <c r="BK99" s="100"/>
      <c r="BL99" s="100"/>
      <c r="BM99" s="100"/>
      <c r="BN99" s="100"/>
      <c r="BO99" s="100"/>
      <c r="BP99" s="100"/>
      <c r="BQ99" s="100"/>
      <c r="BR99" s="100"/>
      <c r="BS99" s="100"/>
      <c r="BT99" s="100"/>
      <c r="BU99" s="100"/>
      <c r="BV99" s="100"/>
      <c r="BW99" s="100"/>
      <c r="BX99" s="100"/>
      <c r="BY99" s="100"/>
      <c r="BZ99" s="100"/>
      <c r="CA99" s="100"/>
      <c r="CB99" s="100"/>
      <c r="CC99" s="100"/>
      <c r="CD99" s="100"/>
      <c r="CE99" s="100"/>
      <c r="CF99" s="100"/>
      <c r="CG99" s="100"/>
      <c r="CH99" s="100"/>
      <c r="CI99" s="100"/>
      <c r="CJ99" s="100"/>
      <c r="CK99" s="100"/>
      <c r="CL99" s="100"/>
      <c r="CM99" s="100"/>
      <c r="CN99" s="100"/>
      <c r="CO99" s="100"/>
      <c r="CP99" s="100"/>
      <c r="CQ99" s="100"/>
      <c r="CR99" s="100"/>
      <c r="CS99" s="100"/>
      <c r="CT99" s="100"/>
      <c r="CU99" s="100"/>
      <c r="CV99" s="100"/>
      <c r="CW99" s="100"/>
      <c r="CX99" s="100"/>
      <c r="CY99" s="100"/>
      <c r="CZ99" s="100"/>
      <c r="DA99" s="100"/>
      <c r="DB99" s="100"/>
      <c r="DC99" s="100"/>
      <c r="DD99" s="100"/>
      <c r="DE99" s="100"/>
      <c r="DF99" s="100"/>
      <c r="DG99" s="100"/>
      <c r="DH99" s="100"/>
      <c r="DI99" s="100"/>
      <c r="DJ99" s="100"/>
      <c r="DK99" s="100"/>
      <c r="DL99" s="100"/>
      <c r="DM99" s="100"/>
      <c r="DN99" s="100"/>
      <c r="DO99" s="100"/>
      <c r="DP99" s="100"/>
      <c r="DQ99" s="100"/>
      <c r="DR99" s="100"/>
      <c r="DS99" s="100"/>
      <c r="DT99" s="100"/>
      <c r="DU99" s="100"/>
      <c r="DV99" s="100"/>
      <c r="DW99" s="100"/>
      <c r="DX99" s="100"/>
      <c r="DY99" s="100"/>
      <c r="DZ99" s="100"/>
      <c r="EA99" s="100"/>
      <c r="EB99" s="100"/>
      <c r="EC99" s="100"/>
      <c r="ED99" s="100"/>
      <c r="EE99" s="100"/>
      <c r="EF99" s="100"/>
      <c r="EG99" s="100"/>
      <c r="EH99" s="100"/>
      <c r="EI99" s="100"/>
      <c r="EJ99" s="100"/>
      <c r="EK99" s="100"/>
      <c r="EL99" s="100"/>
      <c r="EM99" s="100"/>
      <c r="EN99" s="100"/>
      <c r="EO99" s="100"/>
      <c r="EP99" s="100"/>
      <c r="EQ99" s="100"/>
      <c r="ER99" s="100"/>
      <c r="ES99" s="100"/>
      <c r="ET99" s="100"/>
      <c r="EU99" s="100"/>
      <c r="EV99" s="100"/>
      <c r="EW99" s="100"/>
      <c r="EX99" s="100"/>
      <c r="EY99" s="100"/>
      <c r="EZ99" s="100"/>
      <c r="FA99" s="100"/>
      <c r="FB99" s="100"/>
      <c r="FC99" s="100"/>
      <c r="FD99" s="100"/>
      <c r="FE99" s="100"/>
      <c r="FF99" s="100"/>
      <c r="FG99" s="100"/>
      <c r="FH99" s="100"/>
      <c r="FI99" s="100"/>
      <c r="FJ99" s="100"/>
      <c r="FK99" s="100"/>
      <c r="FL99" s="100"/>
      <c r="FM99" s="100"/>
      <c r="FN99" s="100"/>
      <c r="FO99" s="100"/>
      <c r="FP99" s="100"/>
      <c r="FQ99" s="100"/>
      <c r="FR99" s="100"/>
      <c r="FS99" s="100"/>
      <c r="FT99" s="100"/>
      <c r="FU99" s="100"/>
      <c r="FV99" s="100"/>
      <c r="FW99" s="100"/>
      <c r="FX99" s="100"/>
      <c r="FY99" s="100"/>
      <c r="FZ99" s="100"/>
      <c r="GA99" s="100"/>
      <c r="GB99" s="100"/>
      <c r="GC99" s="100"/>
      <c r="GD99" s="100"/>
      <c r="GE99" s="100"/>
      <c r="GF99" s="100"/>
      <c r="GG99" s="100"/>
      <c r="GH99" s="100"/>
      <c r="GI99" s="100"/>
      <c r="GJ99" s="100"/>
      <c r="GK99" s="100"/>
      <c r="GL99" s="100"/>
      <c r="GM99" s="100"/>
      <c r="GN99" s="100"/>
      <c r="GO99" s="100"/>
      <c r="GP99" s="100"/>
      <c r="GQ99" s="100"/>
      <c r="GR99" s="100"/>
      <c r="GS99" s="100"/>
      <c r="GT99" s="100"/>
      <c r="GU99" s="100"/>
      <c r="GV99" s="100"/>
      <c r="GW99" s="100"/>
      <c r="GX99" s="100"/>
      <c r="GY99" s="100"/>
      <c r="GZ99" s="100"/>
      <c r="HA99" s="100"/>
      <c r="HB99" s="100"/>
      <c r="HC99" s="100"/>
      <c r="HD99" s="100"/>
      <c r="HE99" s="100"/>
      <c r="HF99" s="100"/>
      <c r="HG99" s="100"/>
      <c r="HH99" s="100"/>
      <c r="HI99" s="100"/>
      <c r="HJ99" s="100"/>
      <c r="HK99" s="100"/>
      <c r="HL99" s="100"/>
      <c r="HM99" s="100"/>
      <c r="HN99" s="100"/>
      <c r="HO99" s="100"/>
      <c r="HP99" s="100"/>
      <c r="HQ99" s="100"/>
      <c r="HR99" s="100"/>
      <c r="HS99" s="100"/>
      <c r="HT99" s="100"/>
      <c r="HU99" s="100"/>
      <c r="HV99" s="100"/>
      <c r="HW99" s="100"/>
      <c r="HX99" s="100"/>
      <c r="HY99" s="100"/>
      <c r="HZ99" s="100"/>
      <c r="IA99" s="100"/>
      <c r="IB99" s="100"/>
      <c r="IC99" s="100"/>
      <c r="ID99" s="100"/>
      <c r="IE99" s="100"/>
      <c r="IF99" s="100"/>
      <c r="IG99" s="100"/>
      <c r="IH99" s="100"/>
      <c r="II99" s="100"/>
    </row>
    <row r="104" spans="1:243" s="77" customFormat="1" ht="84" customHeight="1">
      <c r="A104" s="73" t="s">
        <v>226</v>
      </c>
      <c r="B104" s="473" t="s">
        <v>348</v>
      </c>
      <c r="C104" s="473"/>
      <c r="D104" s="473"/>
      <c r="E104" s="473"/>
      <c r="F104" s="74"/>
      <c r="G104" s="75" t="s">
        <v>228</v>
      </c>
      <c r="H104" s="443" t="s">
        <v>349</v>
      </c>
      <c r="I104" s="443"/>
      <c r="J104" s="443"/>
      <c r="K104" s="76"/>
      <c r="L104" s="76"/>
      <c r="M104" s="453" t="s">
        <v>229</v>
      </c>
      <c r="N104" s="453"/>
      <c r="O104" s="453"/>
      <c r="P104" s="453"/>
      <c r="Q104" s="446" t="s">
        <v>305</v>
      </c>
      <c r="R104" s="446"/>
      <c r="S104" s="446"/>
      <c r="T104" s="446"/>
      <c r="U104" s="446"/>
      <c r="V104" s="446"/>
      <c r="W104" s="446"/>
      <c r="X104" s="446"/>
      <c r="Y104" s="446"/>
    </row>
    <row r="105" spans="1:243" s="77" customFormat="1" ht="4.2" customHeight="1">
      <c r="A105" s="78"/>
      <c r="B105" s="78"/>
      <c r="C105" s="78"/>
      <c r="D105" s="78"/>
      <c r="E105" s="78"/>
      <c r="F105" s="79"/>
      <c r="G105" s="80"/>
      <c r="H105" s="80"/>
      <c r="I105" s="80"/>
      <c r="J105" s="81"/>
      <c r="K105" s="81"/>
      <c r="L105" s="81"/>
      <c r="M105" s="81"/>
      <c r="N105" s="81"/>
      <c r="O105" s="78"/>
      <c r="P105" s="82"/>
      <c r="Q105" s="82"/>
      <c r="R105" s="82"/>
      <c r="S105" s="78"/>
      <c r="T105" s="78"/>
      <c r="U105" s="78"/>
    </row>
    <row r="106" spans="1:243" s="77" customFormat="1" ht="64.95" customHeight="1">
      <c r="A106" s="73" t="s">
        <v>231</v>
      </c>
      <c r="B106" s="443" t="s">
        <v>306</v>
      </c>
      <c r="C106" s="443"/>
      <c r="D106" s="443"/>
      <c r="E106" s="443"/>
      <c r="F106" s="74"/>
      <c r="G106" s="75" t="s">
        <v>233</v>
      </c>
      <c r="H106" s="481" t="s">
        <v>234</v>
      </c>
      <c r="I106" s="481"/>
      <c r="J106" s="481"/>
      <c r="K106" s="74"/>
      <c r="L106" s="74"/>
      <c r="M106" s="445" t="s">
        <v>235</v>
      </c>
      <c r="N106" s="445"/>
      <c r="O106" s="445"/>
      <c r="P106" s="445"/>
      <c r="Q106" s="446" t="s">
        <v>236</v>
      </c>
      <c r="R106" s="447"/>
      <c r="S106" s="447"/>
      <c r="T106" s="447"/>
      <c r="U106" s="447"/>
      <c r="V106" s="447"/>
      <c r="W106" s="447"/>
      <c r="X106" s="447"/>
      <c r="Y106" s="447"/>
    </row>
    <row r="107" spans="1:243" ht="10.199999999999999" customHeight="1"/>
    <row r="108" spans="1:243" s="77" customFormat="1" ht="25.95" customHeight="1">
      <c r="A108" s="450" t="s">
        <v>237</v>
      </c>
      <c r="B108" s="450"/>
      <c r="C108" s="450"/>
      <c r="D108" s="450"/>
      <c r="E108" s="450"/>
      <c r="F108" s="450"/>
      <c r="G108" s="450"/>
      <c r="H108" s="450"/>
      <c r="I108" s="450"/>
      <c r="J108" s="451" t="s">
        <v>238</v>
      </c>
      <c r="K108" s="451"/>
      <c r="L108" s="451"/>
      <c r="M108" s="451"/>
      <c r="N108" s="451"/>
      <c r="O108" s="451"/>
      <c r="P108" s="451"/>
      <c r="Q108" s="451"/>
      <c r="R108" s="451"/>
      <c r="S108" s="451"/>
      <c r="T108" s="452" t="s">
        <v>239</v>
      </c>
      <c r="U108" s="452"/>
      <c r="V108" s="452"/>
      <c r="W108" s="452"/>
      <c r="X108" s="452"/>
      <c r="Y108" s="452"/>
      <c r="Z108" s="83"/>
      <c r="AA108" s="83"/>
      <c r="AB108" s="83"/>
      <c r="AC108" s="83"/>
      <c r="AD108" s="83"/>
      <c r="AE108" s="83"/>
      <c r="AF108" s="83"/>
      <c r="AG108" s="83"/>
      <c r="AH108" s="83"/>
      <c r="AI108" s="83"/>
      <c r="AJ108" s="83"/>
      <c r="AK108" s="83"/>
      <c r="AL108" s="83"/>
      <c r="AM108" s="83"/>
      <c r="AN108" s="83"/>
      <c r="AO108" s="83"/>
      <c r="AP108" s="83"/>
      <c r="AQ108" s="83"/>
      <c r="AR108" s="83"/>
      <c r="AS108" s="83"/>
      <c r="AT108" s="83"/>
      <c r="AU108" s="83"/>
      <c r="AV108" s="83"/>
      <c r="AW108" s="83"/>
      <c r="AX108" s="83"/>
      <c r="AY108" s="83"/>
      <c r="AZ108" s="83"/>
      <c r="BA108" s="83"/>
      <c r="BB108" s="83"/>
      <c r="BC108" s="83"/>
      <c r="BD108" s="83"/>
      <c r="BE108" s="83"/>
      <c r="BF108" s="83"/>
      <c r="BG108" s="83"/>
      <c r="BH108" s="83"/>
      <c r="BI108" s="83"/>
      <c r="BJ108" s="83"/>
      <c r="BK108" s="83"/>
      <c r="BL108" s="83"/>
      <c r="BM108" s="83"/>
      <c r="BN108" s="83"/>
      <c r="BO108" s="83"/>
      <c r="BP108" s="83"/>
      <c r="BQ108" s="83"/>
      <c r="BR108" s="83"/>
      <c r="BS108" s="83"/>
      <c r="BT108" s="83"/>
      <c r="BU108" s="83"/>
      <c r="BV108" s="83"/>
      <c r="BW108" s="83"/>
      <c r="BX108" s="83"/>
      <c r="BY108" s="83"/>
      <c r="BZ108" s="83"/>
      <c r="CA108" s="83"/>
      <c r="CB108" s="83"/>
      <c r="CC108" s="83"/>
      <c r="CD108" s="83"/>
      <c r="CE108" s="83"/>
      <c r="CF108" s="83"/>
      <c r="CG108" s="83"/>
      <c r="CH108" s="83"/>
      <c r="CI108" s="83"/>
      <c r="CJ108" s="83"/>
      <c r="CK108" s="83"/>
      <c r="CL108" s="83"/>
      <c r="CM108" s="83"/>
      <c r="CN108" s="83"/>
      <c r="CO108" s="83"/>
      <c r="CP108" s="83"/>
      <c r="CQ108" s="83"/>
      <c r="CR108" s="83"/>
      <c r="CS108" s="83"/>
      <c r="CT108" s="83"/>
      <c r="CU108" s="83"/>
      <c r="CV108" s="83"/>
      <c r="CW108" s="83"/>
      <c r="CX108" s="83"/>
      <c r="CY108" s="83"/>
      <c r="CZ108" s="83"/>
      <c r="DA108" s="83"/>
      <c r="DB108" s="83"/>
      <c r="DC108" s="83"/>
      <c r="DD108" s="83"/>
      <c r="DE108" s="83"/>
      <c r="DF108" s="83"/>
      <c r="DG108" s="83"/>
      <c r="DH108" s="83"/>
      <c r="DI108" s="83"/>
      <c r="DJ108" s="83"/>
      <c r="DK108" s="83"/>
      <c r="DL108" s="83"/>
      <c r="DM108" s="83"/>
      <c r="DN108" s="83"/>
      <c r="DO108" s="83"/>
      <c r="DP108" s="83"/>
      <c r="DQ108" s="83"/>
      <c r="DR108" s="83"/>
      <c r="DS108" s="83"/>
      <c r="DT108" s="83"/>
      <c r="DU108" s="83"/>
      <c r="DV108" s="83"/>
      <c r="DW108" s="83"/>
      <c r="DX108" s="83"/>
      <c r="DY108" s="83"/>
      <c r="DZ108" s="83"/>
      <c r="EA108" s="83"/>
      <c r="EB108" s="83"/>
      <c r="EC108" s="83"/>
      <c r="ED108" s="83"/>
      <c r="EE108" s="83"/>
      <c r="EF108" s="83"/>
      <c r="EG108" s="83"/>
      <c r="EH108" s="83"/>
      <c r="EI108" s="83"/>
      <c r="EJ108" s="83"/>
      <c r="EK108" s="83"/>
      <c r="EL108" s="83"/>
      <c r="EM108" s="83"/>
      <c r="EN108" s="83"/>
      <c r="EO108" s="83"/>
      <c r="EP108" s="83"/>
      <c r="EQ108" s="83"/>
      <c r="ER108" s="83"/>
      <c r="ES108" s="83"/>
      <c r="ET108" s="83"/>
      <c r="EU108" s="83"/>
      <c r="EV108" s="83"/>
      <c r="EW108" s="83"/>
      <c r="EX108" s="83"/>
      <c r="EY108" s="83"/>
      <c r="EZ108" s="83"/>
      <c r="FA108" s="83"/>
      <c r="FB108" s="83"/>
      <c r="FC108" s="83"/>
      <c r="FD108" s="83"/>
      <c r="FE108" s="83"/>
      <c r="FF108" s="83"/>
      <c r="FG108" s="83"/>
      <c r="FH108" s="83"/>
      <c r="FI108" s="83"/>
      <c r="FJ108" s="83"/>
      <c r="FK108" s="83"/>
      <c r="FL108" s="83"/>
      <c r="FM108" s="83"/>
      <c r="FN108" s="83"/>
      <c r="FO108" s="83"/>
      <c r="FP108" s="83"/>
      <c r="FQ108" s="83"/>
      <c r="FR108" s="83"/>
      <c r="FS108" s="83"/>
      <c r="FT108" s="83"/>
      <c r="FU108" s="83"/>
      <c r="FV108" s="83"/>
      <c r="FW108" s="83"/>
      <c r="FX108" s="83"/>
      <c r="FY108" s="83"/>
      <c r="FZ108" s="83"/>
      <c r="GA108" s="83"/>
      <c r="GB108" s="83"/>
      <c r="GC108" s="83"/>
      <c r="GD108" s="83"/>
      <c r="GE108" s="83"/>
      <c r="GF108" s="83"/>
      <c r="GG108" s="83"/>
      <c r="GH108" s="83"/>
      <c r="GI108" s="83"/>
      <c r="GJ108" s="83"/>
      <c r="GK108" s="83"/>
      <c r="GL108" s="83"/>
      <c r="GM108" s="83"/>
      <c r="GN108" s="83"/>
      <c r="GO108" s="83"/>
      <c r="GP108" s="83"/>
      <c r="GQ108" s="83"/>
      <c r="GR108" s="83"/>
      <c r="GS108" s="83"/>
      <c r="GT108" s="83"/>
      <c r="GU108" s="83"/>
      <c r="GV108" s="83"/>
      <c r="GW108" s="83"/>
      <c r="GX108" s="83"/>
      <c r="GY108" s="83"/>
      <c r="GZ108" s="83"/>
      <c r="HA108" s="83"/>
      <c r="HB108" s="83"/>
      <c r="HC108" s="83"/>
      <c r="HD108" s="83"/>
      <c r="HE108" s="83"/>
      <c r="HF108" s="83"/>
      <c r="HG108" s="83"/>
      <c r="HH108" s="83"/>
      <c r="HI108" s="83"/>
      <c r="HJ108" s="83"/>
      <c r="HK108" s="83"/>
      <c r="HL108" s="83"/>
      <c r="HM108" s="83"/>
      <c r="HN108" s="83"/>
      <c r="HO108" s="83"/>
      <c r="HP108" s="83"/>
      <c r="HQ108" s="83"/>
      <c r="HR108" s="83"/>
      <c r="HS108" s="83"/>
      <c r="HT108" s="83"/>
      <c r="HU108" s="83"/>
      <c r="HV108" s="83"/>
      <c r="HW108" s="83"/>
      <c r="HX108" s="83"/>
      <c r="HY108" s="83"/>
      <c r="HZ108" s="83"/>
      <c r="IA108" s="83"/>
      <c r="IB108" s="83"/>
      <c r="IC108" s="83"/>
      <c r="ID108" s="83"/>
      <c r="IE108" s="83"/>
      <c r="IF108" s="83"/>
      <c r="IG108" s="83"/>
      <c r="IH108" s="83"/>
      <c r="II108" s="83"/>
    </row>
    <row r="109" spans="1:243" ht="39" customHeight="1">
      <c r="A109" s="454" t="s">
        <v>240</v>
      </c>
      <c r="B109" s="459" t="s">
        <v>241</v>
      </c>
      <c r="C109" s="459" t="s">
        <v>242</v>
      </c>
      <c r="D109" s="454" t="s">
        <v>243</v>
      </c>
      <c r="E109" s="454" t="s">
        <v>244</v>
      </c>
      <c r="F109" s="454" t="s">
        <v>245</v>
      </c>
      <c r="G109" s="454"/>
      <c r="H109" s="454"/>
      <c r="I109" s="454" t="s">
        <v>246</v>
      </c>
      <c r="J109" s="455" t="s">
        <v>247</v>
      </c>
      <c r="K109" s="455"/>
      <c r="L109" s="455"/>
      <c r="M109" s="455" t="s">
        <v>248</v>
      </c>
      <c r="N109" s="455"/>
      <c r="O109" s="455"/>
      <c r="P109" s="455"/>
      <c r="Q109" s="455"/>
      <c r="R109" s="455"/>
      <c r="S109" s="455"/>
      <c r="T109" s="84" t="s">
        <v>249</v>
      </c>
      <c r="U109" s="454" t="s">
        <v>250</v>
      </c>
      <c r="V109" s="454"/>
      <c r="W109" s="454"/>
      <c r="X109" s="454" t="s">
        <v>251</v>
      </c>
      <c r="Y109" s="454"/>
    </row>
    <row r="110" spans="1:243" ht="109.2" customHeight="1">
      <c r="A110" s="454"/>
      <c r="B110" s="459"/>
      <c r="C110" s="459"/>
      <c r="D110" s="454"/>
      <c r="E110" s="454"/>
      <c r="F110" s="84" t="s">
        <v>252</v>
      </c>
      <c r="G110" s="84" t="s">
        <v>253</v>
      </c>
      <c r="H110" s="84" t="s">
        <v>254</v>
      </c>
      <c r="I110" s="454"/>
      <c r="J110" s="85" t="s">
        <v>255</v>
      </c>
      <c r="K110" s="85" t="s">
        <v>256</v>
      </c>
      <c r="L110" s="85" t="s">
        <v>257</v>
      </c>
      <c r="M110" s="86" t="s">
        <v>106</v>
      </c>
      <c r="N110" s="86" t="s">
        <v>135</v>
      </c>
      <c r="O110" s="86" t="s">
        <v>169</v>
      </c>
      <c r="P110" s="87" t="s">
        <v>258</v>
      </c>
      <c r="Q110" s="86" t="s">
        <v>203</v>
      </c>
      <c r="R110" s="86" t="s">
        <v>187</v>
      </c>
      <c r="S110" s="87" t="s">
        <v>259</v>
      </c>
      <c r="T110" s="88" t="s">
        <v>260</v>
      </c>
      <c r="U110" s="88" t="s">
        <v>261</v>
      </c>
      <c r="V110" s="88" t="s">
        <v>262</v>
      </c>
      <c r="W110" s="88" t="s">
        <v>263</v>
      </c>
      <c r="X110" s="84" t="s">
        <v>264</v>
      </c>
      <c r="Y110" s="84" t="s">
        <v>265</v>
      </c>
    </row>
    <row r="111" spans="1:243" s="101" customFormat="1" ht="198" customHeight="1">
      <c r="A111" s="89" t="s">
        <v>350</v>
      </c>
      <c r="B111" s="90" t="s">
        <v>267</v>
      </c>
      <c r="C111" s="90" t="s">
        <v>351</v>
      </c>
      <c r="D111" s="91" t="s">
        <v>352</v>
      </c>
      <c r="E111" s="91" t="s">
        <v>353</v>
      </c>
      <c r="F111" s="92" t="s">
        <v>271</v>
      </c>
      <c r="G111" s="93" t="s">
        <v>31</v>
      </c>
      <c r="H111" s="91" t="s">
        <v>272</v>
      </c>
      <c r="I111" s="91" t="s">
        <v>273</v>
      </c>
      <c r="J111" s="91" t="s">
        <v>274</v>
      </c>
      <c r="K111" s="91" t="s">
        <v>274</v>
      </c>
      <c r="L111" s="91" t="s">
        <v>274</v>
      </c>
      <c r="M111" s="94">
        <v>6</v>
      </c>
      <c r="N111" s="95">
        <v>3</v>
      </c>
      <c r="O111" s="94">
        <f t="shared" ref="O111" si="33">M111*N111</f>
        <v>18</v>
      </c>
      <c r="P111" s="96" t="str">
        <f t="shared" ref="P111" si="34">IF((O111&gt;23),"MuyAlto",IF(O111&gt;9,"Alto",IF(O111&gt;5,"Medio",IF(O111&lt;6,"Bajo"))))</f>
        <v>Alto</v>
      </c>
      <c r="Q111" s="94">
        <v>100</v>
      </c>
      <c r="R111" s="94">
        <f>O111*Q111</f>
        <v>1800</v>
      </c>
      <c r="S111" s="94" t="str">
        <f>IF((R111&gt;599),"I",IF(R111&gt;149,"II",IF(R111&gt;39,"III",IF(R111&lt;31,"IV"))))</f>
        <v>I</v>
      </c>
      <c r="T111" s="97" t="str">
        <f t="shared" ref="T111" si="35">IF(S111="IV","Aceptable",IF(S111="III","Mejorable",IF(S111="II","No Aceptable o Aceptable con Control Especifico",IF(S111="I","NO Aceptable"))))</f>
        <v>NO Aceptable</v>
      </c>
      <c r="U111" s="98" t="s">
        <v>354</v>
      </c>
      <c r="V111" s="98" t="s">
        <v>276</v>
      </c>
      <c r="W111" s="98" t="s">
        <v>276</v>
      </c>
      <c r="X111" s="93" t="s">
        <v>277</v>
      </c>
      <c r="Y111" s="99" t="s">
        <v>278</v>
      </c>
      <c r="Z111" s="100"/>
      <c r="AA111" s="100"/>
      <c r="AB111" s="100"/>
      <c r="AC111" s="100"/>
      <c r="AD111" s="100"/>
      <c r="AE111" s="100"/>
      <c r="AF111" s="100"/>
      <c r="AG111" s="100"/>
      <c r="AH111" s="100"/>
      <c r="AI111" s="100"/>
      <c r="AJ111" s="100"/>
      <c r="AK111" s="100"/>
      <c r="AL111" s="100"/>
      <c r="AM111" s="100"/>
      <c r="AN111" s="100"/>
      <c r="AO111" s="100"/>
      <c r="AP111" s="100"/>
      <c r="AQ111" s="100"/>
      <c r="AR111" s="100"/>
      <c r="AS111" s="100"/>
      <c r="AT111" s="100"/>
      <c r="AU111" s="100"/>
      <c r="AV111" s="100"/>
      <c r="AW111" s="100"/>
      <c r="AX111" s="100"/>
      <c r="AY111" s="100"/>
      <c r="AZ111" s="100"/>
      <c r="BA111" s="100"/>
      <c r="BB111" s="100"/>
      <c r="BC111" s="100"/>
      <c r="BD111" s="100"/>
      <c r="BE111" s="100"/>
      <c r="BF111" s="100"/>
      <c r="BG111" s="100"/>
      <c r="BH111" s="100"/>
      <c r="BI111" s="100"/>
      <c r="BJ111" s="100"/>
      <c r="BK111" s="100"/>
      <c r="BL111" s="100"/>
      <c r="BM111" s="100"/>
      <c r="BN111" s="100"/>
      <c r="BO111" s="100"/>
      <c r="BP111" s="100"/>
      <c r="BQ111" s="100"/>
      <c r="BR111" s="100"/>
      <c r="BS111" s="100"/>
      <c r="BT111" s="100"/>
      <c r="BU111" s="100"/>
      <c r="BV111" s="100"/>
      <c r="BW111" s="100"/>
      <c r="BX111" s="100"/>
      <c r="BY111" s="100"/>
      <c r="BZ111" s="100"/>
      <c r="CA111" s="100"/>
      <c r="CB111" s="100"/>
      <c r="CC111" s="100"/>
      <c r="CD111" s="100"/>
      <c r="CE111" s="100"/>
      <c r="CF111" s="100"/>
      <c r="CG111" s="100"/>
      <c r="CH111" s="100"/>
      <c r="CI111" s="100"/>
      <c r="CJ111" s="100"/>
      <c r="CK111" s="100"/>
      <c r="CL111" s="100"/>
      <c r="CM111" s="100"/>
      <c r="CN111" s="100"/>
      <c r="CO111" s="100"/>
      <c r="CP111" s="100"/>
      <c r="CQ111" s="100"/>
      <c r="CR111" s="100"/>
      <c r="CS111" s="100"/>
      <c r="CT111" s="100"/>
      <c r="CU111" s="100"/>
      <c r="CV111" s="100"/>
      <c r="CW111" s="100"/>
      <c r="CX111" s="100"/>
      <c r="CY111" s="100"/>
      <c r="CZ111" s="100"/>
      <c r="DA111" s="100"/>
      <c r="DB111" s="100"/>
      <c r="DC111" s="100"/>
      <c r="DD111" s="100"/>
      <c r="DE111" s="100"/>
      <c r="DF111" s="100"/>
      <c r="DG111" s="100"/>
      <c r="DH111" s="100"/>
      <c r="DI111" s="100"/>
      <c r="DJ111" s="100"/>
      <c r="DK111" s="100"/>
      <c r="DL111" s="100"/>
      <c r="DM111" s="100"/>
      <c r="DN111" s="100"/>
      <c r="DO111" s="100"/>
      <c r="DP111" s="100"/>
      <c r="DQ111" s="100"/>
      <c r="DR111" s="100"/>
      <c r="DS111" s="100"/>
      <c r="DT111" s="100"/>
      <c r="DU111" s="100"/>
      <c r="DV111" s="100"/>
      <c r="DW111" s="100"/>
      <c r="DX111" s="100"/>
      <c r="DY111" s="100"/>
      <c r="DZ111" s="100"/>
      <c r="EA111" s="100"/>
      <c r="EB111" s="100"/>
      <c r="EC111" s="100"/>
      <c r="ED111" s="100"/>
      <c r="EE111" s="100"/>
      <c r="EF111" s="100"/>
      <c r="EG111" s="100"/>
      <c r="EH111" s="100"/>
      <c r="EI111" s="100"/>
      <c r="EJ111" s="100"/>
      <c r="EK111" s="100"/>
      <c r="EL111" s="100"/>
      <c r="EM111" s="100"/>
      <c r="EN111" s="100"/>
      <c r="EO111" s="100"/>
      <c r="EP111" s="100"/>
      <c r="EQ111" s="100"/>
      <c r="ER111" s="100"/>
      <c r="ES111" s="100"/>
      <c r="ET111" s="100"/>
      <c r="EU111" s="100"/>
      <c r="EV111" s="100"/>
      <c r="EW111" s="100"/>
      <c r="EX111" s="100"/>
      <c r="EY111" s="100"/>
      <c r="EZ111" s="100"/>
      <c r="FA111" s="100"/>
      <c r="FB111" s="100"/>
      <c r="FC111" s="100"/>
      <c r="FD111" s="100"/>
      <c r="FE111" s="100"/>
      <c r="FF111" s="100"/>
      <c r="FG111" s="100"/>
      <c r="FH111" s="100"/>
      <c r="FI111" s="100"/>
      <c r="FJ111" s="100"/>
      <c r="FK111" s="100"/>
      <c r="FL111" s="100"/>
      <c r="FM111" s="100"/>
      <c r="FN111" s="100"/>
      <c r="FO111" s="100"/>
      <c r="FP111" s="100"/>
      <c r="FQ111" s="100"/>
      <c r="FR111" s="100"/>
      <c r="FS111" s="100"/>
      <c r="FT111" s="100"/>
      <c r="FU111" s="100"/>
      <c r="FV111" s="100"/>
      <c r="FW111" s="100"/>
      <c r="FX111" s="100"/>
      <c r="FY111" s="100"/>
      <c r="FZ111" s="100"/>
      <c r="GA111" s="100"/>
      <c r="GB111" s="100"/>
      <c r="GC111" s="100"/>
      <c r="GD111" s="100"/>
      <c r="GE111" s="100"/>
      <c r="GF111" s="100"/>
      <c r="GG111" s="100"/>
      <c r="GH111" s="100"/>
      <c r="GI111" s="100"/>
      <c r="GJ111" s="100"/>
      <c r="GK111" s="100"/>
      <c r="GL111" s="100"/>
      <c r="GM111" s="100"/>
      <c r="GN111" s="100"/>
      <c r="GO111" s="100"/>
      <c r="GP111" s="100"/>
      <c r="GQ111" s="100"/>
      <c r="GR111" s="100"/>
      <c r="GS111" s="100"/>
      <c r="GT111" s="100"/>
      <c r="GU111" s="100"/>
      <c r="GV111" s="100"/>
      <c r="GW111" s="100"/>
      <c r="GX111" s="100"/>
      <c r="GY111" s="100"/>
      <c r="GZ111" s="100"/>
      <c r="HA111" s="100"/>
      <c r="HB111" s="100"/>
      <c r="HC111" s="100"/>
      <c r="HD111" s="100"/>
      <c r="HE111" s="100"/>
      <c r="HF111" s="100"/>
      <c r="HG111" s="100"/>
      <c r="HH111" s="100"/>
      <c r="HI111" s="100"/>
      <c r="HJ111" s="100"/>
      <c r="HK111" s="100"/>
      <c r="HL111" s="100"/>
      <c r="HM111" s="100"/>
      <c r="HN111" s="100"/>
      <c r="HO111" s="100"/>
      <c r="HP111" s="100"/>
      <c r="HQ111" s="100"/>
      <c r="HR111" s="100"/>
      <c r="HS111" s="100"/>
      <c r="HT111" s="100"/>
      <c r="HU111" s="100"/>
      <c r="HV111" s="100"/>
      <c r="HW111" s="100"/>
      <c r="HX111" s="100"/>
      <c r="HY111" s="100"/>
      <c r="HZ111" s="100"/>
      <c r="IA111" s="100"/>
      <c r="IB111" s="100"/>
      <c r="IC111" s="100"/>
      <c r="ID111" s="100"/>
      <c r="IE111" s="100"/>
      <c r="IF111" s="100"/>
      <c r="IG111" s="100"/>
      <c r="IH111" s="100"/>
      <c r="II111" s="100"/>
    </row>
    <row r="112" spans="1:243" s="101" customFormat="1" ht="6" customHeight="1">
      <c r="A112" s="456"/>
      <c r="B112" s="457"/>
      <c r="C112" s="457"/>
      <c r="D112" s="457"/>
      <c r="E112" s="457"/>
      <c r="F112" s="457"/>
      <c r="G112" s="457"/>
      <c r="H112" s="457"/>
      <c r="I112" s="457"/>
      <c r="J112" s="457"/>
      <c r="K112" s="457"/>
      <c r="L112" s="457"/>
      <c r="M112" s="457"/>
      <c r="N112" s="457"/>
      <c r="O112" s="457"/>
      <c r="P112" s="457"/>
      <c r="Q112" s="457"/>
      <c r="R112" s="457"/>
      <c r="S112" s="457"/>
      <c r="T112" s="457"/>
      <c r="U112" s="457"/>
      <c r="V112" s="457"/>
      <c r="W112" s="457"/>
      <c r="X112" s="457"/>
      <c r="Y112" s="458"/>
      <c r="Z112" s="100"/>
      <c r="AA112" s="100"/>
      <c r="AB112" s="100"/>
      <c r="AC112" s="100"/>
      <c r="AD112" s="100"/>
      <c r="AE112" s="100"/>
      <c r="AF112" s="100"/>
      <c r="AG112" s="100"/>
      <c r="AH112" s="100"/>
      <c r="AI112" s="100"/>
      <c r="AJ112" s="100"/>
      <c r="AK112" s="100"/>
      <c r="AL112" s="100"/>
      <c r="AM112" s="100"/>
      <c r="AN112" s="100"/>
      <c r="AO112" s="100"/>
      <c r="AP112" s="100"/>
      <c r="AQ112" s="100"/>
      <c r="AR112" s="100"/>
      <c r="AS112" s="100"/>
      <c r="AT112" s="100"/>
      <c r="AU112" s="100"/>
      <c r="AV112" s="100"/>
      <c r="AW112" s="100"/>
      <c r="AX112" s="100"/>
      <c r="AY112" s="100"/>
      <c r="AZ112" s="100"/>
      <c r="BA112" s="100"/>
      <c r="BB112" s="100"/>
      <c r="BC112" s="100"/>
      <c r="BD112" s="100"/>
      <c r="BE112" s="100"/>
      <c r="BF112" s="100"/>
      <c r="BG112" s="100"/>
      <c r="BH112" s="100"/>
      <c r="BI112" s="100"/>
      <c r="BJ112" s="100"/>
      <c r="BK112" s="100"/>
      <c r="BL112" s="100"/>
      <c r="BM112" s="100"/>
      <c r="BN112" s="100"/>
      <c r="BO112" s="100"/>
      <c r="BP112" s="100"/>
      <c r="BQ112" s="100"/>
      <c r="BR112" s="100"/>
      <c r="BS112" s="100"/>
      <c r="BT112" s="100"/>
      <c r="BU112" s="100"/>
      <c r="BV112" s="100"/>
      <c r="BW112" s="100"/>
      <c r="BX112" s="100"/>
      <c r="BY112" s="100"/>
      <c r="BZ112" s="100"/>
      <c r="CA112" s="100"/>
      <c r="CB112" s="100"/>
      <c r="CC112" s="100"/>
      <c r="CD112" s="100"/>
      <c r="CE112" s="100"/>
      <c r="CF112" s="100"/>
      <c r="CG112" s="100"/>
      <c r="CH112" s="100"/>
      <c r="CI112" s="100"/>
      <c r="CJ112" s="100"/>
      <c r="CK112" s="100"/>
      <c r="CL112" s="100"/>
      <c r="CM112" s="100"/>
      <c r="CN112" s="100"/>
      <c r="CO112" s="100"/>
      <c r="CP112" s="100"/>
      <c r="CQ112" s="100"/>
      <c r="CR112" s="100"/>
      <c r="CS112" s="100"/>
      <c r="CT112" s="100"/>
      <c r="CU112" s="100"/>
      <c r="CV112" s="100"/>
      <c r="CW112" s="100"/>
      <c r="CX112" s="100"/>
      <c r="CY112" s="100"/>
      <c r="CZ112" s="100"/>
      <c r="DA112" s="100"/>
      <c r="DB112" s="100"/>
      <c r="DC112" s="100"/>
      <c r="DD112" s="100"/>
      <c r="DE112" s="100"/>
      <c r="DF112" s="100"/>
      <c r="DG112" s="100"/>
      <c r="DH112" s="100"/>
      <c r="DI112" s="100"/>
      <c r="DJ112" s="100"/>
      <c r="DK112" s="100"/>
      <c r="DL112" s="100"/>
      <c r="DM112" s="100"/>
      <c r="DN112" s="100"/>
      <c r="DO112" s="100"/>
      <c r="DP112" s="100"/>
      <c r="DQ112" s="100"/>
      <c r="DR112" s="100"/>
      <c r="DS112" s="100"/>
      <c r="DT112" s="100"/>
      <c r="DU112" s="100"/>
      <c r="DV112" s="100"/>
      <c r="DW112" s="100"/>
      <c r="DX112" s="100"/>
      <c r="DY112" s="100"/>
      <c r="DZ112" s="100"/>
      <c r="EA112" s="100"/>
      <c r="EB112" s="100"/>
      <c r="EC112" s="100"/>
      <c r="ED112" s="100"/>
      <c r="EE112" s="100"/>
      <c r="EF112" s="100"/>
      <c r="EG112" s="100"/>
      <c r="EH112" s="100"/>
      <c r="EI112" s="100"/>
      <c r="EJ112" s="100"/>
      <c r="EK112" s="100"/>
      <c r="EL112" s="100"/>
      <c r="EM112" s="100"/>
      <c r="EN112" s="100"/>
      <c r="EO112" s="100"/>
      <c r="EP112" s="100"/>
      <c r="EQ112" s="100"/>
      <c r="ER112" s="100"/>
      <c r="ES112" s="100"/>
      <c r="ET112" s="100"/>
      <c r="EU112" s="100"/>
      <c r="EV112" s="100"/>
      <c r="EW112" s="100"/>
      <c r="EX112" s="100"/>
      <c r="EY112" s="100"/>
      <c r="EZ112" s="100"/>
      <c r="FA112" s="100"/>
      <c r="FB112" s="100"/>
      <c r="FC112" s="100"/>
      <c r="FD112" s="100"/>
      <c r="FE112" s="100"/>
      <c r="FF112" s="100"/>
      <c r="FG112" s="100"/>
      <c r="FH112" s="100"/>
      <c r="FI112" s="100"/>
      <c r="FJ112" s="100"/>
      <c r="FK112" s="100"/>
      <c r="FL112" s="100"/>
      <c r="FM112" s="100"/>
      <c r="FN112" s="100"/>
      <c r="FO112" s="100"/>
      <c r="FP112" s="100"/>
      <c r="FQ112" s="100"/>
      <c r="FR112" s="100"/>
      <c r="FS112" s="100"/>
      <c r="FT112" s="100"/>
      <c r="FU112" s="100"/>
      <c r="FV112" s="100"/>
      <c r="FW112" s="100"/>
      <c r="FX112" s="100"/>
      <c r="FY112" s="100"/>
      <c r="FZ112" s="100"/>
      <c r="GA112" s="100"/>
      <c r="GB112" s="100"/>
      <c r="GC112" s="100"/>
      <c r="GD112" s="100"/>
      <c r="GE112" s="100"/>
      <c r="GF112" s="100"/>
      <c r="GG112" s="100"/>
      <c r="GH112" s="100"/>
      <c r="GI112" s="100"/>
      <c r="GJ112" s="100"/>
      <c r="GK112" s="100"/>
      <c r="GL112" s="100"/>
      <c r="GM112" s="100"/>
      <c r="GN112" s="100"/>
      <c r="GO112" s="100"/>
      <c r="GP112" s="100"/>
      <c r="GQ112" s="100"/>
      <c r="GR112" s="100"/>
      <c r="GS112" s="100"/>
      <c r="GT112" s="100"/>
      <c r="GU112" s="100"/>
      <c r="GV112" s="100"/>
      <c r="GW112" s="100"/>
      <c r="GX112" s="100"/>
      <c r="GY112" s="100"/>
      <c r="GZ112" s="100"/>
      <c r="HA112" s="100"/>
      <c r="HB112" s="100"/>
      <c r="HC112" s="100"/>
      <c r="HD112" s="100"/>
      <c r="HE112" s="100"/>
      <c r="HF112" s="100"/>
      <c r="HG112" s="100"/>
      <c r="HH112" s="100"/>
      <c r="HI112" s="100"/>
      <c r="HJ112" s="100"/>
      <c r="HK112" s="100"/>
      <c r="HL112" s="100"/>
      <c r="HM112" s="100"/>
      <c r="HN112" s="100"/>
      <c r="HO112" s="100"/>
      <c r="HP112" s="100"/>
      <c r="HQ112" s="100"/>
      <c r="HR112" s="100"/>
      <c r="HS112" s="100"/>
      <c r="HT112" s="100"/>
      <c r="HU112" s="100"/>
      <c r="HV112" s="100"/>
      <c r="HW112" s="100"/>
      <c r="HX112" s="100"/>
      <c r="HY112" s="100"/>
      <c r="HZ112" s="100"/>
      <c r="IA112" s="100"/>
      <c r="IB112" s="100"/>
      <c r="IC112" s="100"/>
      <c r="ID112" s="100"/>
      <c r="IE112" s="100"/>
      <c r="IF112" s="100"/>
      <c r="IG112" s="100"/>
      <c r="IH112" s="100"/>
      <c r="II112" s="100"/>
    </row>
    <row r="113" spans="1:243" s="101" customFormat="1" ht="31.2" customHeight="1">
      <c r="A113" s="462" t="s">
        <v>279</v>
      </c>
      <c r="B113" s="462"/>
      <c r="C113" s="462"/>
      <c r="D113" s="462"/>
      <c r="E113" s="462"/>
      <c r="F113" s="462"/>
      <c r="G113" s="462"/>
      <c r="H113" s="462"/>
      <c r="I113" s="462"/>
      <c r="J113" s="462"/>
      <c r="K113" s="462"/>
      <c r="L113" s="463" t="s">
        <v>280</v>
      </c>
      <c r="M113" s="463"/>
      <c r="N113" s="463"/>
      <c r="O113" s="463"/>
      <c r="P113" s="463"/>
      <c r="Q113" s="463"/>
      <c r="R113" s="463"/>
      <c r="S113" s="463"/>
      <c r="T113" s="463"/>
      <c r="U113" s="464" t="s">
        <v>281</v>
      </c>
      <c r="V113" s="464"/>
      <c r="W113" s="464"/>
      <c r="X113" s="465" t="s">
        <v>282</v>
      </c>
      <c r="Y113" s="465" t="s">
        <v>283</v>
      </c>
      <c r="Z113" s="100"/>
      <c r="AA113" s="100"/>
      <c r="AB113" s="100"/>
      <c r="AC113" s="100"/>
      <c r="AD113" s="100"/>
      <c r="AE113" s="100"/>
      <c r="AF113" s="100"/>
      <c r="AG113" s="100"/>
      <c r="AH113" s="100"/>
      <c r="AI113" s="100"/>
      <c r="AJ113" s="100"/>
      <c r="AK113" s="100"/>
      <c r="AL113" s="100"/>
      <c r="AM113" s="100"/>
      <c r="AN113" s="100"/>
      <c r="AO113" s="100"/>
      <c r="AP113" s="100"/>
      <c r="AQ113" s="100"/>
      <c r="AR113" s="100"/>
      <c r="AS113" s="100"/>
      <c r="AT113" s="100"/>
      <c r="AU113" s="100"/>
      <c r="AV113" s="100"/>
      <c r="AW113" s="100"/>
      <c r="AX113" s="100"/>
      <c r="AY113" s="100"/>
      <c r="AZ113" s="100"/>
      <c r="BA113" s="100"/>
      <c r="BB113" s="100"/>
      <c r="BC113" s="100"/>
      <c r="BD113" s="100"/>
      <c r="BE113" s="100"/>
      <c r="BF113" s="100"/>
      <c r="BG113" s="100"/>
      <c r="BH113" s="100"/>
      <c r="BI113" s="100"/>
      <c r="BJ113" s="100"/>
      <c r="BK113" s="100"/>
      <c r="BL113" s="100"/>
      <c r="BM113" s="100"/>
      <c r="BN113" s="100"/>
      <c r="BO113" s="100"/>
      <c r="BP113" s="100"/>
      <c r="BQ113" s="100"/>
      <c r="BR113" s="100"/>
      <c r="BS113" s="100"/>
      <c r="BT113" s="100"/>
      <c r="BU113" s="100"/>
      <c r="BV113" s="100"/>
      <c r="BW113" s="100"/>
      <c r="BX113" s="100"/>
      <c r="BY113" s="100"/>
      <c r="BZ113" s="100"/>
      <c r="CA113" s="100"/>
      <c r="CB113" s="100"/>
      <c r="CC113" s="100"/>
      <c r="CD113" s="100"/>
      <c r="CE113" s="100"/>
      <c r="CF113" s="100"/>
      <c r="CG113" s="100"/>
      <c r="CH113" s="100"/>
      <c r="CI113" s="100"/>
      <c r="CJ113" s="100"/>
      <c r="CK113" s="100"/>
      <c r="CL113" s="100"/>
      <c r="CM113" s="100"/>
      <c r="CN113" s="100"/>
      <c r="CO113" s="100"/>
      <c r="CP113" s="100"/>
      <c r="CQ113" s="100"/>
      <c r="CR113" s="100"/>
      <c r="CS113" s="100"/>
      <c r="CT113" s="100"/>
      <c r="CU113" s="100"/>
      <c r="CV113" s="100"/>
      <c r="CW113" s="100"/>
      <c r="CX113" s="100"/>
      <c r="CY113" s="100"/>
      <c r="CZ113" s="100"/>
      <c r="DA113" s="100"/>
      <c r="DB113" s="100"/>
      <c r="DC113" s="100"/>
      <c r="DD113" s="100"/>
      <c r="DE113" s="100"/>
      <c r="DF113" s="100"/>
      <c r="DG113" s="100"/>
      <c r="DH113" s="100"/>
      <c r="DI113" s="100"/>
      <c r="DJ113" s="100"/>
      <c r="DK113" s="100"/>
      <c r="DL113" s="100"/>
      <c r="DM113" s="100"/>
      <c r="DN113" s="100"/>
      <c r="DO113" s="100"/>
      <c r="DP113" s="100"/>
      <c r="DQ113" s="100"/>
      <c r="DR113" s="100"/>
      <c r="DS113" s="100"/>
      <c r="DT113" s="100"/>
      <c r="DU113" s="100"/>
      <c r="DV113" s="100"/>
      <c r="DW113" s="100"/>
      <c r="DX113" s="100"/>
      <c r="DY113" s="100"/>
      <c r="DZ113" s="100"/>
      <c r="EA113" s="100"/>
      <c r="EB113" s="100"/>
      <c r="EC113" s="100"/>
      <c r="ED113" s="100"/>
      <c r="EE113" s="100"/>
      <c r="EF113" s="100"/>
      <c r="EG113" s="100"/>
      <c r="EH113" s="100"/>
      <c r="EI113" s="100"/>
      <c r="EJ113" s="100"/>
      <c r="EK113" s="100"/>
      <c r="EL113" s="100"/>
      <c r="EM113" s="100"/>
      <c r="EN113" s="100"/>
      <c r="EO113" s="100"/>
      <c r="EP113" s="100"/>
      <c r="EQ113" s="100"/>
      <c r="ER113" s="100"/>
      <c r="ES113" s="100"/>
      <c r="ET113" s="100"/>
      <c r="EU113" s="100"/>
      <c r="EV113" s="100"/>
      <c r="EW113" s="100"/>
      <c r="EX113" s="100"/>
      <c r="EY113" s="100"/>
      <c r="EZ113" s="100"/>
      <c r="FA113" s="100"/>
      <c r="FB113" s="100"/>
      <c r="FC113" s="100"/>
      <c r="FD113" s="100"/>
      <c r="FE113" s="100"/>
      <c r="FF113" s="100"/>
      <c r="FG113" s="100"/>
      <c r="FH113" s="100"/>
      <c r="FI113" s="100"/>
      <c r="FJ113" s="100"/>
      <c r="FK113" s="100"/>
      <c r="FL113" s="100"/>
      <c r="FM113" s="100"/>
      <c r="FN113" s="100"/>
      <c r="FO113" s="100"/>
      <c r="FP113" s="100"/>
      <c r="FQ113" s="100"/>
      <c r="FR113" s="100"/>
      <c r="FS113" s="100"/>
      <c r="FT113" s="100"/>
      <c r="FU113" s="100"/>
      <c r="FV113" s="100"/>
      <c r="FW113" s="100"/>
      <c r="FX113" s="100"/>
      <c r="FY113" s="100"/>
      <c r="FZ113" s="100"/>
      <c r="GA113" s="100"/>
      <c r="GB113" s="100"/>
      <c r="GC113" s="100"/>
      <c r="GD113" s="100"/>
      <c r="GE113" s="100"/>
      <c r="GF113" s="100"/>
      <c r="GG113" s="100"/>
      <c r="GH113" s="100"/>
      <c r="GI113" s="100"/>
      <c r="GJ113" s="100"/>
      <c r="GK113" s="100"/>
      <c r="GL113" s="100"/>
      <c r="GM113" s="100"/>
      <c r="GN113" s="100"/>
      <c r="GO113" s="100"/>
      <c r="GP113" s="100"/>
      <c r="GQ113" s="100"/>
      <c r="GR113" s="100"/>
      <c r="GS113" s="100"/>
      <c r="GT113" s="100"/>
      <c r="GU113" s="100"/>
      <c r="GV113" s="100"/>
      <c r="GW113" s="100"/>
      <c r="GX113" s="100"/>
      <c r="GY113" s="100"/>
      <c r="GZ113" s="100"/>
      <c r="HA113" s="100"/>
      <c r="HB113" s="100"/>
      <c r="HC113" s="100"/>
      <c r="HD113" s="100"/>
      <c r="HE113" s="100"/>
      <c r="HF113" s="100"/>
      <c r="HG113" s="100"/>
      <c r="HH113" s="100"/>
      <c r="HI113" s="100"/>
      <c r="HJ113" s="100"/>
      <c r="HK113" s="100"/>
      <c r="HL113" s="100"/>
      <c r="HM113" s="100"/>
      <c r="HN113" s="100"/>
      <c r="HO113" s="100"/>
      <c r="HP113" s="100"/>
      <c r="HQ113" s="100"/>
      <c r="HR113" s="100"/>
      <c r="HS113" s="100"/>
      <c r="HT113" s="100"/>
      <c r="HU113" s="100"/>
      <c r="HV113" s="100"/>
      <c r="HW113" s="100"/>
      <c r="HX113" s="100"/>
      <c r="HY113" s="100"/>
      <c r="HZ113" s="100"/>
      <c r="IA113" s="100"/>
      <c r="IB113" s="100"/>
      <c r="IC113" s="100"/>
      <c r="ID113" s="100"/>
      <c r="IE113" s="100"/>
      <c r="IF113" s="100"/>
      <c r="IG113" s="100"/>
      <c r="IH113" s="100"/>
      <c r="II113" s="100"/>
    </row>
    <row r="114" spans="1:243" s="101" customFormat="1" ht="31.95" customHeight="1">
      <c r="A114" s="460" t="s">
        <v>284</v>
      </c>
      <c r="B114" s="460"/>
      <c r="C114" s="460"/>
      <c r="D114" s="460"/>
      <c r="E114" s="460"/>
      <c r="F114" s="460"/>
      <c r="G114" s="460"/>
      <c r="H114" s="460"/>
      <c r="I114" s="460"/>
      <c r="J114" s="460"/>
      <c r="K114" s="460"/>
      <c r="L114" s="466" t="s">
        <v>285</v>
      </c>
      <c r="M114" s="466"/>
      <c r="N114" s="466"/>
      <c r="O114" s="466" t="s">
        <v>106</v>
      </c>
      <c r="P114" s="466" t="s">
        <v>135</v>
      </c>
      <c r="Q114" s="466" t="s">
        <v>169</v>
      </c>
      <c r="R114" s="466" t="s">
        <v>187</v>
      </c>
      <c r="S114" s="468" t="s">
        <v>286</v>
      </c>
      <c r="T114" s="469" t="s">
        <v>287</v>
      </c>
      <c r="U114" s="464"/>
      <c r="V114" s="464"/>
      <c r="W114" s="464"/>
      <c r="X114" s="465"/>
      <c r="Y114" s="465"/>
      <c r="Z114" s="100"/>
      <c r="AA114" s="100"/>
      <c r="AB114" s="100"/>
      <c r="AC114" s="100"/>
      <c r="AD114" s="100"/>
      <c r="AE114" s="100"/>
      <c r="AF114" s="100"/>
      <c r="AG114" s="100"/>
      <c r="AH114" s="100"/>
      <c r="AI114" s="100"/>
      <c r="AJ114" s="100"/>
      <c r="AK114" s="100"/>
      <c r="AL114" s="100"/>
      <c r="AM114" s="100"/>
      <c r="AN114" s="100"/>
      <c r="AO114" s="100"/>
      <c r="AP114" s="100"/>
      <c r="AQ114" s="100"/>
      <c r="AR114" s="100"/>
      <c r="AS114" s="100"/>
      <c r="AT114" s="100"/>
      <c r="AU114" s="100"/>
      <c r="AV114" s="100"/>
      <c r="AW114" s="100"/>
      <c r="AX114" s="100"/>
      <c r="AY114" s="100"/>
      <c r="AZ114" s="100"/>
      <c r="BA114" s="100"/>
      <c r="BB114" s="100"/>
      <c r="BC114" s="100"/>
      <c r="BD114" s="100"/>
      <c r="BE114" s="100"/>
      <c r="BF114" s="100"/>
      <c r="BG114" s="100"/>
      <c r="BH114" s="100"/>
      <c r="BI114" s="100"/>
      <c r="BJ114" s="100"/>
      <c r="BK114" s="100"/>
      <c r="BL114" s="100"/>
      <c r="BM114" s="100"/>
      <c r="BN114" s="100"/>
      <c r="BO114" s="100"/>
      <c r="BP114" s="100"/>
      <c r="BQ114" s="100"/>
      <c r="BR114" s="100"/>
      <c r="BS114" s="100"/>
      <c r="BT114" s="100"/>
      <c r="BU114" s="100"/>
      <c r="BV114" s="100"/>
      <c r="BW114" s="100"/>
      <c r="BX114" s="100"/>
      <c r="BY114" s="100"/>
      <c r="BZ114" s="100"/>
      <c r="CA114" s="100"/>
      <c r="CB114" s="100"/>
      <c r="CC114" s="100"/>
      <c r="CD114" s="100"/>
      <c r="CE114" s="100"/>
      <c r="CF114" s="100"/>
      <c r="CG114" s="100"/>
      <c r="CH114" s="100"/>
      <c r="CI114" s="100"/>
      <c r="CJ114" s="100"/>
      <c r="CK114" s="100"/>
      <c r="CL114" s="100"/>
      <c r="CM114" s="100"/>
      <c r="CN114" s="100"/>
      <c r="CO114" s="100"/>
      <c r="CP114" s="100"/>
      <c r="CQ114" s="100"/>
      <c r="CR114" s="100"/>
      <c r="CS114" s="100"/>
      <c r="CT114" s="100"/>
      <c r="CU114" s="100"/>
      <c r="CV114" s="100"/>
      <c r="CW114" s="100"/>
      <c r="CX114" s="100"/>
      <c r="CY114" s="100"/>
      <c r="CZ114" s="100"/>
      <c r="DA114" s="100"/>
      <c r="DB114" s="100"/>
      <c r="DC114" s="100"/>
      <c r="DD114" s="100"/>
      <c r="DE114" s="100"/>
      <c r="DF114" s="100"/>
      <c r="DG114" s="100"/>
      <c r="DH114" s="100"/>
      <c r="DI114" s="100"/>
      <c r="DJ114" s="100"/>
      <c r="DK114" s="100"/>
      <c r="DL114" s="100"/>
      <c r="DM114" s="100"/>
      <c r="DN114" s="100"/>
      <c r="DO114" s="100"/>
      <c r="DP114" s="100"/>
      <c r="DQ114" s="100"/>
      <c r="DR114" s="100"/>
      <c r="DS114" s="100"/>
      <c r="DT114" s="100"/>
      <c r="DU114" s="100"/>
      <c r="DV114" s="100"/>
      <c r="DW114" s="100"/>
      <c r="DX114" s="100"/>
      <c r="DY114" s="100"/>
      <c r="DZ114" s="100"/>
      <c r="EA114" s="100"/>
      <c r="EB114" s="100"/>
      <c r="EC114" s="100"/>
      <c r="ED114" s="100"/>
      <c r="EE114" s="100"/>
      <c r="EF114" s="100"/>
      <c r="EG114" s="100"/>
      <c r="EH114" s="100"/>
      <c r="EI114" s="100"/>
      <c r="EJ114" s="100"/>
      <c r="EK114" s="100"/>
      <c r="EL114" s="100"/>
      <c r="EM114" s="100"/>
      <c r="EN114" s="100"/>
      <c r="EO114" s="100"/>
      <c r="EP114" s="100"/>
      <c r="EQ114" s="100"/>
      <c r="ER114" s="100"/>
      <c r="ES114" s="100"/>
      <c r="ET114" s="100"/>
      <c r="EU114" s="100"/>
      <c r="EV114" s="100"/>
      <c r="EW114" s="100"/>
      <c r="EX114" s="100"/>
      <c r="EY114" s="100"/>
      <c r="EZ114" s="100"/>
      <c r="FA114" s="100"/>
      <c r="FB114" s="100"/>
      <c r="FC114" s="100"/>
      <c r="FD114" s="100"/>
      <c r="FE114" s="100"/>
      <c r="FF114" s="100"/>
      <c r="FG114" s="100"/>
      <c r="FH114" s="100"/>
      <c r="FI114" s="100"/>
      <c r="FJ114" s="100"/>
      <c r="FK114" s="100"/>
      <c r="FL114" s="100"/>
      <c r="FM114" s="100"/>
      <c r="FN114" s="100"/>
      <c r="FO114" s="100"/>
      <c r="FP114" s="100"/>
      <c r="FQ114" s="100"/>
      <c r="FR114" s="100"/>
      <c r="FS114" s="100"/>
      <c r="FT114" s="100"/>
      <c r="FU114" s="100"/>
      <c r="FV114" s="100"/>
      <c r="FW114" s="100"/>
      <c r="FX114" s="100"/>
      <c r="FY114" s="100"/>
      <c r="FZ114" s="100"/>
      <c r="GA114" s="100"/>
      <c r="GB114" s="100"/>
      <c r="GC114" s="100"/>
      <c r="GD114" s="100"/>
      <c r="GE114" s="100"/>
      <c r="GF114" s="100"/>
      <c r="GG114" s="100"/>
      <c r="GH114" s="100"/>
      <c r="GI114" s="100"/>
      <c r="GJ114" s="100"/>
      <c r="GK114" s="100"/>
      <c r="GL114" s="100"/>
      <c r="GM114" s="100"/>
      <c r="GN114" s="100"/>
      <c r="GO114" s="100"/>
      <c r="GP114" s="100"/>
      <c r="GQ114" s="100"/>
      <c r="GR114" s="100"/>
      <c r="GS114" s="100"/>
      <c r="GT114" s="100"/>
      <c r="GU114" s="100"/>
      <c r="GV114" s="100"/>
      <c r="GW114" s="100"/>
      <c r="GX114" s="100"/>
      <c r="GY114" s="100"/>
      <c r="GZ114" s="100"/>
      <c r="HA114" s="100"/>
      <c r="HB114" s="100"/>
      <c r="HC114" s="100"/>
      <c r="HD114" s="100"/>
      <c r="HE114" s="100"/>
      <c r="HF114" s="100"/>
      <c r="HG114" s="100"/>
      <c r="HH114" s="100"/>
      <c r="HI114" s="100"/>
      <c r="HJ114" s="100"/>
      <c r="HK114" s="100"/>
      <c r="HL114" s="100"/>
      <c r="HM114" s="100"/>
      <c r="HN114" s="100"/>
      <c r="HO114" s="100"/>
      <c r="HP114" s="100"/>
      <c r="HQ114" s="100"/>
      <c r="HR114" s="100"/>
      <c r="HS114" s="100"/>
      <c r="HT114" s="100"/>
      <c r="HU114" s="100"/>
      <c r="HV114" s="100"/>
      <c r="HW114" s="100"/>
      <c r="HX114" s="100"/>
      <c r="HY114" s="100"/>
      <c r="HZ114" s="100"/>
      <c r="IA114" s="100"/>
      <c r="IB114" s="100"/>
      <c r="IC114" s="100"/>
      <c r="ID114" s="100"/>
      <c r="IE114" s="100"/>
      <c r="IF114" s="100"/>
      <c r="IG114" s="100"/>
      <c r="IH114" s="100"/>
      <c r="II114" s="100"/>
    </row>
    <row r="115" spans="1:243" s="101" customFormat="1" ht="40.950000000000003" customHeight="1">
      <c r="A115" s="460" t="s">
        <v>255</v>
      </c>
      <c r="B115" s="460" t="s">
        <v>288</v>
      </c>
      <c r="C115" s="460"/>
      <c r="D115" s="460"/>
      <c r="E115" s="460"/>
      <c r="F115" s="460"/>
      <c r="G115" s="460"/>
      <c r="H115" s="460"/>
      <c r="I115" s="461" t="s">
        <v>289</v>
      </c>
      <c r="J115" s="461"/>
      <c r="K115" s="461"/>
      <c r="L115" s="466"/>
      <c r="M115" s="466"/>
      <c r="N115" s="466"/>
      <c r="O115" s="466"/>
      <c r="P115" s="466"/>
      <c r="Q115" s="466"/>
      <c r="R115" s="466"/>
      <c r="S115" s="468"/>
      <c r="T115" s="469"/>
      <c r="U115" s="467" t="s">
        <v>290</v>
      </c>
      <c r="V115" s="467" t="s">
        <v>291</v>
      </c>
      <c r="W115" s="467" t="s">
        <v>292</v>
      </c>
      <c r="X115" s="465"/>
      <c r="Y115" s="465"/>
      <c r="Z115" s="100"/>
      <c r="AA115" s="100"/>
      <c r="AB115" s="100"/>
      <c r="AC115" s="100"/>
      <c r="AD115" s="100"/>
      <c r="AE115" s="100"/>
      <c r="AF115" s="100"/>
      <c r="AG115" s="100"/>
      <c r="AH115" s="100"/>
      <c r="AI115" s="100"/>
      <c r="AJ115" s="100"/>
      <c r="AK115" s="100"/>
      <c r="AL115" s="100"/>
      <c r="AM115" s="100"/>
      <c r="AN115" s="100"/>
      <c r="AO115" s="100"/>
      <c r="AP115" s="100"/>
      <c r="AQ115" s="100"/>
      <c r="AR115" s="100"/>
      <c r="AS115" s="100"/>
      <c r="AT115" s="100"/>
      <c r="AU115" s="100"/>
      <c r="AV115" s="100"/>
      <c r="AW115" s="100"/>
      <c r="AX115" s="100"/>
      <c r="AY115" s="100"/>
      <c r="AZ115" s="100"/>
      <c r="BA115" s="100"/>
      <c r="BB115" s="100"/>
      <c r="BC115" s="100"/>
      <c r="BD115" s="100"/>
      <c r="BE115" s="100"/>
      <c r="BF115" s="100"/>
      <c r="BG115" s="100"/>
      <c r="BH115" s="100"/>
      <c r="BI115" s="100"/>
      <c r="BJ115" s="100"/>
      <c r="BK115" s="100"/>
      <c r="BL115" s="100"/>
      <c r="BM115" s="100"/>
      <c r="BN115" s="100"/>
      <c r="BO115" s="100"/>
      <c r="BP115" s="100"/>
      <c r="BQ115" s="100"/>
      <c r="BR115" s="100"/>
      <c r="BS115" s="100"/>
      <c r="BT115" s="100"/>
      <c r="BU115" s="100"/>
      <c r="BV115" s="100"/>
      <c r="BW115" s="100"/>
      <c r="BX115" s="100"/>
      <c r="BY115" s="100"/>
      <c r="BZ115" s="100"/>
      <c r="CA115" s="100"/>
      <c r="CB115" s="100"/>
      <c r="CC115" s="100"/>
      <c r="CD115" s="100"/>
      <c r="CE115" s="100"/>
      <c r="CF115" s="100"/>
      <c r="CG115" s="100"/>
      <c r="CH115" s="100"/>
      <c r="CI115" s="100"/>
      <c r="CJ115" s="100"/>
      <c r="CK115" s="100"/>
      <c r="CL115" s="100"/>
      <c r="CM115" s="100"/>
      <c r="CN115" s="100"/>
      <c r="CO115" s="100"/>
      <c r="CP115" s="100"/>
      <c r="CQ115" s="100"/>
      <c r="CR115" s="100"/>
      <c r="CS115" s="100"/>
      <c r="CT115" s="100"/>
      <c r="CU115" s="100"/>
      <c r="CV115" s="100"/>
      <c r="CW115" s="100"/>
      <c r="CX115" s="100"/>
      <c r="CY115" s="100"/>
      <c r="CZ115" s="100"/>
      <c r="DA115" s="100"/>
      <c r="DB115" s="100"/>
      <c r="DC115" s="100"/>
      <c r="DD115" s="100"/>
      <c r="DE115" s="100"/>
      <c r="DF115" s="100"/>
      <c r="DG115" s="100"/>
      <c r="DH115" s="100"/>
      <c r="DI115" s="100"/>
      <c r="DJ115" s="100"/>
      <c r="DK115" s="100"/>
      <c r="DL115" s="100"/>
      <c r="DM115" s="100"/>
      <c r="DN115" s="100"/>
      <c r="DO115" s="100"/>
      <c r="DP115" s="100"/>
      <c r="DQ115" s="100"/>
      <c r="DR115" s="100"/>
      <c r="DS115" s="100"/>
      <c r="DT115" s="100"/>
      <c r="DU115" s="100"/>
      <c r="DV115" s="100"/>
      <c r="DW115" s="100"/>
      <c r="DX115" s="100"/>
      <c r="DY115" s="100"/>
      <c r="DZ115" s="100"/>
      <c r="EA115" s="100"/>
      <c r="EB115" s="100"/>
      <c r="EC115" s="100"/>
      <c r="ED115" s="100"/>
      <c r="EE115" s="100"/>
      <c r="EF115" s="100"/>
      <c r="EG115" s="100"/>
      <c r="EH115" s="100"/>
      <c r="EI115" s="100"/>
      <c r="EJ115" s="100"/>
      <c r="EK115" s="100"/>
      <c r="EL115" s="100"/>
      <c r="EM115" s="100"/>
      <c r="EN115" s="100"/>
      <c r="EO115" s="100"/>
      <c r="EP115" s="100"/>
      <c r="EQ115" s="100"/>
      <c r="ER115" s="100"/>
      <c r="ES115" s="100"/>
      <c r="ET115" s="100"/>
      <c r="EU115" s="100"/>
      <c r="EV115" s="100"/>
      <c r="EW115" s="100"/>
      <c r="EX115" s="100"/>
      <c r="EY115" s="100"/>
      <c r="EZ115" s="100"/>
      <c r="FA115" s="100"/>
      <c r="FB115" s="100"/>
      <c r="FC115" s="100"/>
      <c r="FD115" s="100"/>
      <c r="FE115" s="100"/>
      <c r="FF115" s="100"/>
      <c r="FG115" s="100"/>
      <c r="FH115" s="100"/>
      <c r="FI115" s="100"/>
      <c r="FJ115" s="100"/>
      <c r="FK115" s="100"/>
      <c r="FL115" s="100"/>
      <c r="FM115" s="100"/>
      <c r="FN115" s="100"/>
      <c r="FO115" s="100"/>
      <c r="FP115" s="100"/>
      <c r="FQ115" s="100"/>
      <c r="FR115" s="100"/>
      <c r="FS115" s="100"/>
      <c r="FT115" s="100"/>
      <c r="FU115" s="100"/>
      <c r="FV115" s="100"/>
      <c r="FW115" s="100"/>
      <c r="FX115" s="100"/>
      <c r="FY115" s="100"/>
      <c r="FZ115" s="100"/>
      <c r="GA115" s="100"/>
      <c r="GB115" s="100"/>
      <c r="GC115" s="100"/>
      <c r="GD115" s="100"/>
      <c r="GE115" s="100"/>
      <c r="GF115" s="100"/>
      <c r="GG115" s="100"/>
      <c r="GH115" s="100"/>
      <c r="GI115" s="100"/>
      <c r="GJ115" s="100"/>
      <c r="GK115" s="100"/>
      <c r="GL115" s="100"/>
      <c r="GM115" s="100"/>
      <c r="GN115" s="100"/>
      <c r="GO115" s="100"/>
      <c r="GP115" s="100"/>
      <c r="GQ115" s="100"/>
      <c r="GR115" s="100"/>
      <c r="GS115" s="100"/>
      <c r="GT115" s="100"/>
      <c r="GU115" s="100"/>
      <c r="GV115" s="100"/>
      <c r="GW115" s="100"/>
      <c r="GX115" s="100"/>
      <c r="GY115" s="100"/>
      <c r="GZ115" s="100"/>
      <c r="HA115" s="100"/>
      <c r="HB115" s="100"/>
      <c r="HC115" s="100"/>
      <c r="HD115" s="100"/>
      <c r="HE115" s="100"/>
      <c r="HF115" s="100"/>
      <c r="HG115" s="100"/>
      <c r="HH115" s="100"/>
      <c r="HI115" s="100"/>
      <c r="HJ115" s="100"/>
      <c r="HK115" s="100"/>
      <c r="HL115" s="100"/>
      <c r="HM115" s="100"/>
      <c r="HN115" s="100"/>
      <c r="HO115" s="100"/>
      <c r="HP115" s="100"/>
      <c r="HQ115" s="100"/>
      <c r="HR115" s="100"/>
      <c r="HS115" s="100"/>
      <c r="HT115" s="100"/>
      <c r="HU115" s="100"/>
      <c r="HV115" s="100"/>
      <c r="HW115" s="100"/>
      <c r="HX115" s="100"/>
      <c r="HY115" s="100"/>
      <c r="HZ115" s="100"/>
      <c r="IA115" s="100"/>
      <c r="IB115" s="100"/>
      <c r="IC115" s="100"/>
      <c r="ID115" s="100"/>
      <c r="IE115" s="100"/>
      <c r="IF115" s="100"/>
      <c r="IG115" s="100"/>
      <c r="IH115" s="100"/>
      <c r="II115" s="100"/>
    </row>
    <row r="116" spans="1:243" s="101" customFormat="1" ht="34.950000000000003" customHeight="1">
      <c r="A116" s="460"/>
      <c r="B116" s="460" t="s">
        <v>293</v>
      </c>
      <c r="C116" s="460"/>
      <c r="D116" s="460"/>
      <c r="E116" s="460" t="s">
        <v>294</v>
      </c>
      <c r="F116" s="460"/>
      <c r="G116" s="460"/>
      <c r="H116" s="460"/>
      <c r="I116" s="461" t="s">
        <v>295</v>
      </c>
      <c r="J116" s="461"/>
      <c r="K116" s="461"/>
      <c r="L116" s="466"/>
      <c r="M116" s="466"/>
      <c r="N116" s="466"/>
      <c r="O116" s="466"/>
      <c r="P116" s="466"/>
      <c r="Q116" s="466"/>
      <c r="R116" s="466"/>
      <c r="S116" s="468"/>
      <c r="T116" s="469"/>
      <c r="U116" s="467"/>
      <c r="V116" s="467"/>
      <c r="W116" s="467"/>
      <c r="X116" s="465"/>
      <c r="Y116" s="465"/>
      <c r="Z116" s="100"/>
      <c r="AA116" s="100"/>
      <c r="AB116" s="100"/>
      <c r="AC116" s="100"/>
      <c r="AD116" s="100"/>
      <c r="AE116" s="100"/>
      <c r="AF116" s="100"/>
      <c r="AG116" s="100"/>
      <c r="AH116" s="100"/>
      <c r="AI116" s="100"/>
      <c r="AJ116" s="100"/>
      <c r="AK116" s="100"/>
      <c r="AL116" s="100"/>
      <c r="AM116" s="100"/>
      <c r="AN116" s="100"/>
      <c r="AO116" s="100"/>
      <c r="AP116" s="100"/>
      <c r="AQ116" s="100"/>
      <c r="AR116" s="100"/>
      <c r="AS116" s="100"/>
      <c r="AT116" s="100"/>
      <c r="AU116" s="100"/>
      <c r="AV116" s="100"/>
      <c r="AW116" s="100"/>
      <c r="AX116" s="100"/>
      <c r="AY116" s="100"/>
      <c r="AZ116" s="100"/>
      <c r="BA116" s="100"/>
      <c r="BB116" s="100"/>
      <c r="BC116" s="100"/>
      <c r="BD116" s="100"/>
      <c r="BE116" s="100"/>
      <c r="BF116" s="100"/>
      <c r="BG116" s="100"/>
      <c r="BH116" s="100"/>
      <c r="BI116" s="100"/>
      <c r="BJ116" s="100"/>
      <c r="BK116" s="100"/>
      <c r="BL116" s="100"/>
      <c r="BM116" s="100"/>
      <c r="BN116" s="100"/>
      <c r="BO116" s="100"/>
      <c r="BP116" s="100"/>
      <c r="BQ116" s="100"/>
      <c r="BR116" s="100"/>
      <c r="BS116" s="100"/>
      <c r="BT116" s="100"/>
      <c r="BU116" s="100"/>
      <c r="BV116" s="100"/>
      <c r="BW116" s="100"/>
      <c r="BX116" s="100"/>
      <c r="BY116" s="100"/>
      <c r="BZ116" s="100"/>
      <c r="CA116" s="100"/>
      <c r="CB116" s="100"/>
      <c r="CC116" s="100"/>
      <c r="CD116" s="100"/>
      <c r="CE116" s="100"/>
      <c r="CF116" s="100"/>
      <c r="CG116" s="100"/>
      <c r="CH116" s="100"/>
      <c r="CI116" s="100"/>
      <c r="CJ116" s="100"/>
      <c r="CK116" s="100"/>
      <c r="CL116" s="100"/>
      <c r="CM116" s="100"/>
      <c r="CN116" s="100"/>
      <c r="CO116" s="100"/>
      <c r="CP116" s="100"/>
      <c r="CQ116" s="100"/>
      <c r="CR116" s="100"/>
      <c r="CS116" s="100"/>
      <c r="CT116" s="100"/>
      <c r="CU116" s="100"/>
      <c r="CV116" s="100"/>
      <c r="CW116" s="100"/>
      <c r="CX116" s="100"/>
      <c r="CY116" s="100"/>
      <c r="CZ116" s="100"/>
      <c r="DA116" s="100"/>
      <c r="DB116" s="100"/>
      <c r="DC116" s="100"/>
      <c r="DD116" s="100"/>
      <c r="DE116" s="100"/>
      <c r="DF116" s="100"/>
      <c r="DG116" s="100"/>
      <c r="DH116" s="100"/>
      <c r="DI116" s="100"/>
      <c r="DJ116" s="100"/>
      <c r="DK116" s="100"/>
      <c r="DL116" s="100"/>
      <c r="DM116" s="100"/>
      <c r="DN116" s="100"/>
      <c r="DO116" s="100"/>
      <c r="DP116" s="100"/>
      <c r="DQ116" s="100"/>
      <c r="DR116" s="100"/>
      <c r="DS116" s="100"/>
      <c r="DT116" s="100"/>
      <c r="DU116" s="100"/>
      <c r="DV116" s="100"/>
      <c r="DW116" s="100"/>
      <c r="DX116" s="100"/>
      <c r="DY116" s="100"/>
      <c r="DZ116" s="100"/>
      <c r="EA116" s="100"/>
      <c r="EB116" s="100"/>
      <c r="EC116" s="100"/>
      <c r="ED116" s="100"/>
      <c r="EE116" s="100"/>
      <c r="EF116" s="100"/>
      <c r="EG116" s="100"/>
      <c r="EH116" s="100"/>
      <c r="EI116" s="100"/>
      <c r="EJ116" s="100"/>
      <c r="EK116" s="100"/>
      <c r="EL116" s="100"/>
      <c r="EM116" s="100"/>
      <c r="EN116" s="100"/>
      <c r="EO116" s="100"/>
      <c r="EP116" s="100"/>
      <c r="EQ116" s="100"/>
      <c r="ER116" s="100"/>
      <c r="ES116" s="100"/>
      <c r="ET116" s="100"/>
      <c r="EU116" s="100"/>
      <c r="EV116" s="100"/>
      <c r="EW116" s="100"/>
      <c r="EX116" s="100"/>
      <c r="EY116" s="100"/>
      <c r="EZ116" s="100"/>
      <c r="FA116" s="100"/>
      <c r="FB116" s="100"/>
      <c r="FC116" s="100"/>
      <c r="FD116" s="100"/>
      <c r="FE116" s="100"/>
      <c r="FF116" s="100"/>
      <c r="FG116" s="100"/>
      <c r="FH116" s="100"/>
      <c r="FI116" s="100"/>
      <c r="FJ116" s="100"/>
      <c r="FK116" s="100"/>
      <c r="FL116" s="100"/>
      <c r="FM116" s="100"/>
      <c r="FN116" s="100"/>
      <c r="FO116" s="100"/>
      <c r="FP116" s="100"/>
      <c r="FQ116" s="100"/>
      <c r="FR116" s="100"/>
      <c r="FS116" s="100"/>
      <c r="FT116" s="100"/>
      <c r="FU116" s="100"/>
      <c r="FV116" s="100"/>
      <c r="FW116" s="100"/>
      <c r="FX116" s="100"/>
      <c r="FY116" s="100"/>
      <c r="FZ116" s="100"/>
      <c r="GA116" s="100"/>
      <c r="GB116" s="100"/>
      <c r="GC116" s="100"/>
      <c r="GD116" s="100"/>
      <c r="GE116" s="100"/>
      <c r="GF116" s="100"/>
      <c r="GG116" s="100"/>
      <c r="GH116" s="100"/>
      <c r="GI116" s="100"/>
      <c r="GJ116" s="100"/>
      <c r="GK116" s="100"/>
      <c r="GL116" s="100"/>
      <c r="GM116" s="100"/>
      <c r="GN116" s="100"/>
      <c r="GO116" s="100"/>
      <c r="GP116" s="100"/>
      <c r="GQ116" s="100"/>
      <c r="GR116" s="100"/>
      <c r="GS116" s="100"/>
      <c r="GT116" s="100"/>
      <c r="GU116" s="100"/>
      <c r="GV116" s="100"/>
      <c r="GW116" s="100"/>
      <c r="GX116" s="100"/>
      <c r="GY116" s="100"/>
      <c r="GZ116" s="100"/>
      <c r="HA116" s="100"/>
      <c r="HB116" s="100"/>
      <c r="HC116" s="100"/>
      <c r="HD116" s="100"/>
      <c r="HE116" s="100"/>
      <c r="HF116" s="100"/>
      <c r="HG116" s="100"/>
      <c r="HH116" s="100"/>
      <c r="HI116" s="100"/>
      <c r="HJ116" s="100"/>
      <c r="HK116" s="100"/>
      <c r="HL116" s="100"/>
      <c r="HM116" s="100"/>
      <c r="HN116" s="100"/>
      <c r="HO116" s="100"/>
      <c r="HP116" s="100"/>
      <c r="HQ116" s="100"/>
      <c r="HR116" s="100"/>
      <c r="HS116" s="100"/>
      <c r="HT116" s="100"/>
      <c r="HU116" s="100"/>
      <c r="HV116" s="100"/>
      <c r="HW116" s="100"/>
      <c r="HX116" s="100"/>
      <c r="HY116" s="100"/>
      <c r="HZ116" s="100"/>
      <c r="IA116" s="100"/>
      <c r="IB116" s="100"/>
      <c r="IC116" s="100"/>
      <c r="ID116" s="100"/>
      <c r="IE116" s="100"/>
      <c r="IF116" s="100"/>
      <c r="IG116" s="100"/>
      <c r="IH116" s="100"/>
      <c r="II116" s="100"/>
    </row>
    <row r="117" spans="1:243" s="101" customFormat="1" ht="351" customHeight="1">
      <c r="A117" s="91" t="s">
        <v>296</v>
      </c>
      <c r="B117" s="470" t="s">
        <v>297</v>
      </c>
      <c r="C117" s="470"/>
      <c r="D117" s="470"/>
      <c r="E117" s="470" t="s">
        <v>298</v>
      </c>
      <c r="F117" s="470"/>
      <c r="G117" s="470"/>
      <c r="H117" s="470"/>
      <c r="I117" s="458" t="s">
        <v>299</v>
      </c>
      <c r="J117" s="471"/>
      <c r="K117" s="456"/>
      <c r="L117" s="472" t="s">
        <v>300</v>
      </c>
      <c r="M117" s="472"/>
      <c r="N117" s="472"/>
      <c r="O117" s="94">
        <v>2</v>
      </c>
      <c r="P117" s="95">
        <v>3</v>
      </c>
      <c r="Q117" s="94">
        <f>O117*P117</f>
        <v>6</v>
      </c>
      <c r="R117" s="65">
        <f>Q117*Q111</f>
        <v>600</v>
      </c>
      <c r="S117" s="94" t="str">
        <f>IF((R117&gt;599),"I",IF(R117&gt;149,"II",IF(R117&gt;39,"III",IF(R117&lt;31,"IV"))))</f>
        <v>I</v>
      </c>
      <c r="T117" s="97" t="str">
        <f t="shared" ref="T117" si="36">IF(S117="IV","Aceptable",IF(S117="III","Mejorable",IF(S117="II","No Aceptable o Aceptable con Control Especifico",IF(S117="I","NO Aceptable"))))</f>
        <v>NO Aceptable</v>
      </c>
      <c r="U117" s="65">
        <f>R111</f>
        <v>1800</v>
      </c>
      <c r="V117" s="65">
        <f t="shared" ref="V117" si="37">R117</f>
        <v>600</v>
      </c>
      <c r="W117" s="66">
        <f>(U117-V117)/U117</f>
        <v>0.66666666666666663</v>
      </c>
      <c r="X117" s="67" t="s">
        <v>301</v>
      </c>
      <c r="Y117" s="68" t="s">
        <v>340</v>
      </c>
      <c r="Z117" s="100"/>
      <c r="AA117" s="100"/>
      <c r="AB117" s="100"/>
      <c r="AC117" s="100"/>
      <c r="AD117" s="100"/>
      <c r="AE117" s="100"/>
      <c r="AF117" s="100"/>
      <c r="AG117" s="100"/>
      <c r="AH117" s="100"/>
      <c r="AI117" s="100"/>
      <c r="AJ117" s="100"/>
      <c r="AK117" s="100"/>
      <c r="AL117" s="100"/>
      <c r="AM117" s="100"/>
      <c r="AN117" s="100"/>
      <c r="AO117" s="100"/>
      <c r="AP117" s="100"/>
      <c r="AQ117" s="100"/>
      <c r="AR117" s="100"/>
      <c r="AS117" s="100"/>
      <c r="AT117" s="100"/>
      <c r="AU117" s="100"/>
      <c r="AV117" s="100"/>
      <c r="AW117" s="100"/>
      <c r="AX117" s="100"/>
      <c r="AY117" s="100"/>
      <c r="AZ117" s="100"/>
      <c r="BA117" s="100"/>
      <c r="BB117" s="100"/>
      <c r="BC117" s="100"/>
      <c r="BD117" s="100"/>
      <c r="BE117" s="100"/>
      <c r="BF117" s="100"/>
      <c r="BG117" s="100"/>
      <c r="BH117" s="100"/>
      <c r="BI117" s="100"/>
      <c r="BJ117" s="100"/>
      <c r="BK117" s="100"/>
      <c r="BL117" s="100"/>
      <c r="BM117" s="100"/>
      <c r="BN117" s="100"/>
      <c r="BO117" s="100"/>
      <c r="BP117" s="100"/>
      <c r="BQ117" s="100"/>
      <c r="BR117" s="100"/>
      <c r="BS117" s="100"/>
      <c r="BT117" s="100"/>
      <c r="BU117" s="100"/>
      <c r="BV117" s="100"/>
      <c r="BW117" s="100"/>
      <c r="BX117" s="100"/>
      <c r="BY117" s="100"/>
      <c r="BZ117" s="100"/>
      <c r="CA117" s="100"/>
      <c r="CB117" s="100"/>
      <c r="CC117" s="100"/>
      <c r="CD117" s="100"/>
      <c r="CE117" s="100"/>
      <c r="CF117" s="100"/>
      <c r="CG117" s="100"/>
      <c r="CH117" s="100"/>
      <c r="CI117" s="100"/>
      <c r="CJ117" s="100"/>
      <c r="CK117" s="100"/>
      <c r="CL117" s="100"/>
      <c r="CM117" s="100"/>
      <c r="CN117" s="100"/>
      <c r="CO117" s="100"/>
      <c r="CP117" s="100"/>
      <c r="CQ117" s="100"/>
      <c r="CR117" s="100"/>
      <c r="CS117" s="100"/>
      <c r="CT117" s="100"/>
      <c r="CU117" s="100"/>
      <c r="CV117" s="100"/>
      <c r="CW117" s="100"/>
      <c r="CX117" s="100"/>
      <c r="CY117" s="100"/>
      <c r="CZ117" s="100"/>
      <c r="DA117" s="100"/>
      <c r="DB117" s="100"/>
      <c r="DC117" s="100"/>
      <c r="DD117" s="100"/>
      <c r="DE117" s="100"/>
      <c r="DF117" s="100"/>
      <c r="DG117" s="100"/>
      <c r="DH117" s="100"/>
      <c r="DI117" s="100"/>
      <c r="DJ117" s="100"/>
      <c r="DK117" s="100"/>
      <c r="DL117" s="100"/>
      <c r="DM117" s="100"/>
      <c r="DN117" s="100"/>
      <c r="DO117" s="100"/>
      <c r="DP117" s="100"/>
      <c r="DQ117" s="100"/>
      <c r="DR117" s="100"/>
      <c r="DS117" s="100"/>
      <c r="DT117" s="100"/>
      <c r="DU117" s="100"/>
      <c r="DV117" s="100"/>
      <c r="DW117" s="100"/>
      <c r="DX117" s="100"/>
      <c r="DY117" s="100"/>
      <c r="DZ117" s="100"/>
      <c r="EA117" s="100"/>
      <c r="EB117" s="100"/>
      <c r="EC117" s="100"/>
      <c r="ED117" s="100"/>
      <c r="EE117" s="100"/>
      <c r="EF117" s="100"/>
      <c r="EG117" s="100"/>
      <c r="EH117" s="100"/>
      <c r="EI117" s="100"/>
      <c r="EJ117" s="100"/>
      <c r="EK117" s="100"/>
      <c r="EL117" s="100"/>
      <c r="EM117" s="100"/>
      <c r="EN117" s="100"/>
      <c r="EO117" s="100"/>
      <c r="EP117" s="100"/>
      <c r="EQ117" s="100"/>
      <c r="ER117" s="100"/>
      <c r="ES117" s="100"/>
      <c r="ET117" s="100"/>
      <c r="EU117" s="100"/>
      <c r="EV117" s="100"/>
      <c r="EW117" s="100"/>
      <c r="EX117" s="100"/>
      <c r="EY117" s="100"/>
      <c r="EZ117" s="100"/>
      <c r="FA117" s="100"/>
      <c r="FB117" s="100"/>
      <c r="FC117" s="100"/>
      <c r="FD117" s="100"/>
      <c r="FE117" s="100"/>
      <c r="FF117" s="100"/>
      <c r="FG117" s="100"/>
      <c r="FH117" s="100"/>
      <c r="FI117" s="100"/>
      <c r="FJ117" s="100"/>
      <c r="FK117" s="100"/>
      <c r="FL117" s="100"/>
      <c r="FM117" s="100"/>
      <c r="FN117" s="100"/>
      <c r="FO117" s="100"/>
      <c r="FP117" s="100"/>
      <c r="FQ117" s="100"/>
      <c r="FR117" s="100"/>
      <c r="FS117" s="100"/>
      <c r="FT117" s="100"/>
      <c r="FU117" s="100"/>
      <c r="FV117" s="100"/>
      <c r="FW117" s="100"/>
      <c r="FX117" s="100"/>
      <c r="FY117" s="100"/>
      <c r="FZ117" s="100"/>
      <c r="GA117" s="100"/>
      <c r="GB117" s="100"/>
      <c r="GC117" s="100"/>
      <c r="GD117" s="100"/>
      <c r="GE117" s="100"/>
      <c r="GF117" s="100"/>
      <c r="GG117" s="100"/>
      <c r="GH117" s="100"/>
      <c r="GI117" s="100"/>
      <c r="GJ117" s="100"/>
      <c r="GK117" s="100"/>
      <c r="GL117" s="100"/>
      <c r="GM117" s="100"/>
      <c r="GN117" s="100"/>
      <c r="GO117" s="100"/>
      <c r="GP117" s="100"/>
      <c r="GQ117" s="100"/>
      <c r="GR117" s="100"/>
      <c r="GS117" s="100"/>
      <c r="GT117" s="100"/>
      <c r="GU117" s="100"/>
      <c r="GV117" s="100"/>
      <c r="GW117" s="100"/>
      <c r="GX117" s="100"/>
      <c r="GY117" s="100"/>
      <c r="GZ117" s="100"/>
      <c r="HA117" s="100"/>
      <c r="HB117" s="100"/>
      <c r="HC117" s="100"/>
      <c r="HD117" s="100"/>
      <c r="HE117" s="100"/>
      <c r="HF117" s="100"/>
      <c r="HG117" s="100"/>
      <c r="HH117" s="100"/>
      <c r="HI117" s="100"/>
      <c r="HJ117" s="100"/>
      <c r="HK117" s="100"/>
      <c r="HL117" s="100"/>
      <c r="HM117" s="100"/>
      <c r="HN117" s="100"/>
      <c r="HO117" s="100"/>
      <c r="HP117" s="100"/>
      <c r="HQ117" s="100"/>
      <c r="HR117" s="100"/>
      <c r="HS117" s="100"/>
      <c r="HT117" s="100"/>
      <c r="HU117" s="100"/>
      <c r="HV117" s="100"/>
      <c r="HW117" s="100"/>
      <c r="HX117" s="100"/>
      <c r="HY117" s="100"/>
      <c r="HZ117" s="100"/>
      <c r="IA117" s="100"/>
      <c r="IB117" s="100"/>
      <c r="IC117" s="100"/>
      <c r="ID117" s="100"/>
      <c r="IE117" s="100"/>
      <c r="IF117" s="100"/>
      <c r="IG117" s="100"/>
      <c r="IH117" s="100"/>
      <c r="II117" s="100"/>
    </row>
    <row r="122" spans="1:243" s="77" customFormat="1" ht="84" customHeight="1">
      <c r="A122" s="73" t="s">
        <v>226</v>
      </c>
      <c r="B122" s="473" t="s">
        <v>355</v>
      </c>
      <c r="C122" s="473"/>
      <c r="D122" s="473"/>
      <c r="E122" s="473"/>
      <c r="F122" s="74"/>
      <c r="G122" s="75" t="s">
        <v>228</v>
      </c>
      <c r="H122" s="443" t="s">
        <v>356</v>
      </c>
      <c r="I122" s="443"/>
      <c r="J122" s="443"/>
      <c r="K122" s="76"/>
      <c r="L122" s="76"/>
      <c r="M122" s="453" t="s">
        <v>229</v>
      </c>
      <c r="N122" s="453"/>
      <c r="O122" s="453"/>
      <c r="P122" s="453"/>
      <c r="Q122" s="446" t="s">
        <v>305</v>
      </c>
      <c r="R122" s="446"/>
      <c r="S122" s="446"/>
      <c r="T122" s="446"/>
      <c r="U122" s="446"/>
      <c r="V122" s="446"/>
      <c r="W122" s="446"/>
      <c r="X122" s="446"/>
      <c r="Y122" s="446"/>
    </row>
    <row r="123" spans="1:243" s="77" customFormat="1" ht="4.2" customHeight="1">
      <c r="A123" s="78"/>
      <c r="B123" s="78"/>
      <c r="C123" s="78"/>
      <c r="D123" s="78"/>
      <c r="E123" s="78"/>
      <c r="F123" s="79"/>
      <c r="G123" s="80"/>
      <c r="H123" s="80"/>
      <c r="I123" s="80"/>
      <c r="J123" s="81"/>
      <c r="K123" s="81"/>
      <c r="L123" s="81"/>
      <c r="M123" s="81"/>
      <c r="N123" s="81"/>
      <c r="O123" s="78"/>
      <c r="P123" s="82"/>
      <c r="Q123" s="82"/>
      <c r="R123" s="82"/>
      <c r="S123" s="78"/>
      <c r="T123" s="78"/>
      <c r="U123" s="78"/>
    </row>
    <row r="124" spans="1:243" s="77" customFormat="1" ht="64.95" customHeight="1">
      <c r="A124" s="73" t="s">
        <v>231</v>
      </c>
      <c r="B124" s="443" t="s">
        <v>306</v>
      </c>
      <c r="C124" s="443"/>
      <c r="D124" s="443"/>
      <c r="E124" s="443"/>
      <c r="F124" s="74"/>
      <c r="G124" s="75" t="s">
        <v>233</v>
      </c>
      <c r="H124" s="481" t="s">
        <v>234</v>
      </c>
      <c r="I124" s="481"/>
      <c r="J124" s="481"/>
      <c r="K124" s="74"/>
      <c r="L124" s="74"/>
      <c r="M124" s="445" t="s">
        <v>235</v>
      </c>
      <c r="N124" s="445"/>
      <c r="O124" s="445"/>
      <c r="P124" s="445"/>
      <c r="Q124" s="446" t="s">
        <v>236</v>
      </c>
      <c r="R124" s="447"/>
      <c r="S124" s="447"/>
      <c r="T124" s="447"/>
      <c r="U124" s="447"/>
      <c r="V124" s="447"/>
      <c r="W124" s="447"/>
      <c r="X124" s="447"/>
      <c r="Y124" s="447"/>
    </row>
    <row r="125" spans="1:243" ht="10.199999999999999" customHeight="1"/>
    <row r="126" spans="1:243" s="77" customFormat="1" ht="25.95" customHeight="1">
      <c r="A126" s="450" t="s">
        <v>237</v>
      </c>
      <c r="B126" s="450"/>
      <c r="C126" s="450"/>
      <c r="D126" s="450"/>
      <c r="E126" s="450"/>
      <c r="F126" s="450"/>
      <c r="G126" s="450"/>
      <c r="H126" s="450"/>
      <c r="I126" s="450"/>
      <c r="J126" s="451" t="s">
        <v>238</v>
      </c>
      <c r="K126" s="451"/>
      <c r="L126" s="451"/>
      <c r="M126" s="451"/>
      <c r="N126" s="451"/>
      <c r="O126" s="451"/>
      <c r="P126" s="451"/>
      <c r="Q126" s="451"/>
      <c r="R126" s="451"/>
      <c r="S126" s="451"/>
      <c r="T126" s="452" t="s">
        <v>239</v>
      </c>
      <c r="U126" s="452"/>
      <c r="V126" s="452"/>
      <c r="W126" s="452"/>
      <c r="X126" s="452"/>
      <c r="Y126" s="452"/>
      <c r="Z126" s="83"/>
      <c r="AA126" s="83"/>
      <c r="AB126" s="83"/>
      <c r="AC126" s="83"/>
      <c r="AD126" s="83"/>
      <c r="AE126" s="83"/>
      <c r="AF126" s="83"/>
      <c r="AG126" s="83"/>
      <c r="AH126" s="83"/>
      <c r="AI126" s="83"/>
      <c r="AJ126" s="83"/>
      <c r="AK126" s="83"/>
      <c r="AL126" s="83"/>
      <c r="AM126" s="83"/>
      <c r="AN126" s="83"/>
      <c r="AO126" s="83"/>
      <c r="AP126" s="83"/>
      <c r="AQ126" s="83"/>
      <c r="AR126" s="83"/>
      <c r="AS126" s="83"/>
      <c r="AT126" s="83"/>
      <c r="AU126" s="83"/>
      <c r="AV126" s="83"/>
      <c r="AW126" s="83"/>
      <c r="AX126" s="83"/>
      <c r="AY126" s="83"/>
      <c r="AZ126" s="83"/>
      <c r="BA126" s="83"/>
      <c r="BB126" s="83"/>
      <c r="BC126" s="83"/>
      <c r="BD126" s="83"/>
      <c r="BE126" s="83"/>
      <c r="BF126" s="83"/>
      <c r="BG126" s="83"/>
      <c r="BH126" s="83"/>
      <c r="BI126" s="83"/>
      <c r="BJ126" s="83"/>
      <c r="BK126" s="83"/>
      <c r="BL126" s="83"/>
      <c r="BM126" s="83"/>
      <c r="BN126" s="83"/>
      <c r="BO126" s="83"/>
      <c r="BP126" s="83"/>
      <c r="BQ126" s="83"/>
      <c r="BR126" s="83"/>
      <c r="BS126" s="83"/>
      <c r="BT126" s="83"/>
      <c r="BU126" s="83"/>
      <c r="BV126" s="83"/>
      <c r="BW126" s="83"/>
      <c r="BX126" s="83"/>
      <c r="BY126" s="83"/>
      <c r="BZ126" s="83"/>
      <c r="CA126" s="83"/>
      <c r="CB126" s="83"/>
      <c r="CC126" s="83"/>
      <c r="CD126" s="83"/>
      <c r="CE126" s="83"/>
      <c r="CF126" s="83"/>
      <c r="CG126" s="83"/>
      <c r="CH126" s="83"/>
      <c r="CI126" s="83"/>
      <c r="CJ126" s="83"/>
      <c r="CK126" s="83"/>
      <c r="CL126" s="83"/>
      <c r="CM126" s="83"/>
      <c r="CN126" s="83"/>
      <c r="CO126" s="83"/>
      <c r="CP126" s="83"/>
      <c r="CQ126" s="83"/>
      <c r="CR126" s="83"/>
      <c r="CS126" s="83"/>
      <c r="CT126" s="83"/>
      <c r="CU126" s="83"/>
      <c r="CV126" s="83"/>
      <c r="CW126" s="83"/>
      <c r="CX126" s="83"/>
      <c r="CY126" s="83"/>
      <c r="CZ126" s="83"/>
      <c r="DA126" s="83"/>
      <c r="DB126" s="83"/>
      <c r="DC126" s="83"/>
      <c r="DD126" s="83"/>
      <c r="DE126" s="83"/>
      <c r="DF126" s="83"/>
      <c r="DG126" s="83"/>
      <c r="DH126" s="83"/>
      <c r="DI126" s="83"/>
      <c r="DJ126" s="83"/>
      <c r="DK126" s="83"/>
      <c r="DL126" s="83"/>
      <c r="DM126" s="83"/>
      <c r="DN126" s="83"/>
      <c r="DO126" s="83"/>
      <c r="DP126" s="83"/>
      <c r="DQ126" s="83"/>
      <c r="DR126" s="83"/>
      <c r="DS126" s="83"/>
      <c r="DT126" s="83"/>
      <c r="DU126" s="83"/>
      <c r="DV126" s="83"/>
      <c r="DW126" s="83"/>
      <c r="DX126" s="83"/>
      <c r="DY126" s="83"/>
      <c r="DZ126" s="83"/>
      <c r="EA126" s="83"/>
      <c r="EB126" s="83"/>
      <c r="EC126" s="83"/>
      <c r="ED126" s="83"/>
      <c r="EE126" s="83"/>
      <c r="EF126" s="83"/>
      <c r="EG126" s="83"/>
      <c r="EH126" s="83"/>
      <c r="EI126" s="83"/>
      <c r="EJ126" s="83"/>
      <c r="EK126" s="83"/>
      <c r="EL126" s="83"/>
      <c r="EM126" s="83"/>
      <c r="EN126" s="83"/>
      <c r="EO126" s="83"/>
      <c r="EP126" s="83"/>
      <c r="EQ126" s="83"/>
      <c r="ER126" s="83"/>
      <c r="ES126" s="83"/>
      <c r="ET126" s="83"/>
      <c r="EU126" s="83"/>
      <c r="EV126" s="83"/>
      <c r="EW126" s="83"/>
      <c r="EX126" s="83"/>
      <c r="EY126" s="83"/>
      <c r="EZ126" s="83"/>
      <c r="FA126" s="83"/>
      <c r="FB126" s="83"/>
      <c r="FC126" s="83"/>
      <c r="FD126" s="83"/>
      <c r="FE126" s="83"/>
      <c r="FF126" s="83"/>
      <c r="FG126" s="83"/>
      <c r="FH126" s="83"/>
      <c r="FI126" s="83"/>
      <c r="FJ126" s="83"/>
      <c r="FK126" s="83"/>
      <c r="FL126" s="83"/>
      <c r="FM126" s="83"/>
      <c r="FN126" s="83"/>
      <c r="FO126" s="83"/>
      <c r="FP126" s="83"/>
      <c r="FQ126" s="83"/>
      <c r="FR126" s="83"/>
      <c r="FS126" s="83"/>
      <c r="FT126" s="83"/>
      <c r="FU126" s="83"/>
      <c r="FV126" s="83"/>
      <c r="FW126" s="83"/>
      <c r="FX126" s="83"/>
      <c r="FY126" s="83"/>
      <c r="FZ126" s="83"/>
      <c r="GA126" s="83"/>
      <c r="GB126" s="83"/>
      <c r="GC126" s="83"/>
      <c r="GD126" s="83"/>
      <c r="GE126" s="83"/>
      <c r="GF126" s="83"/>
      <c r="GG126" s="83"/>
      <c r="GH126" s="83"/>
      <c r="GI126" s="83"/>
      <c r="GJ126" s="83"/>
      <c r="GK126" s="83"/>
      <c r="GL126" s="83"/>
      <c r="GM126" s="83"/>
      <c r="GN126" s="83"/>
      <c r="GO126" s="83"/>
      <c r="GP126" s="83"/>
      <c r="GQ126" s="83"/>
      <c r="GR126" s="83"/>
      <c r="GS126" s="83"/>
      <c r="GT126" s="83"/>
      <c r="GU126" s="83"/>
      <c r="GV126" s="83"/>
      <c r="GW126" s="83"/>
      <c r="GX126" s="83"/>
      <c r="GY126" s="83"/>
      <c r="GZ126" s="83"/>
      <c r="HA126" s="83"/>
      <c r="HB126" s="83"/>
      <c r="HC126" s="83"/>
      <c r="HD126" s="83"/>
      <c r="HE126" s="83"/>
      <c r="HF126" s="83"/>
      <c r="HG126" s="83"/>
      <c r="HH126" s="83"/>
      <c r="HI126" s="83"/>
      <c r="HJ126" s="83"/>
      <c r="HK126" s="83"/>
      <c r="HL126" s="83"/>
      <c r="HM126" s="83"/>
      <c r="HN126" s="83"/>
      <c r="HO126" s="83"/>
      <c r="HP126" s="83"/>
      <c r="HQ126" s="83"/>
      <c r="HR126" s="83"/>
      <c r="HS126" s="83"/>
      <c r="HT126" s="83"/>
      <c r="HU126" s="83"/>
      <c r="HV126" s="83"/>
      <c r="HW126" s="83"/>
      <c r="HX126" s="83"/>
      <c r="HY126" s="83"/>
      <c r="HZ126" s="83"/>
      <c r="IA126" s="83"/>
      <c r="IB126" s="83"/>
      <c r="IC126" s="83"/>
      <c r="ID126" s="83"/>
      <c r="IE126" s="83"/>
      <c r="IF126" s="83"/>
      <c r="IG126" s="83"/>
      <c r="IH126" s="83"/>
      <c r="II126" s="83"/>
    </row>
    <row r="127" spans="1:243" ht="39" customHeight="1">
      <c r="A127" s="454" t="s">
        <v>240</v>
      </c>
      <c r="B127" s="459" t="s">
        <v>241</v>
      </c>
      <c r="C127" s="459" t="s">
        <v>242</v>
      </c>
      <c r="D127" s="454" t="s">
        <v>243</v>
      </c>
      <c r="E127" s="454" t="s">
        <v>244</v>
      </c>
      <c r="F127" s="454" t="s">
        <v>245</v>
      </c>
      <c r="G127" s="454"/>
      <c r="H127" s="454"/>
      <c r="I127" s="454" t="s">
        <v>246</v>
      </c>
      <c r="J127" s="455" t="s">
        <v>247</v>
      </c>
      <c r="K127" s="455"/>
      <c r="L127" s="455"/>
      <c r="M127" s="455" t="s">
        <v>248</v>
      </c>
      <c r="N127" s="455"/>
      <c r="O127" s="455"/>
      <c r="P127" s="455"/>
      <c r="Q127" s="455"/>
      <c r="R127" s="455"/>
      <c r="S127" s="455"/>
      <c r="T127" s="84" t="s">
        <v>249</v>
      </c>
      <c r="U127" s="454" t="s">
        <v>250</v>
      </c>
      <c r="V127" s="454"/>
      <c r="W127" s="454"/>
      <c r="X127" s="454" t="s">
        <v>251</v>
      </c>
      <c r="Y127" s="454"/>
    </row>
    <row r="128" spans="1:243" ht="109.2" customHeight="1">
      <c r="A128" s="454"/>
      <c r="B128" s="459"/>
      <c r="C128" s="459"/>
      <c r="D128" s="454"/>
      <c r="E128" s="454"/>
      <c r="F128" s="84" t="s">
        <v>252</v>
      </c>
      <c r="G128" s="84" t="s">
        <v>253</v>
      </c>
      <c r="H128" s="84" t="s">
        <v>254</v>
      </c>
      <c r="I128" s="454"/>
      <c r="J128" s="85" t="s">
        <v>255</v>
      </c>
      <c r="K128" s="85" t="s">
        <v>256</v>
      </c>
      <c r="L128" s="85" t="s">
        <v>257</v>
      </c>
      <c r="M128" s="86" t="s">
        <v>106</v>
      </c>
      <c r="N128" s="86" t="s">
        <v>135</v>
      </c>
      <c r="O128" s="86" t="s">
        <v>169</v>
      </c>
      <c r="P128" s="87" t="s">
        <v>258</v>
      </c>
      <c r="Q128" s="86" t="s">
        <v>203</v>
      </c>
      <c r="R128" s="86" t="s">
        <v>187</v>
      </c>
      <c r="S128" s="87" t="s">
        <v>259</v>
      </c>
      <c r="T128" s="88" t="s">
        <v>260</v>
      </c>
      <c r="U128" s="88" t="s">
        <v>261</v>
      </c>
      <c r="V128" s="88" t="s">
        <v>262</v>
      </c>
      <c r="W128" s="88" t="s">
        <v>263</v>
      </c>
      <c r="X128" s="84" t="s">
        <v>264</v>
      </c>
      <c r="Y128" s="84" t="s">
        <v>265</v>
      </c>
    </row>
    <row r="129" spans="1:243" s="101" customFormat="1" ht="198" customHeight="1">
      <c r="A129" s="89" t="s">
        <v>355</v>
      </c>
      <c r="B129" s="90" t="s">
        <v>267</v>
      </c>
      <c r="C129" s="90" t="s">
        <v>351</v>
      </c>
      <c r="D129" s="91" t="s">
        <v>357</v>
      </c>
      <c r="E129" s="91" t="s">
        <v>358</v>
      </c>
      <c r="F129" s="92" t="s">
        <v>271</v>
      </c>
      <c r="G129" s="93" t="s">
        <v>31</v>
      </c>
      <c r="H129" s="91" t="s">
        <v>272</v>
      </c>
      <c r="I129" s="91" t="s">
        <v>273</v>
      </c>
      <c r="J129" s="91" t="s">
        <v>274</v>
      </c>
      <c r="K129" s="91" t="s">
        <v>274</v>
      </c>
      <c r="L129" s="91" t="s">
        <v>274</v>
      </c>
      <c r="M129" s="94">
        <v>6</v>
      </c>
      <c r="N129" s="95">
        <v>3</v>
      </c>
      <c r="O129" s="94">
        <f t="shared" ref="O129" si="38">M129*N129</f>
        <v>18</v>
      </c>
      <c r="P129" s="96" t="str">
        <f t="shared" ref="P129" si="39">IF((O129&gt;23),"MuyAlto",IF(O129&gt;9,"Alto",IF(O129&gt;5,"Medio",IF(O129&lt;6,"Bajo"))))</f>
        <v>Alto</v>
      </c>
      <c r="Q129" s="94">
        <v>100</v>
      </c>
      <c r="R129" s="94">
        <f>O129*Q129</f>
        <v>1800</v>
      </c>
      <c r="S129" s="94" t="str">
        <f>IF((R129&gt;599),"I",IF(R129&gt;149,"II",IF(R129&gt;39,"III",IF(R129&lt;31,"IV"))))</f>
        <v>I</v>
      </c>
      <c r="T129" s="97" t="str">
        <f t="shared" ref="T129" si="40">IF(S129="IV","Aceptable",IF(S129="III","Mejorable",IF(S129="II","No Aceptable o Aceptable con Control Especifico",IF(S129="I","NO Aceptable"))))</f>
        <v>NO Aceptable</v>
      </c>
      <c r="U129" s="98" t="s">
        <v>359</v>
      </c>
      <c r="V129" s="98" t="s">
        <v>276</v>
      </c>
      <c r="W129" s="98" t="s">
        <v>276</v>
      </c>
      <c r="X129" s="93" t="s">
        <v>277</v>
      </c>
      <c r="Y129" s="99" t="s">
        <v>278</v>
      </c>
      <c r="Z129" s="100"/>
      <c r="AA129" s="100"/>
      <c r="AB129" s="100"/>
      <c r="AC129" s="100"/>
      <c r="AD129" s="100"/>
      <c r="AE129" s="100"/>
      <c r="AF129" s="100"/>
      <c r="AG129" s="100"/>
      <c r="AH129" s="100"/>
      <c r="AI129" s="100"/>
      <c r="AJ129" s="100"/>
      <c r="AK129" s="100"/>
      <c r="AL129" s="100"/>
      <c r="AM129" s="100"/>
      <c r="AN129" s="100"/>
      <c r="AO129" s="100"/>
      <c r="AP129" s="100"/>
      <c r="AQ129" s="100"/>
      <c r="AR129" s="100"/>
      <c r="AS129" s="100"/>
      <c r="AT129" s="100"/>
      <c r="AU129" s="100"/>
      <c r="AV129" s="100"/>
      <c r="AW129" s="100"/>
      <c r="AX129" s="100"/>
      <c r="AY129" s="100"/>
      <c r="AZ129" s="100"/>
      <c r="BA129" s="100"/>
      <c r="BB129" s="100"/>
      <c r="BC129" s="100"/>
      <c r="BD129" s="100"/>
      <c r="BE129" s="100"/>
      <c r="BF129" s="100"/>
      <c r="BG129" s="100"/>
      <c r="BH129" s="100"/>
      <c r="BI129" s="100"/>
      <c r="BJ129" s="100"/>
      <c r="BK129" s="100"/>
      <c r="BL129" s="100"/>
      <c r="BM129" s="100"/>
      <c r="BN129" s="100"/>
      <c r="BO129" s="100"/>
      <c r="BP129" s="100"/>
      <c r="BQ129" s="100"/>
      <c r="BR129" s="100"/>
      <c r="BS129" s="100"/>
      <c r="BT129" s="100"/>
      <c r="BU129" s="100"/>
      <c r="BV129" s="100"/>
      <c r="BW129" s="100"/>
      <c r="BX129" s="100"/>
      <c r="BY129" s="100"/>
      <c r="BZ129" s="100"/>
      <c r="CA129" s="100"/>
      <c r="CB129" s="100"/>
      <c r="CC129" s="100"/>
      <c r="CD129" s="100"/>
      <c r="CE129" s="100"/>
      <c r="CF129" s="100"/>
      <c r="CG129" s="100"/>
      <c r="CH129" s="100"/>
      <c r="CI129" s="100"/>
      <c r="CJ129" s="100"/>
      <c r="CK129" s="100"/>
      <c r="CL129" s="100"/>
      <c r="CM129" s="100"/>
      <c r="CN129" s="100"/>
      <c r="CO129" s="100"/>
      <c r="CP129" s="100"/>
      <c r="CQ129" s="100"/>
      <c r="CR129" s="100"/>
      <c r="CS129" s="100"/>
      <c r="CT129" s="100"/>
      <c r="CU129" s="100"/>
      <c r="CV129" s="100"/>
      <c r="CW129" s="100"/>
      <c r="CX129" s="100"/>
      <c r="CY129" s="100"/>
      <c r="CZ129" s="100"/>
      <c r="DA129" s="100"/>
      <c r="DB129" s="100"/>
      <c r="DC129" s="100"/>
      <c r="DD129" s="100"/>
      <c r="DE129" s="100"/>
      <c r="DF129" s="100"/>
      <c r="DG129" s="100"/>
      <c r="DH129" s="100"/>
      <c r="DI129" s="100"/>
      <c r="DJ129" s="100"/>
      <c r="DK129" s="100"/>
      <c r="DL129" s="100"/>
      <c r="DM129" s="100"/>
      <c r="DN129" s="100"/>
      <c r="DO129" s="100"/>
      <c r="DP129" s="100"/>
      <c r="DQ129" s="100"/>
      <c r="DR129" s="100"/>
      <c r="DS129" s="100"/>
      <c r="DT129" s="100"/>
      <c r="DU129" s="100"/>
      <c r="DV129" s="100"/>
      <c r="DW129" s="100"/>
      <c r="DX129" s="100"/>
      <c r="DY129" s="100"/>
      <c r="DZ129" s="100"/>
      <c r="EA129" s="100"/>
      <c r="EB129" s="100"/>
      <c r="EC129" s="100"/>
      <c r="ED129" s="100"/>
      <c r="EE129" s="100"/>
      <c r="EF129" s="100"/>
      <c r="EG129" s="100"/>
      <c r="EH129" s="100"/>
      <c r="EI129" s="100"/>
      <c r="EJ129" s="100"/>
      <c r="EK129" s="100"/>
      <c r="EL129" s="100"/>
      <c r="EM129" s="100"/>
      <c r="EN129" s="100"/>
      <c r="EO129" s="100"/>
      <c r="EP129" s="100"/>
      <c r="EQ129" s="100"/>
      <c r="ER129" s="100"/>
      <c r="ES129" s="100"/>
      <c r="ET129" s="100"/>
      <c r="EU129" s="100"/>
      <c r="EV129" s="100"/>
      <c r="EW129" s="100"/>
      <c r="EX129" s="100"/>
      <c r="EY129" s="100"/>
      <c r="EZ129" s="100"/>
      <c r="FA129" s="100"/>
      <c r="FB129" s="100"/>
      <c r="FC129" s="100"/>
      <c r="FD129" s="100"/>
      <c r="FE129" s="100"/>
      <c r="FF129" s="100"/>
      <c r="FG129" s="100"/>
      <c r="FH129" s="100"/>
      <c r="FI129" s="100"/>
      <c r="FJ129" s="100"/>
      <c r="FK129" s="100"/>
      <c r="FL129" s="100"/>
      <c r="FM129" s="100"/>
      <c r="FN129" s="100"/>
      <c r="FO129" s="100"/>
      <c r="FP129" s="100"/>
      <c r="FQ129" s="100"/>
      <c r="FR129" s="100"/>
      <c r="FS129" s="100"/>
      <c r="FT129" s="100"/>
      <c r="FU129" s="100"/>
      <c r="FV129" s="100"/>
      <c r="FW129" s="100"/>
      <c r="FX129" s="100"/>
      <c r="FY129" s="100"/>
      <c r="FZ129" s="100"/>
      <c r="GA129" s="100"/>
      <c r="GB129" s="100"/>
      <c r="GC129" s="100"/>
      <c r="GD129" s="100"/>
      <c r="GE129" s="100"/>
      <c r="GF129" s="100"/>
      <c r="GG129" s="100"/>
      <c r="GH129" s="100"/>
      <c r="GI129" s="100"/>
      <c r="GJ129" s="100"/>
      <c r="GK129" s="100"/>
      <c r="GL129" s="100"/>
      <c r="GM129" s="100"/>
      <c r="GN129" s="100"/>
      <c r="GO129" s="100"/>
      <c r="GP129" s="100"/>
      <c r="GQ129" s="100"/>
      <c r="GR129" s="100"/>
      <c r="GS129" s="100"/>
      <c r="GT129" s="100"/>
      <c r="GU129" s="100"/>
      <c r="GV129" s="100"/>
      <c r="GW129" s="100"/>
      <c r="GX129" s="100"/>
      <c r="GY129" s="100"/>
      <c r="GZ129" s="100"/>
      <c r="HA129" s="100"/>
      <c r="HB129" s="100"/>
      <c r="HC129" s="100"/>
      <c r="HD129" s="100"/>
      <c r="HE129" s="100"/>
      <c r="HF129" s="100"/>
      <c r="HG129" s="100"/>
      <c r="HH129" s="100"/>
      <c r="HI129" s="100"/>
      <c r="HJ129" s="100"/>
      <c r="HK129" s="100"/>
      <c r="HL129" s="100"/>
      <c r="HM129" s="100"/>
      <c r="HN129" s="100"/>
      <c r="HO129" s="100"/>
      <c r="HP129" s="100"/>
      <c r="HQ129" s="100"/>
      <c r="HR129" s="100"/>
      <c r="HS129" s="100"/>
      <c r="HT129" s="100"/>
      <c r="HU129" s="100"/>
      <c r="HV129" s="100"/>
      <c r="HW129" s="100"/>
      <c r="HX129" s="100"/>
      <c r="HY129" s="100"/>
      <c r="HZ129" s="100"/>
      <c r="IA129" s="100"/>
      <c r="IB129" s="100"/>
      <c r="IC129" s="100"/>
      <c r="ID129" s="100"/>
      <c r="IE129" s="100"/>
      <c r="IF129" s="100"/>
      <c r="IG129" s="100"/>
      <c r="IH129" s="100"/>
      <c r="II129" s="100"/>
    </row>
    <row r="130" spans="1:243" s="101" customFormat="1" ht="6" customHeight="1">
      <c r="A130" s="456"/>
      <c r="B130" s="457"/>
      <c r="C130" s="457"/>
      <c r="D130" s="457"/>
      <c r="E130" s="457"/>
      <c r="F130" s="457"/>
      <c r="G130" s="457"/>
      <c r="H130" s="457"/>
      <c r="I130" s="457"/>
      <c r="J130" s="457"/>
      <c r="K130" s="457"/>
      <c r="L130" s="457"/>
      <c r="M130" s="457"/>
      <c r="N130" s="457"/>
      <c r="O130" s="457"/>
      <c r="P130" s="457"/>
      <c r="Q130" s="457"/>
      <c r="R130" s="457"/>
      <c r="S130" s="457"/>
      <c r="T130" s="457"/>
      <c r="U130" s="457"/>
      <c r="V130" s="457"/>
      <c r="W130" s="457"/>
      <c r="X130" s="457"/>
      <c r="Y130" s="458"/>
      <c r="Z130" s="100"/>
      <c r="AA130" s="100"/>
      <c r="AB130" s="100"/>
      <c r="AC130" s="100"/>
      <c r="AD130" s="100"/>
      <c r="AE130" s="100"/>
      <c r="AF130" s="100"/>
      <c r="AG130" s="100"/>
      <c r="AH130" s="100"/>
      <c r="AI130" s="100"/>
      <c r="AJ130" s="100"/>
      <c r="AK130" s="100"/>
      <c r="AL130" s="100"/>
      <c r="AM130" s="100"/>
      <c r="AN130" s="100"/>
      <c r="AO130" s="100"/>
      <c r="AP130" s="100"/>
      <c r="AQ130" s="100"/>
      <c r="AR130" s="100"/>
      <c r="AS130" s="100"/>
      <c r="AT130" s="100"/>
      <c r="AU130" s="100"/>
      <c r="AV130" s="100"/>
      <c r="AW130" s="100"/>
      <c r="AX130" s="100"/>
      <c r="AY130" s="100"/>
      <c r="AZ130" s="100"/>
      <c r="BA130" s="100"/>
      <c r="BB130" s="100"/>
      <c r="BC130" s="100"/>
      <c r="BD130" s="100"/>
      <c r="BE130" s="100"/>
      <c r="BF130" s="100"/>
      <c r="BG130" s="100"/>
      <c r="BH130" s="100"/>
      <c r="BI130" s="100"/>
      <c r="BJ130" s="100"/>
      <c r="BK130" s="100"/>
      <c r="BL130" s="100"/>
      <c r="BM130" s="100"/>
      <c r="BN130" s="100"/>
      <c r="BO130" s="100"/>
      <c r="BP130" s="100"/>
      <c r="BQ130" s="100"/>
      <c r="BR130" s="100"/>
      <c r="BS130" s="100"/>
      <c r="BT130" s="100"/>
      <c r="BU130" s="100"/>
      <c r="BV130" s="100"/>
      <c r="BW130" s="100"/>
      <c r="BX130" s="100"/>
      <c r="BY130" s="100"/>
      <c r="BZ130" s="100"/>
      <c r="CA130" s="100"/>
      <c r="CB130" s="100"/>
      <c r="CC130" s="100"/>
      <c r="CD130" s="100"/>
      <c r="CE130" s="100"/>
      <c r="CF130" s="100"/>
      <c r="CG130" s="100"/>
      <c r="CH130" s="100"/>
      <c r="CI130" s="100"/>
      <c r="CJ130" s="100"/>
      <c r="CK130" s="100"/>
      <c r="CL130" s="100"/>
      <c r="CM130" s="100"/>
      <c r="CN130" s="100"/>
      <c r="CO130" s="100"/>
      <c r="CP130" s="100"/>
      <c r="CQ130" s="100"/>
      <c r="CR130" s="100"/>
      <c r="CS130" s="100"/>
      <c r="CT130" s="100"/>
      <c r="CU130" s="100"/>
      <c r="CV130" s="100"/>
      <c r="CW130" s="100"/>
      <c r="CX130" s="100"/>
      <c r="CY130" s="100"/>
      <c r="CZ130" s="100"/>
      <c r="DA130" s="100"/>
      <c r="DB130" s="100"/>
      <c r="DC130" s="100"/>
      <c r="DD130" s="100"/>
      <c r="DE130" s="100"/>
      <c r="DF130" s="100"/>
      <c r="DG130" s="100"/>
      <c r="DH130" s="100"/>
      <c r="DI130" s="100"/>
      <c r="DJ130" s="100"/>
      <c r="DK130" s="100"/>
      <c r="DL130" s="100"/>
      <c r="DM130" s="100"/>
      <c r="DN130" s="100"/>
      <c r="DO130" s="100"/>
      <c r="DP130" s="100"/>
      <c r="DQ130" s="100"/>
      <c r="DR130" s="100"/>
      <c r="DS130" s="100"/>
      <c r="DT130" s="100"/>
      <c r="DU130" s="100"/>
      <c r="DV130" s="100"/>
      <c r="DW130" s="100"/>
      <c r="DX130" s="100"/>
      <c r="DY130" s="100"/>
      <c r="DZ130" s="100"/>
      <c r="EA130" s="100"/>
      <c r="EB130" s="100"/>
      <c r="EC130" s="100"/>
      <c r="ED130" s="100"/>
      <c r="EE130" s="100"/>
      <c r="EF130" s="100"/>
      <c r="EG130" s="100"/>
      <c r="EH130" s="100"/>
      <c r="EI130" s="100"/>
      <c r="EJ130" s="100"/>
      <c r="EK130" s="100"/>
      <c r="EL130" s="100"/>
      <c r="EM130" s="100"/>
      <c r="EN130" s="100"/>
      <c r="EO130" s="100"/>
      <c r="EP130" s="100"/>
      <c r="EQ130" s="100"/>
      <c r="ER130" s="100"/>
      <c r="ES130" s="100"/>
      <c r="ET130" s="100"/>
      <c r="EU130" s="100"/>
      <c r="EV130" s="100"/>
      <c r="EW130" s="100"/>
      <c r="EX130" s="100"/>
      <c r="EY130" s="100"/>
      <c r="EZ130" s="100"/>
      <c r="FA130" s="100"/>
      <c r="FB130" s="100"/>
      <c r="FC130" s="100"/>
      <c r="FD130" s="100"/>
      <c r="FE130" s="100"/>
      <c r="FF130" s="100"/>
      <c r="FG130" s="100"/>
      <c r="FH130" s="100"/>
      <c r="FI130" s="100"/>
      <c r="FJ130" s="100"/>
      <c r="FK130" s="100"/>
      <c r="FL130" s="100"/>
      <c r="FM130" s="100"/>
      <c r="FN130" s="100"/>
      <c r="FO130" s="100"/>
      <c r="FP130" s="100"/>
      <c r="FQ130" s="100"/>
      <c r="FR130" s="100"/>
      <c r="FS130" s="100"/>
      <c r="FT130" s="100"/>
      <c r="FU130" s="100"/>
      <c r="FV130" s="100"/>
      <c r="FW130" s="100"/>
      <c r="FX130" s="100"/>
      <c r="FY130" s="100"/>
      <c r="FZ130" s="100"/>
      <c r="GA130" s="100"/>
      <c r="GB130" s="100"/>
      <c r="GC130" s="100"/>
      <c r="GD130" s="100"/>
      <c r="GE130" s="100"/>
      <c r="GF130" s="100"/>
      <c r="GG130" s="100"/>
      <c r="GH130" s="100"/>
      <c r="GI130" s="100"/>
      <c r="GJ130" s="100"/>
      <c r="GK130" s="100"/>
      <c r="GL130" s="100"/>
      <c r="GM130" s="100"/>
      <c r="GN130" s="100"/>
      <c r="GO130" s="100"/>
      <c r="GP130" s="100"/>
      <c r="GQ130" s="100"/>
      <c r="GR130" s="100"/>
      <c r="GS130" s="100"/>
      <c r="GT130" s="100"/>
      <c r="GU130" s="100"/>
      <c r="GV130" s="100"/>
      <c r="GW130" s="100"/>
      <c r="GX130" s="100"/>
      <c r="GY130" s="100"/>
      <c r="GZ130" s="100"/>
      <c r="HA130" s="100"/>
      <c r="HB130" s="100"/>
      <c r="HC130" s="100"/>
      <c r="HD130" s="100"/>
      <c r="HE130" s="100"/>
      <c r="HF130" s="100"/>
      <c r="HG130" s="100"/>
      <c r="HH130" s="100"/>
      <c r="HI130" s="100"/>
      <c r="HJ130" s="100"/>
      <c r="HK130" s="100"/>
      <c r="HL130" s="100"/>
      <c r="HM130" s="100"/>
      <c r="HN130" s="100"/>
      <c r="HO130" s="100"/>
      <c r="HP130" s="100"/>
      <c r="HQ130" s="100"/>
      <c r="HR130" s="100"/>
      <c r="HS130" s="100"/>
      <c r="HT130" s="100"/>
      <c r="HU130" s="100"/>
      <c r="HV130" s="100"/>
      <c r="HW130" s="100"/>
      <c r="HX130" s="100"/>
      <c r="HY130" s="100"/>
      <c r="HZ130" s="100"/>
      <c r="IA130" s="100"/>
      <c r="IB130" s="100"/>
      <c r="IC130" s="100"/>
      <c r="ID130" s="100"/>
      <c r="IE130" s="100"/>
      <c r="IF130" s="100"/>
      <c r="IG130" s="100"/>
      <c r="IH130" s="100"/>
      <c r="II130" s="100"/>
    </row>
    <row r="131" spans="1:243" s="101" customFormat="1" ht="31.2" customHeight="1">
      <c r="A131" s="462" t="s">
        <v>279</v>
      </c>
      <c r="B131" s="462"/>
      <c r="C131" s="462"/>
      <c r="D131" s="462"/>
      <c r="E131" s="462"/>
      <c r="F131" s="462"/>
      <c r="G131" s="462"/>
      <c r="H131" s="462"/>
      <c r="I131" s="462"/>
      <c r="J131" s="462"/>
      <c r="K131" s="462"/>
      <c r="L131" s="463" t="s">
        <v>280</v>
      </c>
      <c r="M131" s="463"/>
      <c r="N131" s="463"/>
      <c r="O131" s="463"/>
      <c r="P131" s="463"/>
      <c r="Q131" s="463"/>
      <c r="R131" s="463"/>
      <c r="S131" s="463"/>
      <c r="T131" s="463"/>
      <c r="U131" s="464" t="s">
        <v>281</v>
      </c>
      <c r="V131" s="464"/>
      <c r="W131" s="464"/>
      <c r="X131" s="465" t="s">
        <v>282</v>
      </c>
      <c r="Y131" s="465" t="s">
        <v>283</v>
      </c>
      <c r="Z131" s="100"/>
      <c r="AA131" s="100"/>
      <c r="AB131" s="100"/>
      <c r="AC131" s="100"/>
      <c r="AD131" s="100"/>
      <c r="AE131" s="100"/>
      <c r="AF131" s="100"/>
      <c r="AG131" s="100"/>
      <c r="AH131" s="100"/>
      <c r="AI131" s="100"/>
      <c r="AJ131" s="100"/>
      <c r="AK131" s="100"/>
      <c r="AL131" s="100"/>
      <c r="AM131" s="100"/>
      <c r="AN131" s="100"/>
      <c r="AO131" s="100"/>
      <c r="AP131" s="100"/>
      <c r="AQ131" s="100"/>
      <c r="AR131" s="100"/>
      <c r="AS131" s="100"/>
      <c r="AT131" s="100"/>
      <c r="AU131" s="100"/>
      <c r="AV131" s="100"/>
      <c r="AW131" s="100"/>
      <c r="AX131" s="100"/>
      <c r="AY131" s="100"/>
      <c r="AZ131" s="100"/>
      <c r="BA131" s="100"/>
      <c r="BB131" s="100"/>
      <c r="BC131" s="100"/>
      <c r="BD131" s="100"/>
      <c r="BE131" s="100"/>
      <c r="BF131" s="100"/>
      <c r="BG131" s="100"/>
      <c r="BH131" s="100"/>
      <c r="BI131" s="100"/>
      <c r="BJ131" s="100"/>
      <c r="BK131" s="100"/>
      <c r="BL131" s="100"/>
      <c r="BM131" s="100"/>
      <c r="BN131" s="100"/>
      <c r="BO131" s="100"/>
      <c r="BP131" s="100"/>
      <c r="BQ131" s="100"/>
      <c r="BR131" s="100"/>
      <c r="BS131" s="100"/>
      <c r="BT131" s="100"/>
      <c r="BU131" s="100"/>
      <c r="BV131" s="100"/>
      <c r="BW131" s="100"/>
      <c r="BX131" s="100"/>
      <c r="BY131" s="100"/>
      <c r="BZ131" s="100"/>
      <c r="CA131" s="100"/>
      <c r="CB131" s="100"/>
      <c r="CC131" s="100"/>
      <c r="CD131" s="100"/>
      <c r="CE131" s="100"/>
      <c r="CF131" s="100"/>
      <c r="CG131" s="100"/>
      <c r="CH131" s="100"/>
      <c r="CI131" s="100"/>
      <c r="CJ131" s="100"/>
      <c r="CK131" s="100"/>
      <c r="CL131" s="100"/>
      <c r="CM131" s="100"/>
      <c r="CN131" s="100"/>
      <c r="CO131" s="100"/>
      <c r="CP131" s="100"/>
      <c r="CQ131" s="100"/>
      <c r="CR131" s="100"/>
      <c r="CS131" s="100"/>
      <c r="CT131" s="100"/>
      <c r="CU131" s="100"/>
      <c r="CV131" s="100"/>
      <c r="CW131" s="100"/>
      <c r="CX131" s="100"/>
      <c r="CY131" s="100"/>
      <c r="CZ131" s="100"/>
      <c r="DA131" s="100"/>
      <c r="DB131" s="100"/>
      <c r="DC131" s="100"/>
      <c r="DD131" s="100"/>
      <c r="DE131" s="100"/>
      <c r="DF131" s="100"/>
      <c r="DG131" s="100"/>
      <c r="DH131" s="100"/>
      <c r="DI131" s="100"/>
      <c r="DJ131" s="100"/>
      <c r="DK131" s="100"/>
      <c r="DL131" s="100"/>
      <c r="DM131" s="100"/>
      <c r="DN131" s="100"/>
      <c r="DO131" s="100"/>
      <c r="DP131" s="100"/>
      <c r="DQ131" s="100"/>
      <c r="DR131" s="100"/>
      <c r="DS131" s="100"/>
      <c r="DT131" s="100"/>
      <c r="DU131" s="100"/>
      <c r="DV131" s="100"/>
      <c r="DW131" s="100"/>
      <c r="DX131" s="100"/>
      <c r="DY131" s="100"/>
      <c r="DZ131" s="100"/>
      <c r="EA131" s="100"/>
      <c r="EB131" s="100"/>
      <c r="EC131" s="100"/>
      <c r="ED131" s="100"/>
      <c r="EE131" s="100"/>
      <c r="EF131" s="100"/>
      <c r="EG131" s="100"/>
      <c r="EH131" s="100"/>
      <c r="EI131" s="100"/>
      <c r="EJ131" s="100"/>
      <c r="EK131" s="100"/>
      <c r="EL131" s="100"/>
      <c r="EM131" s="100"/>
      <c r="EN131" s="100"/>
      <c r="EO131" s="100"/>
      <c r="EP131" s="100"/>
      <c r="EQ131" s="100"/>
      <c r="ER131" s="100"/>
      <c r="ES131" s="100"/>
      <c r="ET131" s="100"/>
      <c r="EU131" s="100"/>
      <c r="EV131" s="100"/>
      <c r="EW131" s="100"/>
      <c r="EX131" s="100"/>
      <c r="EY131" s="100"/>
      <c r="EZ131" s="100"/>
      <c r="FA131" s="100"/>
      <c r="FB131" s="100"/>
      <c r="FC131" s="100"/>
      <c r="FD131" s="100"/>
      <c r="FE131" s="100"/>
      <c r="FF131" s="100"/>
      <c r="FG131" s="100"/>
      <c r="FH131" s="100"/>
      <c r="FI131" s="100"/>
      <c r="FJ131" s="100"/>
      <c r="FK131" s="100"/>
      <c r="FL131" s="100"/>
      <c r="FM131" s="100"/>
      <c r="FN131" s="100"/>
      <c r="FO131" s="100"/>
      <c r="FP131" s="100"/>
      <c r="FQ131" s="100"/>
      <c r="FR131" s="100"/>
      <c r="FS131" s="100"/>
      <c r="FT131" s="100"/>
      <c r="FU131" s="100"/>
      <c r="FV131" s="100"/>
      <c r="FW131" s="100"/>
      <c r="FX131" s="100"/>
      <c r="FY131" s="100"/>
      <c r="FZ131" s="100"/>
      <c r="GA131" s="100"/>
      <c r="GB131" s="100"/>
      <c r="GC131" s="100"/>
      <c r="GD131" s="100"/>
      <c r="GE131" s="100"/>
      <c r="GF131" s="100"/>
      <c r="GG131" s="100"/>
      <c r="GH131" s="100"/>
      <c r="GI131" s="100"/>
      <c r="GJ131" s="100"/>
      <c r="GK131" s="100"/>
      <c r="GL131" s="100"/>
      <c r="GM131" s="100"/>
      <c r="GN131" s="100"/>
      <c r="GO131" s="100"/>
      <c r="GP131" s="100"/>
      <c r="GQ131" s="100"/>
      <c r="GR131" s="100"/>
      <c r="GS131" s="100"/>
      <c r="GT131" s="100"/>
      <c r="GU131" s="100"/>
      <c r="GV131" s="100"/>
      <c r="GW131" s="100"/>
      <c r="GX131" s="100"/>
      <c r="GY131" s="100"/>
      <c r="GZ131" s="100"/>
      <c r="HA131" s="100"/>
      <c r="HB131" s="100"/>
      <c r="HC131" s="100"/>
      <c r="HD131" s="100"/>
      <c r="HE131" s="100"/>
      <c r="HF131" s="100"/>
      <c r="HG131" s="100"/>
      <c r="HH131" s="100"/>
      <c r="HI131" s="100"/>
      <c r="HJ131" s="100"/>
      <c r="HK131" s="100"/>
      <c r="HL131" s="100"/>
      <c r="HM131" s="100"/>
      <c r="HN131" s="100"/>
      <c r="HO131" s="100"/>
      <c r="HP131" s="100"/>
      <c r="HQ131" s="100"/>
      <c r="HR131" s="100"/>
      <c r="HS131" s="100"/>
      <c r="HT131" s="100"/>
      <c r="HU131" s="100"/>
      <c r="HV131" s="100"/>
      <c r="HW131" s="100"/>
      <c r="HX131" s="100"/>
      <c r="HY131" s="100"/>
      <c r="HZ131" s="100"/>
      <c r="IA131" s="100"/>
      <c r="IB131" s="100"/>
      <c r="IC131" s="100"/>
      <c r="ID131" s="100"/>
      <c r="IE131" s="100"/>
      <c r="IF131" s="100"/>
      <c r="IG131" s="100"/>
      <c r="IH131" s="100"/>
      <c r="II131" s="100"/>
    </row>
    <row r="132" spans="1:243" s="101" customFormat="1" ht="31.95" customHeight="1">
      <c r="A132" s="460" t="s">
        <v>284</v>
      </c>
      <c r="B132" s="460"/>
      <c r="C132" s="460"/>
      <c r="D132" s="460"/>
      <c r="E132" s="460"/>
      <c r="F132" s="460"/>
      <c r="G132" s="460"/>
      <c r="H132" s="460"/>
      <c r="I132" s="460"/>
      <c r="J132" s="460"/>
      <c r="K132" s="460"/>
      <c r="L132" s="466" t="s">
        <v>285</v>
      </c>
      <c r="M132" s="466"/>
      <c r="N132" s="466"/>
      <c r="O132" s="466" t="s">
        <v>106</v>
      </c>
      <c r="P132" s="466" t="s">
        <v>135</v>
      </c>
      <c r="Q132" s="466" t="s">
        <v>169</v>
      </c>
      <c r="R132" s="466" t="s">
        <v>187</v>
      </c>
      <c r="S132" s="468" t="s">
        <v>286</v>
      </c>
      <c r="T132" s="469" t="s">
        <v>287</v>
      </c>
      <c r="U132" s="464"/>
      <c r="V132" s="464"/>
      <c r="W132" s="464"/>
      <c r="X132" s="465"/>
      <c r="Y132" s="465"/>
      <c r="Z132" s="100"/>
      <c r="AA132" s="100"/>
      <c r="AB132" s="100"/>
      <c r="AC132" s="100"/>
      <c r="AD132" s="100"/>
      <c r="AE132" s="100"/>
      <c r="AF132" s="100"/>
      <c r="AG132" s="100"/>
      <c r="AH132" s="100"/>
      <c r="AI132" s="100"/>
      <c r="AJ132" s="100"/>
      <c r="AK132" s="100"/>
      <c r="AL132" s="100"/>
      <c r="AM132" s="100"/>
      <c r="AN132" s="100"/>
      <c r="AO132" s="100"/>
      <c r="AP132" s="100"/>
      <c r="AQ132" s="100"/>
      <c r="AR132" s="100"/>
      <c r="AS132" s="100"/>
      <c r="AT132" s="100"/>
      <c r="AU132" s="100"/>
      <c r="AV132" s="100"/>
      <c r="AW132" s="100"/>
      <c r="AX132" s="100"/>
      <c r="AY132" s="100"/>
      <c r="AZ132" s="100"/>
      <c r="BA132" s="100"/>
      <c r="BB132" s="100"/>
      <c r="BC132" s="100"/>
      <c r="BD132" s="100"/>
      <c r="BE132" s="100"/>
      <c r="BF132" s="100"/>
      <c r="BG132" s="100"/>
      <c r="BH132" s="100"/>
      <c r="BI132" s="100"/>
      <c r="BJ132" s="100"/>
      <c r="BK132" s="100"/>
      <c r="BL132" s="100"/>
      <c r="BM132" s="100"/>
      <c r="BN132" s="100"/>
      <c r="BO132" s="100"/>
      <c r="BP132" s="100"/>
      <c r="BQ132" s="100"/>
      <c r="BR132" s="100"/>
      <c r="BS132" s="100"/>
      <c r="BT132" s="100"/>
      <c r="BU132" s="100"/>
      <c r="BV132" s="100"/>
      <c r="BW132" s="100"/>
      <c r="BX132" s="100"/>
      <c r="BY132" s="100"/>
      <c r="BZ132" s="100"/>
      <c r="CA132" s="100"/>
      <c r="CB132" s="100"/>
      <c r="CC132" s="100"/>
      <c r="CD132" s="100"/>
      <c r="CE132" s="100"/>
      <c r="CF132" s="100"/>
      <c r="CG132" s="100"/>
      <c r="CH132" s="100"/>
      <c r="CI132" s="100"/>
      <c r="CJ132" s="100"/>
      <c r="CK132" s="100"/>
      <c r="CL132" s="100"/>
      <c r="CM132" s="100"/>
      <c r="CN132" s="100"/>
      <c r="CO132" s="100"/>
      <c r="CP132" s="100"/>
      <c r="CQ132" s="100"/>
      <c r="CR132" s="100"/>
      <c r="CS132" s="100"/>
      <c r="CT132" s="100"/>
      <c r="CU132" s="100"/>
      <c r="CV132" s="100"/>
      <c r="CW132" s="100"/>
      <c r="CX132" s="100"/>
      <c r="CY132" s="100"/>
      <c r="CZ132" s="100"/>
      <c r="DA132" s="100"/>
      <c r="DB132" s="100"/>
      <c r="DC132" s="100"/>
      <c r="DD132" s="100"/>
      <c r="DE132" s="100"/>
      <c r="DF132" s="100"/>
      <c r="DG132" s="100"/>
      <c r="DH132" s="100"/>
      <c r="DI132" s="100"/>
      <c r="DJ132" s="100"/>
      <c r="DK132" s="100"/>
      <c r="DL132" s="100"/>
      <c r="DM132" s="100"/>
      <c r="DN132" s="100"/>
      <c r="DO132" s="100"/>
      <c r="DP132" s="100"/>
      <c r="DQ132" s="100"/>
      <c r="DR132" s="100"/>
      <c r="DS132" s="100"/>
      <c r="DT132" s="100"/>
      <c r="DU132" s="100"/>
      <c r="DV132" s="100"/>
      <c r="DW132" s="100"/>
      <c r="DX132" s="100"/>
      <c r="DY132" s="100"/>
      <c r="DZ132" s="100"/>
      <c r="EA132" s="100"/>
      <c r="EB132" s="100"/>
      <c r="EC132" s="100"/>
      <c r="ED132" s="100"/>
      <c r="EE132" s="100"/>
      <c r="EF132" s="100"/>
      <c r="EG132" s="100"/>
      <c r="EH132" s="100"/>
      <c r="EI132" s="100"/>
      <c r="EJ132" s="100"/>
      <c r="EK132" s="100"/>
      <c r="EL132" s="100"/>
      <c r="EM132" s="100"/>
      <c r="EN132" s="100"/>
      <c r="EO132" s="100"/>
      <c r="EP132" s="100"/>
      <c r="EQ132" s="100"/>
      <c r="ER132" s="100"/>
      <c r="ES132" s="100"/>
      <c r="ET132" s="100"/>
      <c r="EU132" s="100"/>
      <c r="EV132" s="100"/>
      <c r="EW132" s="100"/>
      <c r="EX132" s="100"/>
      <c r="EY132" s="100"/>
      <c r="EZ132" s="100"/>
      <c r="FA132" s="100"/>
      <c r="FB132" s="100"/>
      <c r="FC132" s="100"/>
      <c r="FD132" s="100"/>
      <c r="FE132" s="100"/>
      <c r="FF132" s="100"/>
      <c r="FG132" s="100"/>
      <c r="FH132" s="100"/>
      <c r="FI132" s="100"/>
      <c r="FJ132" s="100"/>
      <c r="FK132" s="100"/>
      <c r="FL132" s="100"/>
      <c r="FM132" s="100"/>
      <c r="FN132" s="100"/>
      <c r="FO132" s="100"/>
      <c r="FP132" s="100"/>
      <c r="FQ132" s="100"/>
      <c r="FR132" s="100"/>
      <c r="FS132" s="100"/>
      <c r="FT132" s="100"/>
      <c r="FU132" s="100"/>
      <c r="FV132" s="100"/>
      <c r="FW132" s="100"/>
      <c r="FX132" s="100"/>
      <c r="FY132" s="100"/>
      <c r="FZ132" s="100"/>
      <c r="GA132" s="100"/>
      <c r="GB132" s="100"/>
      <c r="GC132" s="100"/>
      <c r="GD132" s="100"/>
      <c r="GE132" s="100"/>
      <c r="GF132" s="100"/>
      <c r="GG132" s="100"/>
      <c r="GH132" s="100"/>
      <c r="GI132" s="100"/>
      <c r="GJ132" s="100"/>
      <c r="GK132" s="100"/>
      <c r="GL132" s="100"/>
      <c r="GM132" s="100"/>
      <c r="GN132" s="100"/>
      <c r="GO132" s="100"/>
      <c r="GP132" s="100"/>
      <c r="GQ132" s="100"/>
      <c r="GR132" s="100"/>
      <c r="GS132" s="100"/>
      <c r="GT132" s="100"/>
      <c r="GU132" s="100"/>
      <c r="GV132" s="100"/>
      <c r="GW132" s="100"/>
      <c r="GX132" s="100"/>
      <c r="GY132" s="100"/>
      <c r="GZ132" s="100"/>
      <c r="HA132" s="100"/>
      <c r="HB132" s="100"/>
      <c r="HC132" s="100"/>
      <c r="HD132" s="100"/>
      <c r="HE132" s="100"/>
      <c r="HF132" s="100"/>
      <c r="HG132" s="100"/>
      <c r="HH132" s="100"/>
      <c r="HI132" s="100"/>
      <c r="HJ132" s="100"/>
      <c r="HK132" s="100"/>
      <c r="HL132" s="100"/>
      <c r="HM132" s="100"/>
      <c r="HN132" s="100"/>
      <c r="HO132" s="100"/>
      <c r="HP132" s="100"/>
      <c r="HQ132" s="100"/>
      <c r="HR132" s="100"/>
      <c r="HS132" s="100"/>
      <c r="HT132" s="100"/>
      <c r="HU132" s="100"/>
      <c r="HV132" s="100"/>
      <c r="HW132" s="100"/>
      <c r="HX132" s="100"/>
      <c r="HY132" s="100"/>
      <c r="HZ132" s="100"/>
      <c r="IA132" s="100"/>
      <c r="IB132" s="100"/>
      <c r="IC132" s="100"/>
      <c r="ID132" s="100"/>
      <c r="IE132" s="100"/>
      <c r="IF132" s="100"/>
      <c r="IG132" s="100"/>
      <c r="IH132" s="100"/>
      <c r="II132" s="100"/>
    </row>
    <row r="133" spans="1:243" s="101" customFormat="1" ht="40.950000000000003" customHeight="1">
      <c r="A133" s="460" t="s">
        <v>255</v>
      </c>
      <c r="B133" s="460" t="s">
        <v>288</v>
      </c>
      <c r="C133" s="460"/>
      <c r="D133" s="460"/>
      <c r="E133" s="460"/>
      <c r="F133" s="460"/>
      <c r="G133" s="460"/>
      <c r="H133" s="460"/>
      <c r="I133" s="461" t="s">
        <v>289</v>
      </c>
      <c r="J133" s="461"/>
      <c r="K133" s="461"/>
      <c r="L133" s="466"/>
      <c r="M133" s="466"/>
      <c r="N133" s="466"/>
      <c r="O133" s="466"/>
      <c r="P133" s="466"/>
      <c r="Q133" s="466"/>
      <c r="R133" s="466"/>
      <c r="S133" s="468"/>
      <c r="T133" s="469"/>
      <c r="U133" s="467" t="s">
        <v>290</v>
      </c>
      <c r="V133" s="467" t="s">
        <v>291</v>
      </c>
      <c r="W133" s="467" t="s">
        <v>292</v>
      </c>
      <c r="X133" s="465"/>
      <c r="Y133" s="465"/>
      <c r="Z133" s="100"/>
      <c r="AA133" s="100"/>
      <c r="AB133" s="100"/>
      <c r="AC133" s="100"/>
      <c r="AD133" s="100"/>
      <c r="AE133" s="100"/>
      <c r="AF133" s="100"/>
      <c r="AG133" s="100"/>
      <c r="AH133" s="100"/>
      <c r="AI133" s="100"/>
      <c r="AJ133" s="100"/>
      <c r="AK133" s="100"/>
      <c r="AL133" s="100"/>
      <c r="AM133" s="100"/>
      <c r="AN133" s="100"/>
      <c r="AO133" s="100"/>
      <c r="AP133" s="100"/>
      <c r="AQ133" s="100"/>
      <c r="AR133" s="100"/>
      <c r="AS133" s="100"/>
      <c r="AT133" s="100"/>
      <c r="AU133" s="100"/>
      <c r="AV133" s="100"/>
      <c r="AW133" s="100"/>
      <c r="AX133" s="100"/>
      <c r="AY133" s="100"/>
      <c r="AZ133" s="100"/>
      <c r="BA133" s="100"/>
      <c r="BB133" s="100"/>
      <c r="BC133" s="100"/>
      <c r="BD133" s="100"/>
      <c r="BE133" s="100"/>
      <c r="BF133" s="100"/>
      <c r="BG133" s="100"/>
      <c r="BH133" s="100"/>
      <c r="BI133" s="100"/>
      <c r="BJ133" s="100"/>
      <c r="BK133" s="100"/>
      <c r="BL133" s="100"/>
      <c r="BM133" s="100"/>
      <c r="BN133" s="100"/>
      <c r="BO133" s="100"/>
      <c r="BP133" s="100"/>
      <c r="BQ133" s="100"/>
      <c r="BR133" s="100"/>
      <c r="BS133" s="100"/>
      <c r="BT133" s="100"/>
      <c r="BU133" s="100"/>
      <c r="BV133" s="100"/>
      <c r="BW133" s="100"/>
      <c r="BX133" s="100"/>
      <c r="BY133" s="100"/>
      <c r="BZ133" s="100"/>
      <c r="CA133" s="100"/>
      <c r="CB133" s="100"/>
      <c r="CC133" s="100"/>
      <c r="CD133" s="100"/>
      <c r="CE133" s="100"/>
      <c r="CF133" s="100"/>
      <c r="CG133" s="100"/>
      <c r="CH133" s="100"/>
      <c r="CI133" s="100"/>
      <c r="CJ133" s="100"/>
      <c r="CK133" s="100"/>
      <c r="CL133" s="100"/>
      <c r="CM133" s="100"/>
      <c r="CN133" s="100"/>
      <c r="CO133" s="100"/>
      <c r="CP133" s="100"/>
      <c r="CQ133" s="100"/>
      <c r="CR133" s="100"/>
      <c r="CS133" s="100"/>
      <c r="CT133" s="100"/>
      <c r="CU133" s="100"/>
      <c r="CV133" s="100"/>
      <c r="CW133" s="100"/>
      <c r="CX133" s="100"/>
      <c r="CY133" s="100"/>
      <c r="CZ133" s="100"/>
      <c r="DA133" s="100"/>
      <c r="DB133" s="100"/>
      <c r="DC133" s="100"/>
      <c r="DD133" s="100"/>
      <c r="DE133" s="100"/>
      <c r="DF133" s="100"/>
      <c r="DG133" s="100"/>
      <c r="DH133" s="100"/>
      <c r="DI133" s="100"/>
      <c r="DJ133" s="100"/>
      <c r="DK133" s="100"/>
      <c r="DL133" s="100"/>
      <c r="DM133" s="100"/>
      <c r="DN133" s="100"/>
      <c r="DO133" s="100"/>
      <c r="DP133" s="100"/>
      <c r="DQ133" s="100"/>
      <c r="DR133" s="100"/>
      <c r="DS133" s="100"/>
      <c r="DT133" s="100"/>
      <c r="DU133" s="100"/>
      <c r="DV133" s="100"/>
      <c r="DW133" s="100"/>
      <c r="DX133" s="100"/>
      <c r="DY133" s="100"/>
      <c r="DZ133" s="100"/>
      <c r="EA133" s="100"/>
      <c r="EB133" s="100"/>
      <c r="EC133" s="100"/>
      <c r="ED133" s="100"/>
      <c r="EE133" s="100"/>
      <c r="EF133" s="100"/>
      <c r="EG133" s="100"/>
      <c r="EH133" s="100"/>
      <c r="EI133" s="100"/>
      <c r="EJ133" s="100"/>
      <c r="EK133" s="100"/>
      <c r="EL133" s="100"/>
      <c r="EM133" s="100"/>
      <c r="EN133" s="100"/>
      <c r="EO133" s="100"/>
      <c r="EP133" s="100"/>
      <c r="EQ133" s="100"/>
      <c r="ER133" s="100"/>
      <c r="ES133" s="100"/>
      <c r="ET133" s="100"/>
      <c r="EU133" s="100"/>
      <c r="EV133" s="100"/>
      <c r="EW133" s="100"/>
      <c r="EX133" s="100"/>
      <c r="EY133" s="100"/>
      <c r="EZ133" s="100"/>
      <c r="FA133" s="100"/>
      <c r="FB133" s="100"/>
      <c r="FC133" s="100"/>
      <c r="FD133" s="100"/>
      <c r="FE133" s="100"/>
      <c r="FF133" s="100"/>
      <c r="FG133" s="100"/>
      <c r="FH133" s="100"/>
      <c r="FI133" s="100"/>
      <c r="FJ133" s="100"/>
      <c r="FK133" s="100"/>
      <c r="FL133" s="100"/>
      <c r="FM133" s="100"/>
      <c r="FN133" s="100"/>
      <c r="FO133" s="100"/>
      <c r="FP133" s="100"/>
      <c r="FQ133" s="100"/>
      <c r="FR133" s="100"/>
      <c r="FS133" s="100"/>
      <c r="FT133" s="100"/>
      <c r="FU133" s="100"/>
      <c r="FV133" s="100"/>
      <c r="FW133" s="100"/>
      <c r="FX133" s="100"/>
      <c r="FY133" s="100"/>
      <c r="FZ133" s="100"/>
      <c r="GA133" s="100"/>
      <c r="GB133" s="100"/>
      <c r="GC133" s="100"/>
      <c r="GD133" s="100"/>
      <c r="GE133" s="100"/>
      <c r="GF133" s="100"/>
      <c r="GG133" s="100"/>
      <c r="GH133" s="100"/>
      <c r="GI133" s="100"/>
      <c r="GJ133" s="100"/>
      <c r="GK133" s="100"/>
      <c r="GL133" s="100"/>
      <c r="GM133" s="100"/>
      <c r="GN133" s="100"/>
      <c r="GO133" s="100"/>
      <c r="GP133" s="100"/>
      <c r="GQ133" s="100"/>
      <c r="GR133" s="100"/>
      <c r="GS133" s="100"/>
      <c r="GT133" s="100"/>
      <c r="GU133" s="100"/>
      <c r="GV133" s="100"/>
      <c r="GW133" s="100"/>
      <c r="GX133" s="100"/>
      <c r="GY133" s="100"/>
      <c r="GZ133" s="100"/>
      <c r="HA133" s="100"/>
      <c r="HB133" s="100"/>
      <c r="HC133" s="100"/>
      <c r="HD133" s="100"/>
      <c r="HE133" s="100"/>
      <c r="HF133" s="100"/>
      <c r="HG133" s="100"/>
      <c r="HH133" s="100"/>
      <c r="HI133" s="100"/>
      <c r="HJ133" s="100"/>
      <c r="HK133" s="100"/>
      <c r="HL133" s="100"/>
      <c r="HM133" s="100"/>
      <c r="HN133" s="100"/>
      <c r="HO133" s="100"/>
      <c r="HP133" s="100"/>
      <c r="HQ133" s="100"/>
      <c r="HR133" s="100"/>
      <c r="HS133" s="100"/>
      <c r="HT133" s="100"/>
      <c r="HU133" s="100"/>
      <c r="HV133" s="100"/>
      <c r="HW133" s="100"/>
      <c r="HX133" s="100"/>
      <c r="HY133" s="100"/>
      <c r="HZ133" s="100"/>
      <c r="IA133" s="100"/>
      <c r="IB133" s="100"/>
      <c r="IC133" s="100"/>
      <c r="ID133" s="100"/>
      <c r="IE133" s="100"/>
      <c r="IF133" s="100"/>
      <c r="IG133" s="100"/>
      <c r="IH133" s="100"/>
      <c r="II133" s="100"/>
    </row>
    <row r="134" spans="1:243" s="101" customFormat="1" ht="34.950000000000003" customHeight="1">
      <c r="A134" s="460"/>
      <c r="B134" s="460" t="s">
        <v>293</v>
      </c>
      <c r="C134" s="460"/>
      <c r="D134" s="460"/>
      <c r="E134" s="460" t="s">
        <v>294</v>
      </c>
      <c r="F134" s="460"/>
      <c r="G134" s="460"/>
      <c r="H134" s="460"/>
      <c r="I134" s="461" t="s">
        <v>295</v>
      </c>
      <c r="J134" s="461"/>
      <c r="K134" s="461"/>
      <c r="L134" s="466"/>
      <c r="M134" s="466"/>
      <c r="N134" s="466"/>
      <c r="O134" s="466"/>
      <c r="P134" s="466"/>
      <c r="Q134" s="466"/>
      <c r="R134" s="466"/>
      <c r="S134" s="468"/>
      <c r="T134" s="469"/>
      <c r="U134" s="467"/>
      <c r="V134" s="467"/>
      <c r="W134" s="467"/>
      <c r="X134" s="465"/>
      <c r="Y134" s="465"/>
      <c r="Z134" s="100"/>
      <c r="AA134" s="100"/>
      <c r="AB134" s="100"/>
      <c r="AC134" s="100"/>
      <c r="AD134" s="100"/>
      <c r="AE134" s="100"/>
      <c r="AF134" s="100"/>
      <c r="AG134" s="100"/>
      <c r="AH134" s="100"/>
      <c r="AI134" s="100"/>
      <c r="AJ134" s="100"/>
      <c r="AK134" s="100"/>
      <c r="AL134" s="100"/>
      <c r="AM134" s="100"/>
      <c r="AN134" s="100"/>
      <c r="AO134" s="100"/>
      <c r="AP134" s="100"/>
      <c r="AQ134" s="100"/>
      <c r="AR134" s="100"/>
      <c r="AS134" s="100"/>
      <c r="AT134" s="100"/>
      <c r="AU134" s="100"/>
      <c r="AV134" s="100"/>
      <c r="AW134" s="100"/>
      <c r="AX134" s="100"/>
      <c r="AY134" s="100"/>
      <c r="AZ134" s="100"/>
      <c r="BA134" s="100"/>
      <c r="BB134" s="100"/>
      <c r="BC134" s="100"/>
      <c r="BD134" s="100"/>
      <c r="BE134" s="100"/>
      <c r="BF134" s="100"/>
      <c r="BG134" s="100"/>
      <c r="BH134" s="100"/>
      <c r="BI134" s="100"/>
      <c r="BJ134" s="100"/>
      <c r="BK134" s="100"/>
      <c r="BL134" s="100"/>
      <c r="BM134" s="100"/>
      <c r="BN134" s="100"/>
      <c r="BO134" s="100"/>
      <c r="BP134" s="100"/>
      <c r="BQ134" s="100"/>
      <c r="BR134" s="100"/>
      <c r="BS134" s="100"/>
      <c r="BT134" s="100"/>
      <c r="BU134" s="100"/>
      <c r="BV134" s="100"/>
      <c r="BW134" s="100"/>
      <c r="BX134" s="100"/>
      <c r="BY134" s="100"/>
      <c r="BZ134" s="100"/>
      <c r="CA134" s="100"/>
      <c r="CB134" s="100"/>
      <c r="CC134" s="100"/>
      <c r="CD134" s="100"/>
      <c r="CE134" s="100"/>
      <c r="CF134" s="100"/>
      <c r="CG134" s="100"/>
      <c r="CH134" s="100"/>
      <c r="CI134" s="100"/>
      <c r="CJ134" s="100"/>
      <c r="CK134" s="100"/>
      <c r="CL134" s="100"/>
      <c r="CM134" s="100"/>
      <c r="CN134" s="100"/>
      <c r="CO134" s="100"/>
      <c r="CP134" s="100"/>
      <c r="CQ134" s="100"/>
      <c r="CR134" s="100"/>
      <c r="CS134" s="100"/>
      <c r="CT134" s="100"/>
      <c r="CU134" s="100"/>
      <c r="CV134" s="100"/>
      <c r="CW134" s="100"/>
      <c r="CX134" s="100"/>
      <c r="CY134" s="100"/>
      <c r="CZ134" s="100"/>
      <c r="DA134" s="100"/>
      <c r="DB134" s="100"/>
      <c r="DC134" s="100"/>
      <c r="DD134" s="100"/>
      <c r="DE134" s="100"/>
      <c r="DF134" s="100"/>
      <c r="DG134" s="100"/>
      <c r="DH134" s="100"/>
      <c r="DI134" s="100"/>
      <c r="DJ134" s="100"/>
      <c r="DK134" s="100"/>
      <c r="DL134" s="100"/>
      <c r="DM134" s="100"/>
      <c r="DN134" s="100"/>
      <c r="DO134" s="100"/>
      <c r="DP134" s="100"/>
      <c r="DQ134" s="100"/>
      <c r="DR134" s="100"/>
      <c r="DS134" s="100"/>
      <c r="DT134" s="100"/>
      <c r="DU134" s="100"/>
      <c r="DV134" s="100"/>
      <c r="DW134" s="100"/>
      <c r="DX134" s="100"/>
      <c r="DY134" s="100"/>
      <c r="DZ134" s="100"/>
      <c r="EA134" s="100"/>
      <c r="EB134" s="100"/>
      <c r="EC134" s="100"/>
      <c r="ED134" s="100"/>
      <c r="EE134" s="100"/>
      <c r="EF134" s="100"/>
      <c r="EG134" s="100"/>
      <c r="EH134" s="100"/>
      <c r="EI134" s="100"/>
      <c r="EJ134" s="100"/>
      <c r="EK134" s="100"/>
      <c r="EL134" s="100"/>
      <c r="EM134" s="100"/>
      <c r="EN134" s="100"/>
      <c r="EO134" s="100"/>
      <c r="EP134" s="100"/>
      <c r="EQ134" s="100"/>
      <c r="ER134" s="100"/>
      <c r="ES134" s="100"/>
      <c r="ET134" s="100"/>
      <c r="EU134" s="100"/>
      <c r="EV134" s="100"/>
      <c r="EW134" s="100"/>
      <c r="EX134" s="100"/>
      <c r="EY134" s="100"/>
      <c r="EZ134" s="100"/>
      <c r="FA134" s="100"/>
      <c r="FB134" s="100"/>
      <c r="FC134" s="100"/>
      <c r="FD134" s="100"/>
      <c r="FE134" s="100"/>
      <c r="FF134" s="100"/>
      <c r="FG134" s="100"/>
      <c r="FH134" s="100"/>
      <c r="FI134" s="100"/>
      <c r="FJ134" s="100"/>
      <c r="FK134" s="100"/>
      <c r="FL134" s="100"/>
      <c r="FM134" s="100"/>
      <c r="FN134" s="100"/>
      <c r="FO134" s="100"/>
      <c r="FP134" s="100"/>
      <c r="FQ134" s="100"/>
      <c r="FR134" s="100"/>
      <c r="FS134" s="100"/>
      <c r="FT134" s="100"/>
      <c r="FU134" s="100"/>
      <c r="FV134" s="100"/>
      <c r="FW134" s="100"/>
      <c r="FX134" s="100"/>
      <c r="FY134" s="100"/>
      <c r="FZ134" s="100"/>
      <c r="GA134" s="100"/>
      <c r="GB134" s="100"/>
      <c r="GC134" s="100"/>
      <c r="GD134" s="100"/>
      <c r="GE134" s="100"/>
      <c r="GF134" s="100"/>
      <c r="GG134" s="100"/>
      <c r="GH134" s="100"/>
      <c r="GI134" s="100"/>
      <c r="GJ134" s="100"/>
      <c r="GK134" s="100"/>
      <c r="GL134" s="100"/>
      <c r="GM134" s="100"/>
      <c r="GN134" s="100"/>
      <c r="GO134" s="100"/>
      <c r="GP134" s="100"/>
      <c r="GQ134" s="100"/>
      <c r="GR134" s="100"/>
      <c r="GS134" s="100"/>
      <c r="GT134" s="100"/>
      <c r="GU134" s="100"/>
      <c r="GV134" s="100"/>
      <c r="GW134" s="100"/>
      <c r="GX134" s="100"/>
      <c r="GY134" s="100"/>
      <c r="GZ134" s="100"/>
      <c r="HA134" s="100"/>
      <c r="HB134" s="100"/>
      <c r="HC134" s="100"/>
      <c r="HD134" s="100"/>
      <c r="HE134" s="100"/>
      <c r="HF134" s="100"/>
      <c r="HG134" s="100"/>
      <c r="HH134" s="100"/>
      <c r="HI134" s="100"/>
      <c r="HJ134" s="100"/>
      <c r="HK134" s="100"/>
      <c r="HL134" s="100"/>
      <c r="HM134" s="100"/>
      <c r="HN134" s="100"/>
      <c r="HO134" s="100"/>
      <c r="HP134" s="100"/>
      <c r="HQ134" s="100"/>
      <c r="HR134" s="100"/>
      <c r="HS134" s="100"/>
      <c r="HT134" s="100"/>
      <c r="HU134" s="100"/>
      <c r="HV134" s="100"/>
      <c r="HW134" s="100"/>
      <c r="HX134" s="100"/>
      <c r="HY134" s="100"/>
      <c r="HZ134" s="100"/>
      <c r="IA134" s="100"/>
      <c r="IB134" s="100"/>
      <c r="IC134" s="100"/>
      <c r="ID134" s="100"/>
      <c r="IE134" s="100"/>
      <c r="IF134" s="100"/>
      <c r="IG134" s="100"/>
      <c r="IH134" s="100"/>
      <c r="II134" s="100"/>
    </row>
    <row r="135" spans="1:243" s="101" customFormat="1" ht="351" customHeight="1">
      <c r="A135" s="91" t="s">
        <v>296</v>
      </c>
      <c r="B135" s="470" t="s">
        <v>297</v>
      </c>
      <c r="C135" s="470"/>
      <c r="D135" s="470"/>
      <c r="E135" s="470" t="s">
        <v>298</v>
      </c>
      <c r="F135" s="470"/>
      <c r="G135" s="470"/>
      <c r="H135" s="470"/>
      <c r="I135" s="458" t="s">
        <v>299</v>
      </c>
      <c r="J135" s="471"/>
      <c r="K135" s="456"/>
      <c r="L135" s="472" t="s">
        <v>300</v>
      </c>
      <c r="M135" s="472"/>
      <c r="N135" s="472"/>
      <c r="O135" s="94">
        <v>2</v>
      </c>
      <c r="P135" s="95">
        <v>3</v>
      </c>
      <c r="Q135" s="94">
        <f>O135*P135</f>
        <v>6</v>
      </c>
      <c r="R135" s="65">
        <f>Q135*Q129</f>
        <v>600</v>
      </c>
      <c r="S135" s="94" t="str">
        <f>IF((R135&gt;599),"I",IF(R135&gt;149,"II",IF(R135&gt;39,"III",IF(R135&lt;31,"IV"))))</f>
        <v>I</v>
      </c>
      <c r="T135" s="97" t="str">
        <f t="shared" ref="T135" si="41">IF(S135="IV","Aceptable",IF(S135="III","Mejorable",IF(S135="II","No Aceptable o Aceptable con Control Especifico",IF(S135="I","NO Aceptable"))))</f>
        <v>NO Aceptable</v>
      </c>
      <c r="U135" s="65">
        <f>R129</f>
        <v>1800</v>
      </c>
      <c r="V135" s="65">
        <f t="shared" ref="V135" si="42">R135</f>
        <v>600</v>
      </c>
      <c r="W135" s="66">
        <f>(U135-V135)/U135</f>
        <v>0.66666666666666663</v>
      </c>
      <c r="X135" s="67" t="s">
        <v>301</v>
      </c>
      <c r="Y135" s="68" t="s">
        <v>340</v>
      </c>
      <c r="Z135" s="100"/>
      <c r="AA135" s="100"/>
      <c r="AB135" s="100"/>
      <c r="AC135" s="100"/>
      <c r="AD135" s="100"/>
      <c r="AE135" s="100"/>
      <c r="AF135" s="100"/>
      <c r="AG135" s="100"/>
      <c r="AH135" s="100"/>
      <c r="AI135" s="100"/>
      <c r="AJ135" s="100"/>
      <c r="AK135" s="100"/>
      <c r="AL135" s="100"/>
      <c r="AM135" s="100"/>
      <c r="AN135" s="100"/>
      <c r="AO135" s="100"/>
      <c r="AP135" s="100"/>
      <c r="AQ135" s="100"/>
      <c r="AR135" s="100"/>
      <c r="AS135" s="100"/>
      <c r="AT135" s="100"/>
      <c r="AU135" s="100"/>
      <c r="AV135" s="100"/>
      <c r="AW135" s="100"/>
      <c r="AX135" s="100"/>
      <c r="AY135" s="100"/>
      <c r="AZ135" s="100"/>
      <c r="BA135" s="100"/>
      <c r="BB135" s="100"/>
      <c r="BC135" s="100"/>
      <c r="BD135" s="100"/>
      <c r="BE135" s="100"/>
      <c r="BF135" s="100"/>
      <c r="BG135" s="100"/>
      <c r="BH135" s="100"/>
      <c r="BI135" s="100"/>
      <c r="BJ135" s="100"/>
      <c r="BK135" s="100"/>
      <c r="BL135" s="100"/>
      <c r="BM135" s="100"/>
      <c r="BN135" s="100"/>
      <c r="BO135" s="100"/>
      <c r="BP135" s="100"/>
      <c r="BQ135" s="100"/>
      <c r="BR135" s="100"/>
      <c r="BS135" s="100"/>
      <c r="BT135" s="100"/>
      <c r="BU135" s="100"/>
      <c r="BV135" s="100"/>
      <c r="BW135" s="100"/>
      <c r="BX135" s="100"/>
      <c r="BY135" s="100"/>
      <c r="BZ135" s="100"/>
      <c r="CA135" s="100"/>
      <c r="CB135" s="100"/>
      <c r="CC135" s="100"/>
      <c r="CD135" s="100"/>
      <c r="CE135" s="100"/>
      <c r="CF135" s="100"/>
      <c r="CG135" s="100"/>
      <c r="CH135" s="100"/>
      <c r="CI135" s="100"/>
      <c r="CJ135" s="100"/>
      <c r="CK135" s="100"/>
      <c r="CL135" s="100"/>
      <c r="CM135" s="100"/>
      <c r="CN135" s="100"/>
      <c r="CO135" s="100"/>
      <c r="CP135" s="100"/>
      <c r="CQ135" s="100"/>
      <c r="CR135" s="100"/>
      <c r="CS135" s="100"/>
      <c r="CT135" s="100"/>
      <c r="CU135" s="100"/>
      <c r="CV135" s="100"/>
      <c r="CW135" s="100"/>
      <c r="CX135" s="100"/>
      <c r="CY135" s="100"/>
      <c r="CZ135" s="100"/>
      <c r="DA135" s="100"/>
      <c r="DB135" s="100"/>
      <c r="DC135" s="100"/>
      <c r="DD135" s="100"/>
      <c r="DE135" s="100"/>
      <c r="DF135" s="100"/>
      <c r="DG135" s="100"/>
      <c r="DH135" s="100"/>
      <c r="DI135" s="100"/>
      <c r="DJ135" s="100"/>
      <c r="DK135" s="100"/>
      <c r="DL135" s="100"/>
      <c r="DM135" s="100"/>
      <c r="DN135" s="100"/>
      <c r="DO135" s="100"/>
      <c r="DP135" s="100"/>
      <c r="DQ135" s="100"/>
      <c r="DR135" s="100"/>
      <c r="DS135" s="100"/>
      <c r="DT135" s="100"/>
      <c r="DU135" s="100"/>
      <c r="DV135" s="100"/>
      <c r="DW135" s="100"/>
      <c r="DX135" s="100"/>
      <c r="DY135" s="100"/>
      <c r="DZ135" s="100"/>
      <c r="EA135" s="100"/>
      <c r="EB135" s="100"/>
      <c r="EC135" s="100"/>
      <c r="ED135" s="100"/>
      <c r="EE135" s="100"/>
      <c r="EF135" s="100"/>
      <c r="EG135" s="100"/>
      <c r="EH135" s="100"/>
      <c r="EI135" s="100"/>
      <c r="EJ135" s="100"/>
      <c r="EK135" s="100"/>
      <c r="EL135" s="100"/>
      <c r="EM135" s="100"/>
      <c r="EN135" s="100"/>
      <c r="EO135" s="100"/>
      <c r="EP135" s="100"/>
      <c r="EQ135" s="100"/>
      <c r="ER135" s="100"/>
      <c r="ES135" s="100"/>
      <c r="ET135" s="100"/>
      <c r="EU135" s="100"/>
      <c r="EV135" s="100"/>
      <c r="EW135" s="100"/>
      <c r="EX135" s="100"/>
      <c r="EY135" s="100"/>
      <c r="EZ135" s="100"/>
      <c r="FA135" s="100"/>
      <c r="FB135" s="100"/>
      <c r="FC135" s="100"/>
      <c r="FD135" s="100"/>
      <c r="FE135" s="100"/>
      <c r="FF135" s="100"/>
      <c r="FG135" s="100"/>
      <c r="FH135" s="100"/>
      <c r="FI135" s="100"/>
      <c r="FJ135" s="100"/>
      <c r="FK135" s="100"/>
      <c r="FL135" s="100"/>
      <c r="FM135" s="100"/>
      <c r="FN135" s="100"/>
      <c r="FO135" s="100"/>
      <c r="FP135" s="100"/>
      <c r="FQ135" s="100"/>
      <c r="FR135" s="100"/>
      <c r="FS135" s="100"/>
      <c r="FT135" s="100"/>
      <c r="FU135" s="100"/>
      <c r="FV135" s="100"/>
      <c r="FW135" s="100"/>
      <c r="FX135" s="100"/>
      <c r="FY135" s="100"/>
      <c r="FZ135" s="100"/>
      <c r="GA135" s="100"/>
      <c r="GB135" s="100"/>
      <c r="GC135" s="100"/>
      <c r="GD135" s="100"/>
      <c r="GE135" s="100"/>
      <c r="GF135" s="100"/>
      <c r="GG135" s="100"/>
      <c r="GH135" s="100"/>
      <c r="GI135" s="100"/>
      <c r="GJ135" s="100"/>
      <c r="GK135" s="100"/>
      <c r="GL135" s="100"/>
      <c r="GM135" s="100"/>
      <c r="GN135" s="100"/>
      <c r="GO135" s="100"/>
      <c r="GP135" s="100"/>
      <c r="GQ135" s="100"/>
      <c r="GR135" s="100"/>
      <c r="GS135" s="100"/>
      <c r="GT135" s="100"/>
      <c r="GU135" s="100"/>
      <c r="GV135" s="100"/>
      <c r="GW135" s="100"/>
      <c r="GX135" s="100"/>
      <c r="GY135" s="100"/>
      <c r="GZ135" s="100"/>
      <c r="HA135" s="100"/>
      <c r="HB135" s="100"/>
      <c r="HC135" s="100"/>
      <c r="HD135" s="100"/>
      <c r="HE135" s="100"/>
      <c r="HF135" s="100"/>
      <c r="HG135" s="100"/>
      <c r="HH135" s="100"/>
      <c r="HI135" s="100"/>
      <c r="HJ135" s="100"/>
      <c r="HK135" s="100"/>
      <c r="HL135" s="100"/>
      <c r="HM135" s="100"/>
      <c r="HN135" s="100"/>
      <c r="HO135" s="100"/>
      <c r="HP135" s="100"/>
      <c r="HQ135" s="100"/>
      <c r="HR135" s="100"/>
      <c r="HS135" s="100"/>
      <c r="HT135" s="100"/>
      <c r="HU135" s="100"/>
      <c r="HV135" s="100"/>
      <c r="HW135" s="100"/>
      <c r="HX135" s="100"/>
      <c r="HY135" s="100"/>
      <c r="HZ135" s="100"/>
      <c r="IA135" s="100"/>
      <c r="IB135" s="100"/>
      <c r="IC135" s="100"/>
      <c r="ID135" s="100"/>
      <c r="IE135" s="100"/>
      <c r="IF135" s="100"/>
      <c r="IG135" s="100"/>
      <c r="IH135" s="100"/>
      <c r="II135" s="100"/>
    </row>
    <row r="141" spans="1:243" s="77" customFormat="1" ht="84" customHeight="1">
      <c r="A141" s="73" t="s">
        <v>226</v>
      </c>
      <c r="B141" s="473" t="s">
        <v>360</v>
      </c>
      <c r="C141" s="473"/>
      <c r="D141" s="473"/>
      <c r="E141" s="473"/>
      <c r="F141" s="74"/>
      <c r="G141" s="75" t="s">
        <v>228</v>
      </c>
      <c r="H141" s="443" t="s">
        <v>361</v>
      </c>
      <c r="I141" s="443"/>
      <c r="J141" s="443"/>
      <c r="K141" s="76"/>
      <c r="L141" s="76"/>
      <c r="M141" s="453" t="s">
        <v>229</v>
      </c>
      <c r="N141" s="453"/>
      <c r="O141" s="453"/>
      <c r="P141" s="453"/>
      <c r="Q141" s="446" t="s">
        <v>305</v>
      </c>
      <c r="R141" s="446"/>
      <c r="S141" s="446"/>
      <c r="T141" s="446"/>
      <c r="U141" s="446"/>
      <c r="V141" s="446"/>
      <c r="W141" s="446"/>
      <c r="X141" s="446"/>
      <c r="Y141" s="446"/>
    </row>
    <row r="142" spans="1:243" s="77" customFormat="1" ht="4.2" customHeight="1">
      <c r="A142" s="78"/>
      <c r="B142" s="78"/>
      <c r="C142" s="78"/>
      <c r="D142" s="78"/>
      <c r="E142" s="78"/>
      <c r="F142" s="79"/>
      <c r="G142" s="80"/>
      <c r="H142" s="80"/>
      <c r="I142" s="80"/>
      <c r="J142" s="81"/>
      <c r="K142" s="81"/>
      <c r="L142" s="81"/>
      <c r="M142" s="81"/>
      <c r="N142" s="81"/>
      <c r="O142" s="78"/>
      <c r="P142" s="82"/>
      <c r="Q142" s="82"/>
      <c r="R142" s="82"/>
      <c r="S142" s="78"/>
      <c r="T142" s="78"/>
      <c r="U142" s="78"/>
    </row>
    <row r="143" spans="1:243" s="77" customFormat="1" ht="64.95" customHeight="1">
      <c r="A143" s="73" t="s">
        <v>231</v>
      </c>
      <c r="B143" s="443" t="s">
        <v>306</v>
      </c>
      <c r="C143" s="443"/>
      <c r="D143" s="443"/>
      <c r="E143" s="443"/>
      <c r="F143" s="74"/>
      <c r="G143" s="75" t="s">
        <v>233</v>
      </c>
      <c r="H143" s="481" t="s">
        <v>234</v>
      </c>
      <c r="I143" s="481"/>
      <c r="J143" s="481"/>
      <c r="K143" s="74"/>
      <c r="L143" s="74"/>
      <c r="M143" s="445" t="s">
        <v>235</v>
      </c>
      <c r="N143" s="445"/>
      <c r="O143" s="445"/>
      <c r="P143" s="445"/>
      <c r="Q143" s="446" t="s">
        <v>236</v>
      </c>
      <c r="R143" s="447"/>
      <c r="S143" s="447"/>
      <c r="T143" s="447"/>
      <c r="U143" s="447"/>
      <c r="V143" s="447"/>
      <c r="W143" s="447"/>
      <c r="X143" s="447"/>
      <c r="Y143" s="447"/>
    </row>
    <row r="144" spans="1:243" ht="10.199999999999999" customHeight="1"/>
    <row r="145" spans="1:243" s="77" customFormat="1" ht="25.95" customHeight="1">
      <c r="A145" s="450" t="s">
        <v>237</v>
      </c>
      <c r="B145" s="450"/>
      <c r="C145" s="450"/>
      <c r="D145" s="450"/>
      <c r="E145" s="450"/>
      <c r="F145" s="450"/>
      <c r="G145" s="450"/>
      <c r="H145" s="450"/>
      <c r="I145" s="450"/>
      <c r="J145" s="451" t="s">
        <v>238</v>
      </c>
      <c r="K145" s="451"/>
      <c r="L145" s="451"/>
      <c r="M145" s="451"/>
      <c r="N145" s="451"/>
      <c r="O145" s="451"/>
      <c r="P145" s="451"/>
      <c r="Q145" s="451"/>
      <c r="R145" s="451"/>
      <c r="S145" s="451"/>
      <c r="T145" s="452" t="s">
        <v>239</v>
      </c>
      <c r="U145" s="452"/>
      <c r="V145" s="452"/>
      <c r="W145" s="452"/>
      <c r="X145" s="452"/>
      <c r="Y145" s="452"/>
      <c r="Z145" s="83"/>
      <c r="AA145" s="83"/>
      <c r="AB145" s="83"/>
      <c r="AC145" s="83"/>
      <c r="AD145" s="83"/>
      <c r="AE145" s="83"/>
      <c r="AF145" s="83"/>
      <c r="AG145" s="83"/>
      <c r="AH145" s="83"/>
      <c r="AI145" s="83"/>
      <c r="AJ145" s="83"/>
      <c r="AK145" s="83"/>
      <c r="AL145" s="83"/>
      <c r="AM145" s="83"/>
      <c r="AN145" s="83"/>
      <c r="AO145" s="83"/>
      <c r="AP145" s="83"/>
      <c r="AQ145" s="83"/>
      <c r="AR145" s="83"/>
      <c r="AS145" s="83"/>
      <c r="AT145" s="83"/>
      <c r="AU145" s="83"/>
      <c r="AV145" s="83"/>
      <c r="AW145" s="83"/>
      <c r="AX145" s="83"/>
      <c r="AY145" s="83"/>
      <c r="AZ145" s="83"/>
      <c r="BA145" s="83"/>
      <c r="BB145" s="83"/>
      <c r="BC145" s="83"/>
      <c r="BD145" s="83"/>
      <c r="BE145" s="83"/>
      <c r="BF145" s="83"/>
      <c r="BG145" s="83"/>
      <c r="BH145" s="83"/>
      <c r="BI145" s="83"/>
      <c r="BJ145" s="83"/>
      <c r="BK145" s="83"/>
      <c r="BL145" s="83"/>
      <c r="BM145" s="83"/>
      <c r="BN145" s="83"/>
      <c r="BO145" s="83"/>
      <c r="BP145" s="83"/>
      <c r="BQ145" s="83"/>
      <c r="BR145" s="83"/>
      <c r="BS145" s="83"/>
      <c r="BT145" s="83"/>
      <c r="BU145" s="83"/>
      <c r="BV145" s="83"/>
      <c r="BW145" s="83"/>
      <c r="BX145" s="83"/>
      <c r="BY145" s="83"/>
      <c r="BZ145" s="83"/>
      <c r="CA145" s="83"/>
      <c r="CB145" s="83"/>
      <c r="CC145" s="83"/>
      <c r="CD145" s="83"/>
      <c r="CE145" s="83"/>
      <c r="CF145" s="83"/>
      <c r="CG145" s="83"/>
      <c r="CH145" s="83"/>
      <c r="CI145" s="83"/>
      <c r="CJ145" s="83"/>
      <c r="CK145" s="83"/>
      <c r="CL145" s="83"/>
      <c r="CM145" s="83"/>
      <c r="CN145" s="83"/>
      <c r="CO145" s="83"/>
      <c r="CP145" s="83"/>
      <c r="CQ145" s="83"/>
      <c r="CR145" s="83"/>
      <c r="CS145" s="83"/>
      <c r="CT145" s="83"/>
      <c r="CU145" s="83"/>
      <c r="CV145" s="83"/>
      <c r="CW145" s="83"/>
      <c r="CX145" s="83"/>
      <c r="CY145" s="83"/>
      <c r="CZ145" s="83"/>
      <c r="DA145" s="83"/>
      <c r="DB145" s="83"/>
      <c r="DC145" s="83"/>
      <c r="DD145" s="83"/>
      <c r="DE145" s="83"/>
      <c r="DF145" s="83"/>
      <c r="DG145" s="83"/>
      <c r="DH145" s="83"/>
      <c r="DI145" s="83"/>
      <c r="DJ145" s="83"/>
      <c r="DK145" s="83"/>
      <c r="DL145" s="83"/>
      <c r="DM145" s="83"/>
      <c r="DN145" s="83"/>
      <c r="DO145" s="83"/>
      <c r="DP145" s="83"/>
      <c r="DQ145" s="83"/>
      <c r="DR145" s="83"/>
      <c r="DS145" s="83"/>
      <c r="DT145" s="83"/>
      <c r="DU145" s="83"/>
      <c r="DV145" s="83"/>
      <c r="DW145" s="83"/>
      <c r="DX145" s="83"/>
      <c r="DY145" s="83"/>
      <c r="DZ145" s="83"/>
      <c r="EA145" s="83"/>
      <c r="EB145" s="83"/>
      <c r="EC145" s="83"/>
      <c r="ED145" s="83"/>
      <c r="EE145" s="83"/>
      <c r="EF145" s="83"/>
      <c r="EG145" s="83"/>
      <c r="EH145" s="83"/>
      <c r="EI145" s="83"/>
      <c r="EJ145" s="83"/>
      <c r="EK145" s="83"/>
      <c r="EL145" s="83"/>
      <c r="EM145" s="83"/>
      <c r="EN145" s="83"/>
      <c r="EO145" s="83"/>
      <c r="EP145" s="83"/>
      <c r="EQ145" s="83"/>
      <c r="ER145" s="83"/>
      <c r="ES145" s="83"/>
      <c r="ET145" s="83"/>
      <c r="EU145" s="83"/>
      <c r="EV145" s="83"/>
      <c r="EW145" s="83"/>
      <c r="EX145" s="83"/>
      <c r="EY145" s="83"/>
      <c r="EZ145" s="83"/>
      <c r="FA145" s="83"/>
      <c r="FB145" s="83"/>
      <c r="FC145" s="83"/>
      <c r="FD145" s="83"/>
      <c r="FE145" s="83"/>
      <c r="FF145" s="83"/>
      <c r="FG145" s="83"/>
      <c r="FH145" s="83"/>
      <c r="FI145" s="83"/>
      <c r="FJ145" s="83"/>
      <c r="FK145" s="83"/>
      <c r="FL145" s="83"/>
      <c r="FM145" s="83"/>
      <c r="FN145" s="83"/>
      <c r="FO145" s="83"/>
      <c r="FP145" s="83"/>
      <c r="FQ145" s="83"/>
      <c r="FR145" s="83"/>
      <c r="FS145" s="83"/>
      <c r="FT145" s="83"/>
      <c r="FU145" s="83"/>
      <c r="FV145" s="83"/>
      <c r="FW145" s="83"/>
      <c r="FX145" s="83"/>
      <c r="FY145" s="83"/>
      <c r="FZ145" s="83"/>
      <c r="GA145" s="83"/>
      <c r="GB145" s="83"/>
      <c r="GC145" s="83"/>
      <c r="GD145" s="83"/>
      <c r="GE145" s="83"/>
      <c r="GF145" s="83"/>
      <c r="GG145" s="83"/>
      <c r="GH145" s="83"/>
      <c r="GI145" s="83"/>
      <c r="GJ145" s="83"/>
      <c r="GK145" s="83"/>
      <c r="GL145" s="83"/>
      <c r="GM145" s="83"/>
      <c r="GN145" s="83"/>
      <c r="GO145" s="83"/>
      <c r="GP145" s="83"/>
      <c r="GQ145" s="83"/>
      <c r="GR145" s="83"/>
      <c r="GS145" s="83"/>
      <c r="GT145" s="83"/>
      <c r="GU145" s="83"/>
      <c r="GV145" s="83"/>
      <c r="GW145" s="83"/>
      <c r="GX145" s="83"/>
      <c r="GY145" s="83"/>
      <c r="GZ145" s="83"/>
      <c r="HA145" s="83"/>
      <c r="HB145" s="83"/>
      <c r="HC145" s="83"/>
      <c r="HD145" s="83"/>
      <c r="HE145" s="83"/>
      <c r="HF145" s="83"/>
      <c r="HG145" s="83"/>
      <c r="HH145" s="83"/>
      <c r="HI145" s="83"/>
      <c r="HJ145" s="83"/>
      <c r="HK145" s="83"/>
      <c r="HL145" s="83"/>
      <c r="HM145" s="83"/>
      <c r="HN145" s="83"/>
      <c r="HO145" s="83"/>
      <c r="HP145" s="83"/>
      <c r="HQ145" s="83"/>
      <c r="HR145" s="83"/>
      <c r="HS145" s="83"/>
      <c r="HT145" s="83"/>
      <c r="HU145" s="83"/>
      <c r="HV145" s="83"/>
      <c r="HW145" s="83"/>
      <c r="HX145" s="83"/>
      <c r="HY145" s="83"/>
      <c r="HZ145" s="83"/>
      <c r="IA145" s="83"/>
      <c r="IB145" s="83"/>
      <c r="IC145" s="83"/>
      <c r="ID145" s="83"/>
      <c r="IE145" s="83"/>
      <c r="IF145" s="83"/>
      <c r="IG145" s="83"/>
      <c r="IH145" s="83"/>
      <c r="II145" s="83"/>
    </row>
    <row r="146" spans="1:243" ht="39" customHeight="1">
      <c r="A146" s="454" t="s">
        <v>240</v>
      </c>
      <c r="B146" s="459" t="s">
        <v>241</v>
      </c>
      <c r="C146" s="459" t="s">
        <v>242</v>
      </c>
      <c r="D146" s="454" t="s">
        <v>243</v>
      </c>
      <c r="E146" s="454" t="s">
        <v>244</v>
      </c>
      <c r="F146" s="454" t="s">
        <v>245</v>
      </c>
      <c r="G146" s="454"/>
      <c r="H146" s="454"/>
      <c r="I146" s="454" t="s">
        <v>246</v>
      </c>
      <c r="J146" s="455" t="s">
        <v>247</v>
      </c>
      <c r="K146" s="455"/>
      <c r="L146" s="455"/>
      <c r="M146" s="455" t="s">
        <v>248</v>
      </c>
      <c r="N146" s="455"/>
      <c r="O146" s="455"/>
      <c r="P146" s="455"/>
      <c r="Q146" s="455"/>
      <c r="R146" s="455"/>
      <c r="S146" s="455"/>
      <c r="T146" s="84" t="s">
        <v>249</v>
      </c>
      <c r="U146" s="454" t="s">
        <v>250</v>
      </c>
      <c r="V146" s="454"/>
      <c r="W146" s="454"/>
      <c r="X146" s="454" t="s">
        <v>251</v>
      </c>
      <c r="Y146" s="454"/>
    </row>
    <row r="147" spans="1:243" ht="109.2" customHeight="1">
      <c r="A147" s="454"/>
      <c r="B147" s="459"/>
      <c r="C147" s="459"/>
      <c r="D147" s="454"/>
      <c r="E147" s="454"/>
      <c r="F147" s="84" t="s">
        <v>252</v>
      </c>
      <c r="G147" s="84" t="s">
        <v>253</v>
      </c>
      <c r="H147" s="84" t="s">
        <v>254</v>
      </c>
      <c r="I147" s="454"/>
      <c r="J147" s="85" t="s">
        <v>255</v>
      </c>
      <c r="K147" s="85" t="s">
        <v>256</v>
      </c>
      <c r="L147" s="85" t="s">
        <v>257</v>
      </c>
      <c r="M147" s="86" t="s">
        <v>106</v>
      </c>
      <c r="N147" s="86" t="s">
        <v>135</v>
      </c>
      <c r="O147" s="86" t="s">
        <v>169</v>
      </c>
      <c r="P147" s="87" t="s">
        <v>258</v>
      </c>
      <c r="Q147" s="86" t="s">
        <v>203</v>
      </c>
      <c r="R147" s="86" t="s">
        <v>187</v>
      </c>
      <c r="S147" s="87" t="s">
        <v>259</v>
      </c>
      <c r="T147" s="88" t="s">
        <v>260</v>
      </c>
      <c r="U147" s="88" t="s">
        <v>261</v>
      </c>
      <c r="V147" s="88" t="s">
        <v>262</v>
      </c>
      <c r="W147" s="88" t="s">
        <v>263</v>
      </c>
      <c r="X147" s="84" t="s">
        <v>264</v>
      </c>
      <c r="Y147" s="84" t="s">
        <v>265</v>
      </c>
    </row>
    <row r="148" spans="1:243" s="101" customFormat="1" ht="198" customHeight="1">
      <c r="A148" s="89" t="s">
        <v>360</v>
      </c>
      <c r="B148" s="90" t="s">
        <v>267</v>
      </c>
      <c r="C148" s="90" t="s">
        <v>351</v>
      </c>
      <c r="D148" s="91" t="s">
        <v>357</v>
      </c>
      <c r="E148" s="91" t="s">
        <v>358</v>
      </c>
      <c r="F148" s="92" t="s">
        <v>271</v>
      </c>
      <c r="G148" s="93" t="s">
        <v>31</v>
      </c>
      <c r="H148" s="91" t="s">
        <v>272</v>
      </c>
      <c r="I148" s="91" t="s">
        <v>273</v>
      </c>
      <c r="J148" s="91" t="s">
        <v>274</v>
      </c>
      <c r="K148" s="91" t="s">
        <v>274</v>
      </c>
      <c r="L148" s="91" t="s">
        <v>274</v>
      </c>
      <c r="M148" s="94">
        <v>6</v>
      </c>
      <c r="N148" s="95">
        <v>3</v>
      </c>
      <c r="O148" s="94">
        <f t="shared" ref="O148" si="43">M148*N148</f>
        <v>18</v>
      </c>
      <c r="P148" s="96" t="str">
        <f t="shared" ref="P148" si="44">IF((O148&gt;23),"MuyAlto",IF(O148&gt;9,"Alto",IF(O148&gt;5,"Medio",IF(O148&lt;6,"Bajo"))))</f>
        <v>Alto</v>
      </c>
      <c r="Q148" s="94">
        <v>100</v>
      </c>
      <c r="R148" s="94">
        <f>O148*Q148</f>
        <v>1800</v>
      </c>
      <c r="S148" s="94" t="str">
        <f>IF((R148&gt;599),"I",IF(R148&gt;149,"II",IF(R148&gt;39,"III",IF(R148&lt;31,"IV"))))</f>
        <v>I</v>
      </c>
      <c r="T148" s="97" t="str">
        <f t="shared" ref="T148" si="45">IF(S148="IV","Aceptable",IF(S148="III","Mejorable",IF(S148="II","No Aceptable o Aceptable con Control Especifico",IF(S148="I","NO Aceptable"))))</f>
        <v>NO Aceptable</v>
      </c>
      <c r="U148" s="98" t="s">
        <v>362</v>
      </c>
      <c r="V148" s="98" t="s">
        <v>276</v>
      </c>
      <c r="W148" s="98" t="s">
        <v>276</v>
      </c>
      <c r="X148" s="93" t="s">
        <v>277</v>
      </c>
      <c r="Y148" s="99" t="s">
        <v>278</v>
      </c>
      <c r="Z148" s="100"/>
      <c r="AA148" s="100"/>
      <c r="AB148" s="100"/>
      <c r="AC148" s="100"/>
      <c r="AD148" s="100"/>
      <c r="AE148" s="100"/>
      <c r="AF148" s="100"/>
      <c r="AG148" s="100"/>
      <c r="AH148" s="100"/>
      <c r="AI148" s="100"/>
      <c r="AJ148" s="100"/>
      <c r="AK148" s="100"/>
      <c r="AL148" s="100"/>
      <c r="AM148" s="100"/>
      <c r="AN148" s="100"/>
      <c r="AO148" s="100"/>
      <c r="AP148" s="100"/>
      <c r="AQ148" s="100"/>
      <c r="AR148" s="100"/>
      <c r="AS148" s="100"/>
      <c r="AT148" s="100"/>
      <c r="AU148" s="100"/>
      <c r="AV148" s="100"/>
      <c r="AW148" s="100"/>
      <c r="AX148" s="100"/>
      <c r="AY148" s="100"/>
      <c r="AZ148" s="100"/>
      <c r="BA148" s="100"/>
      <c r="BB148" s="100"/>
      <c r="BC148" s="100"/>
      <c r="BD148" s="100"/>
      <c r="BE148" s="100"/>
      <c r="BF148" s="100"/>
      <c r="BG148" s="100"/>
      <c r="BH148" s="100"/>
      <c r="BI148" s="100"/>
      <c r="BJ148" s="100"/>
      <c r="BK148" s="100"/>
      <c r="BL148" s="100"/>
      <c r="BM148" s="100"/>
      <c r="BN148" s="100"/>
      <c r="BO148" s="100"/>
      <c r="BP148" s="100"/>
      <c r="BQ148" s="100"/>
      <c r="BR148" s="100"/>
      <c r="BS148" s="100"/>
      <c r="BT148" s="100"/>
      <c r="BU148" s="100"/>
      <c r="BV148" s="100"/>
      <c r="BW148" s="100"/>
      <c r="BX148" s="100"/>
      <c r="BY148" s="100"/>
      <c r="BZ148" s="100"/>
      <c r="CA148" s="100"/>
      <c r="CB148" s="100"/>
      <c r="CC148" s="100"/>
      <c r="CD148" s="100"/>
      <c r="CE148" s="100"/>
      <c r="CF148" s="100"/>
      <c r="CG148" s="100"/>
      <c r="CH148" s="100"/>
      <c r="CI148" s="100"/>
      <c r="CJ148" s="100"/>
      <c r="CK148" s="100"/>
      <c r="CL148" s="100"/>
      <c r="CM148" s="100"/>
      <c r="CN148" s="100"/>
      <c r="CO148" s="100"/>
      <c r="CP148" s="100"/>
      <c r="CQ148" s="100"/>
      <c r="CR148" s="100"/>
      <c r="CS148" s="100"/>
      <c r="CT148" s="100"/>
      <c r="CU148" s="100"/>
      <c r="CV148" s="100"/>
      <c r="CW148" s="100"/>
      <c r="CX148" s="100"/>
      <c r="CY148" s="100"/>
      <c r="CZ148" s="100"/>
      <c r="DA148" s="100"/>
      <c r="DB148" s="100"/>
      <c r="DC148" s="100"/>
      <c r="DD148" s="100"/>
      <c r="DE148" s="100"/>
      <c r="DF148" s="100"/>
      <c r="DG148" s="100"/>
      <c r="DH148" s="100"/>
      <c r="DI148" s="100"/>
      <c r="DJ148" s="100"/>
      <c r="DK148" s="100"/>
      <c r="DL148" s="100"/>
      <c r="DM148" s="100"/>
      <c r="DN148" s="100"/>
      <c r="DO148" s="100"/>
      <c r="DP148" s="100"/>
      <c r="DQ148" s="100"/>
      <c r="DR148" s="100"/>
      <c r="DS148" s="100"/>
      <c r="DT148" s="100"/>
      <c r="DU148" s="100"/>
      <c r="DV148" s="100"/>
      <c r="DW148" s="100"/>
      <c r="DX148" s="100"/>
      <c r="DY148" s="100"/>
      <c r="DZ148" s="100"/>
      <c r="EA148" s="100"/>
      <c r="EB148" s="100"/>
      <c r="EC148" s="100"/>
      <c r="ED148" s="100"/>
      <c r="EE148" s="100"/>
      <c r="EF148" s="100"/>
      <c r="EG148" s="100"/>
      <c r="EH148" s="100"/>
      <c r="EI148" s="100"/>
      <c r="EJ148" s="100"/>
      <c r="EK148" s="100"/>
      <c r="EL148" s="100"/>
      <c r="EM148" s="100"/>
      <c r="EN148" s="100"/>
      <c r="EO148" s="100"/>
      <c r="EP148" s="100"/>
      <c r="EQ148" s="100"/>
      <c r="ER148" s="100"/>
      <c r="ES148" s="100"/>
      <c r="ET148" s="100"/>
      <c r="EU148" s="100"/>
      <c r="EV148" s="100"/>
      <c r="EW148" s="100"/>
      <c r="EX148" s="100"/>
      <c r="EY148" s="100"/>
      <c r="EZ148" s="100"/>
      <c r="FA148" s="100"/>
      <c r="FB148" s="100"/>
      <c r="FC148" s="100"/>
      <c r="FD148" s="100"/>
      <c r="FE148" s="100"/>
      <c r="FF148" s="100"/>
      <c r="FG148" s="100"/>
      <c r="FH148" s="100"/>
      <c r="FI148" s="100"/>
      <c r="FJ148" s="100"/>
      <c r="FK148" s="100"/>
      <c r="FL148" s="100"/>
      <c r="FM148" s="100"/>
      <c r="FN148" s="100"/>
      <c r="FO148" s="100"/>
      <c r="FP148" s="100"/>
      <c r="FQ148" s="100"/>
      <c r="FR148" s="100"/>
      <c r="FS148" s="100"/>
      <c r="FT148" s="100"/>
      <c r="FU148" s="100"/>
      <c r="FV148" s="100"/>
      <c r="FW148" s="100"/>
      <c r="FX148" s="100"/>
      <c r="FY148" s="100"/>
      <c r="FZ148" s="100"/>
      <c r="GA148" s="100"/>
      <c r="GB148" s="100"/>
      <c r="GC148" s="100"/>
      <c r="GD148" s="100"/>
      <c r="GE148" s="100"/>
      <c r="GF148" s="100"/>
      <c r="GG148" s="100"/>
      <c r="GH148" s="100"/>
      <c r="GI148" s="100"/>
      <c r="GJ148" s="100"/>
      <c r="GK148" s="100"/>
      <c r="GL148" s="100"/>
      <c r="GM148" s="100"/>
      <c r="GN148" s="100"/>
      <c r="GO148" s="100"/>
      <c r="GP148" s="100"/>
      <c r="GQ148" s="100"/>
      <c r="GR148" s="100"/>
      <c r="GS148" s="100"/>
      <c r="GT148" s="100"/>
      <c r="GU148" s="100"/>
      <c r="GV148" s="100"/>
      <c r="GW148" s="100"/>
      <c r="GX148" s="100"/>
      <c r="GY148" s="100"/>
      <c r="GZ148" s="100"/>
      <c r="HA148" s="100"/>
      <c r="HB148" s="100"/>
      <c r="HC148" s="100"/>
      <c r="HD148" s="100"/>
      <c r="HE148" s="100"/>
      <c r="HF148" s="100"/>
      <c r="HG148" s="100"/>
      <c r="HH148" s="100"/>
      <c r="HI148" s="100"/>
      <c r="HJ148" s="100"/>
      <c r="HK148" s="100"/>
      <c r="HL148" s="100"/>
      <c r="HM148" s="100"/>
      <c r="HN148" s="100"/>
      <c r="HO148" s="100"/>
      <c r="HP148" s="100"/>
      <c r="HQ148" s="100"/>
      <c r="HR148" s="100"/>
      <c r="HS148" s="100"/>
      <c r="HT148" s="100"/>
      <c r="HU148" s="100"/>
      <c r="HV148" s="100"/>
      <c r="HW148" s="100"/>
      <c r="HX148" s="100"/>
      <c r="HY148" s="100"/>
      <c r="HZ148" s="100"/>
      <c r="IA148" s="100"/>
      <c r="IB148" s="100"/>
      <c r="IC148" s="100"/>
      <c r="ID148" s="100"/>
      <c r="IE148" s="100"/>
      <c r="IF148" s="100"/>
      <c r="IG148" s="100"/>
      <c r="IH148" s="100"/>
      <c r="II148" s="100"/>
    </row>
    <row r="149" spans="1:243" s="101" customFormat="1" ht="6" customHeight="1">
      <c r="A149" s="456"/>
      <c r="B149" s="457"/>
      <c r="C149" s="457"/>
      <c r="D149" s="457"/>
      <c r="E149" s="457"/>
      <c r="F149" s="457"/>
      <c r="G149" s="457"/>
      <c r="H149" s="457"/>
      <c r="I149" s="457"/>
      <c r="J149" s="457"/>
      <c r="K149" s="457"/>
      <c r="L149" s="457"/>
      <c r="M149" s="457"/>
      <c r="N149" s="457"/>
      <c r="O149" s="457"/>
      <c r="P149" s="457"/>
      <c r="Q149" s="457"/>
      <c r="R149" s="457"/>
      <c r="S149" s="457"/>
      <c r="T149" s="457"/>
      <c r="U149" s="457"/>
      <c r="V149" s="457"/>
      <c r="W149" s="457"/>
      <c r="X149" s="457"/>
      <c r="Y149" s="458"/>
      <c r="Z149" s="100"/>
      <c r="AA149" s="100"/>
      <c r="AB149" s="100"/>
      <c r="AC149" s="100"/>
      <c r="AD149" s="100"/>
      <c r="AE149" s="100"/>
      <c r="AF149" s="100"/>
      <c r="AG149" s="100"/>
      <c r="AH149" s="100"/>
      <c r="AI149" s="100"/>
      <c r="AJ149" s="100"/>
      <c r="AK149" s="100"/>
      <c r="AL149" s="100"/>
      <c r="AM149" s="100"/>
      <c r="AN149" s="100"/>
      <c r="AO149" s="100"/>
      <c r="AP149" s="100"/>
      <c r="AQ149" s="100"/>
      <c r="AR149" s="100"/>
      <c r="AS149" s="100"/>
      <c r="AT149" s="100"/>
      <c r="AU149" s="100"/>
      <c r="AV149" s="100"/>
      <c r="AW149" s="100"/>
      <c r="AX149" s="100"/>
      <c r="AY149" s="100"/>
      <c r="AZ149" s="100"/>
      <c r="BA149" s="100"/>
      <c r="BB149" s="100"/>
      <c r="BC149" s="100"/>
      <c r="BD149" s="100"/>
      <c r="BE149" s="100"/>
      <c r="BF149" s="100"/>
      <c r="BG149" s="100"/>
      <c r="BH149" s="100"/>
      <c r="BI149" s="100"/>
      <c r="BJ149" s="100"/>
      <c r="BK149" s="100"/>
      <c r="BL149" s="100"/>
      <c r="BM149" s="100"/>
      <c r="BN149" s="100"/>
      <c r="BO149" s="100"/>
      <c r="BP149" s="100"/>
      <c r="BQ149" s="100"/>
      <c r="BR149" s="100"/>
      <c r="BS149" s="100"/>
      <c r="BT149" s="100"/>
      <c r="BU149" s="100"/>
      <c r="BV149" s="100"/>
      <c r="BW149" s="100"/>
      <c r="BX149" s="100"/>
      <c r="BY149" s="100"/>
      <c r="BZ149" s="100"/>
      <c r="CA149" s="100"/>
      <c r="CB149" s="100"/>
      <c r="CC149" s="100"/>
      <c r="CD149" s="100"/>
      <c r="CE149" s="100"/>
      <c r="CF149" s="100"/>
      <c r="CG149" s="100"/>
      <c r="CH149" s="100"/>
      <c r="CI149" s="100"/>
      <c r="CJ149" s="100"/>
      <c r="CK149" s="100"/>
      <c r="CL149" s="100"/>
      <c r="CM149" s="100"/>
      <c r="CN149" s="100"/>
      <c r="CO149" s="100"/>
      <c r="CP149" s="100"/>
      <c r="CQ149" s="100"/>
      <c r="CR149" s="100"/>
      <c r="CS149" s="100"/>
      <c r="CT149" s="100"/>
      <c r="CU149" s="100"/>
      <c r="CV149" s="100"/>
      <c r="CW149" s="100"/>
      <c r="CX149" s="100"/>
      <c r="CY149" s="100"/>
      <c r="CZ149" s="100"/>
      <c r="DA149" s="100"/>
      <c r="DB149" s="100"/>
      <c r="DC149" s="100"/>
      <c r="DD149" s="100"/>
      <c r="DE149" s="100"/>
      <c r="DF149" s="100"/>
      <c r="DG149" s="100"/>
      <c r="DH149" s="100"/>
      <c r="DI149" s="100"/>
      <c r="DJ149" s="100"/>
      <c r="DK149" s="100"/>
      <c r="DL149" s="100"/>
      <c r="DM149" s="100"/>
      <c r="DN149" s="100"/>
      <c r="DO149" s="100"/>
      <c r="DP149" s="100"/>
      <c r="DQ149" s="100"/>
      <c r="DR149" s="100"/>
      <c r="DS149" s="100"/>
      <c r="DT149" s="100"/>
      <c r="DU149" s="100"/>
      <c r="DV149" s="100"/>
      <c r="DW149" s="100"/>
      <c r="DX149" s="100"/>
      <c r="DY149" s="100"/>
      <c r="DZ149" s="100"/>
      <c r="EA149" s="100"/>
      <c r="EB149" s="100"/>
      <c r="EC149" s="100"/>
      <c r="ED149" s="100"/>
      <c r="EE149" s="100"/>
      <c r="EF149" s="100"/>
      <c r="EG149" s="100"/>
      <c r="EH149" s="100"/>
      <c r="EI149" s="100"/>
      <c r="EJ149" s="100"/>
      <c r="EK149" s="100"/>
      <c r="EL149" s="100"/>
      <c r="EM149" s="100"/>
      <c r="EN149" s="100"/>
      <c r="EO149" s="100"/>
      <c r="EP149" s="100"/>
      <c r="EQ149" s="100"/>
      <c r="ER149" s="100"/>
      <c r="ES149" s="100"/>
      <c r="ET149" s="100"/>
      <c r="EU149" s="100"/>
      <c r="EV149" s="100"/>
      <c r="EW149" s="100"/>
      <c r="EX149" s="100"/>
      <c r="EY149" s="100"/>
      <c r="EZ149" s="100"/>
      <c r="FA149" s="100"/>
      <c r="FB149" s="100"/>
      <c r="FC149" s="100"/>
      <c r="FD149" s="100"/>
      <c r="FE149" s="100"/>
      <c r="FF149" s="100"/>
      <c r="FG149" s="100"/>
      <c r="FH149" s="100"/>
      <c r="FI149" s="100"/>
      <c r="FJ149" s="100"/>
      <c r="FK149" s="100"/>
      <c r="FL149" s="100"/>
      <c r="FM149" s="100"/>
      <c r="FN149" s="100"/>
      <c r="FO149" s="100"/>
      <c r="FP149" s="100"/>
      <c r="FQ149" s="100"/>
      <c r="FR149" s="100"/>
      <c r="FS149" s="100"/>
      <c r="FT149" s="100"/>
      <c r="FU149" s="100"/>
      <c r="FV149" s="100"/>
      <c r="FW149" s="100"/>
      <c r="FX149" s="100"/>
      <c r="FY149" s="100"/>
      <c r="FZ149" s="100"/>
      <c r="GA149" s="100"/>
      <c r="GB149" s="100"/>
      <c r="GC149" s="100"/>
      <c r="GD149" s="100"/>
      <c r="GE149" s="100"/>
      <c r="GF149" s="100"/>
      <c r="GG149" s="100"/>
      <c r="GH149" s="100"/>
      <c r="GI149" s="100"/>
      <c r="GJ149" s="100"/>
      <c r="GK149" s="100"/>
      <c r="GL149" s="100"/>
      <c r="GM149" s="100"/>
      <c r="GN149" s="100"/>
      <c r="GO149" s="100"/>
      <c r="GP149" s="100"/>
      <c r="GQ149" s="100"/>
      <c r="GR149" s="100"/>
      <c r="GS149" s="100"/>
      <c r="GT149" s="100"/>
      <c r="GU149" s="100"/>
      <c r="GV149" s="100"/>
      <c r="GW149" s="100"/>
      <c r="GX149" s="100"/>
      <c r="GY149" s="100"/>
      <c r="GZ149" s="100"/>
      <c r="HA149" s="100"/>
      <c r="HB149" s="100"/>
      <c r="HC149" s="100"/>
      <c r="HD149" s="100"/>
      <c r="HE149" s="100"/>
      <c r="HF149" s="100"/>
      <c r="HG149" s="100"/>
      <c r="HH149" s="100"/>
      <c r="HI149" s="100"/>
      <c r="HJ149" s="100"/>
      <c r="HK149" s="100"/>
      <c r="HL149" s="100"/>
      <c r="HM149" s="100"/>
      <c r="HN149" s="100"/>
      <c r="HO149" s="100"/>
      <c r="HP149" s="100"/>
      <c r="HQ149" s="100"/>
      <c r="HR149" s="100"/>
      <c r="HS149" s="100"/>
      <c r="HT149" s="100"/>
      <c r="HU149" s="100"/>
      <c r="HV149" s="100"/>
      <c r="HW149" s="100"/>
      <c r="HX149" s="100"/>
      <c r="HY149" s="100"/>
      <c r="HZ149" s="100"/>
      <c r="IA149" s="100"/>
      <c r="IB149" s="100"/>
      <c r="IC149" s="100"/>
      <c r="ID149" s="100"/>
      <c r="IE149" s="100"/>
      <c r="IF149" s="100"/>
      <c r="IG149" s="100"/>
      <c r="IH149" s="100"/>
      <c r="II149" s="100"/>
    </row>
    <row r="150" spans="1:243" s="101" customFormat="1" ht="31.2" customHeight="1">
      <c r="A150" s="462" t="s">
        <v>279</v>
      </c>
      <c r="B150" s="462"/>
      <c r="C150" s="462"/>
      <c r="D150" s="462"/>
      <c r="E150" s="462"/>
      <c r="F150" s="462"/>
      <c r="G150" s="462"/>
      <c r="H150" s="462"/>
      <c r="I150" s="462"/>
      <c r="J150" s="462"/>
      <c r="K150" s="462"/>
      <c r="L150" s="463" t="s">
        <v>280</v>
      </c>
      <c r="M150" s="463"/>
      <c r="N150" s="463"/>
      <c r="O150" s="463"/>
      <c r="P150" s="463"/>
      <c r="Q150" s="463"/>
      <c r="R150" s="463"/>
      <c r="S150" s="463"/>
      <c r="T150" s="463"/>
      <c r="U150" s="464" t="s">
        <v>281</v>
      </c>
      <c r="V150" s="464"/>
      <c r="W150" s="464"/>
      <c r="X150" s="465" t="s">
        <v>282</v>
      </c>
      <c r="Y150" s="465" t="s">
        <v>283</v>
      </c>
      <c r="Z150" s="100"/>
      <c r="AA150" s="100"/>
      <c r="AB150" s="100"/>
      <c r="AC150" s="100"/>
      <c r="AD150" s="100"/>
      <c r="AE150" s="100"/>
      <c r="AF150" s="100"/>
      <c r="AG150" s="100"/>
      <c r="AH150" s="100"/>
      <c r="AI150" s="100"/>
      <c r="AJ150" s="100"/>
      <c r="AK150" s="100"/>
      <c r="AL150" s="100"/>
      <c r="AM150" s="100"/>
      <c r="AN150" s="100"/>
      <c r="AO150" s="100"/>
      <c r="AP150" s="100"/>
      <c r="AQ150" s="100"/>
      <c r="AR150" s="100"/>
      <c r="AS150" s="100"/>
      <c r="AT150" s="100"/>
      <c r="AU150" s="100"/>
      <c r="AV150" s="100"/>
      <c r="AW150" s="100"/>
      <c r="AX150" s="100"/>
      <c r="AY150" s="100"/>
      <c r="AZ150" s="100"/>
      <c r="BA150" s="100"/>
      <c r="BB150" s="100"/>
      <c r="BC150" s="100"/>
      <c r="BD150" s="100"/>
      <c r="BE150" s="100"/>
      <c r="BF150" s="100"/>
      <c r="BG150" s="100"/>
      <c r="BH150" s="100"/>
      <c r="BI150" s="100"/>
      <c r="BJ150" s="100"/>
      <c r="BK150" s="100"/>
      <c r="BL150" s="100"/>
      <c r="BM150" s="100"/>
      <c r="BN150" s="100"/>
      <c r="BO150" s="100"/>
      <c r="BP150" s="100"/>
      <c r="BQ150" s="100"/>
      <c r="BR150" s="100"/>
      <c r="BS150" s="100"/>
      <c r="BT150" s="100"/>
      <c r="BU150" s="100"/>
      <c r="BV150" s="100"/>
      <c r="BW150" s="100"/>
      <c r="BX150" s="100"/>
      <c r="BY150" s="100"/>
      <c r="BZ150" s="100"/>
      <c r="CA150" s="100"/>
      <c r="CB150" s="100"/>
      <c r="CC150" s="100"/>
      <c r="CD150" s="100"/>
      <c r="CE150" s="100"/>
      <c r="CF150" s="100"/>
      <c r="CG150" s="100"/>
      <c r="CH150" s="100"/>
      <c r="CI150" s="100"/>
      <c r="CJ150" s="100"/>
      <c r="CK150" s="100"/>
      <c r="CL150" s="100"/>
      <c r="CM150" s="100"/>
      <c r="CN150" s="100"/>
      <c r="CO150" s="100"/>
      <c r="CP150" s="100"/>
      <c r="CQ150" s="100"/>
      <c r="CR150" s="100"/>
      <c r="CS150" s="100"/>
      <c r="CT150" s="100"/>
      <c r="CU150" s="100"/>
      <c r="CV150" s="100"/>
      <c r="CW150" s="100"/>
      <c r="CX150" s="100"/>
      <c r="CY150" s="100"/>
      <c r="CZ150" s="100"/>
      <c r="DA150" s="100"/>
      <c r="DB150" s="100"/>
      <c r="DC150" s="100"/>
      <c r="DD150" s="100"/>
      <c r="DE150" s="100"/>
      <c r="DF150" s="100"/>
      <c r="DG150" s="100"/>
      <c r="DH150" s="100"/>
      <c r="DI150" s="100"/>
      <c r="DJ150" s="100"/>
      <c r="DK150" s="100"/>
      <c r="DL150" s="100"/>
      <c r="DM150" s="100"/>
      <c r="DN150" s="100"/>
      <c r="DO150" s="100"/>
      <c r="DP150" s="100"/>
      <c r="DQ150" s="100"/>
      <c r="DR150" s="100"/>
      <c r="DS150" s="100"/>
      <c r="DT150" s="100"/>
      <c r="DU150" s="100"/>
      <c r="DV150" s="100"/>
      <c r="DW150" s="100"/>
      <c r="DX150" s="100"/>
      <c r="DY150" s="100"/>
      <c r="DZ150" s="100"/>
      <c r="EA150" s="100"/>
      <c r="EB150" s="100"/>
      <c r="EC150" s="100"/>
      <c r="ED150" s="100"/>
      <c r="EE150" s="100"/>
      <c r="EF150" s="100"/>
      <c r="EG150" s="100"/>
      <c r="EH150" s="100"/>
      <c r="EI150" s="100"/>
      <c r="EJ150" s="100"/>
      <c r="EK150" s="100"/>
      <c r="EL150" s="100"/>
      <c r="EM150" s="100"/>
      <c r="EN150" s="100"/>
      <c r="EO150" s="100"/>
      <c r="EP150" s="100"/>
      <c r="EQ150" s="100"/>
      <c r="ER150" s="100"/>
      <c r="ES150" s="100"/>
      <c r="ET150" s="100"/>
      <c r="EU150" s="100"/>
      <c r="EV150" s="100"/>
      <c r="EW150" s="100"/>
      <c r="EX150" s="100"/>
      <c r="EY150" s="100"/>
      <c r="EZ150" s="100"/>
      <c r="FA150" s="100"/>
      <c r="FB150" s="100"/>
      <c r="FC150" s="100"/>
      <c r="FD150" s="100"/>
      <c r="FE150" s="100"/>
      <c r="FF150" s="100"/>
      <c r="FG150" s="100"/>
      <c r="FH150" s="100"/>
      <c r="FI150" s="100"/>
      <c r="FJ150" s="100"/>
      <c r="FK150" s="100"/>
      <c r="FL150" s="100"/>
      <c r="FM150" s="100"/>
      <c r="FN150" s="100"/>
      <c r="FO150" s="100"/>
      <c r="FP150" s="100"/>
      <c r="FQ150" s="100"/>
      <c r="FR150" s="100"/>
      <c r="FS150" s="100"/>
      <c r="FT150" s="100"/>
      <c r="FU150" s="100"/>
      <c r="FV150" s="100"/>
      <c r="FW150" s="100"/>
      <c r="FX150" s="100"/>
      <c r="FY150" s="100"/>
      <c r="FZ150" s="100"/>
      <c r="GA150" s="100"/>
      <c r="GB150" s="100"/>
      <c r="GC150" s="100"/>
      <c r="GD150" s="100"/>
      <c r="GE150" s="100"/>
      <c r="GF150" s="100"/>
      <c r="GG150" s="100"/>
      <c r="GH150" s="100"/>
      <c r="GI150" s="100"/>
      <c r="GJ150" s="100"/>
      <c r="GK150" s="100"/>
      <c r="GL150" s="100"/>
      <c r="GM150" s="100"/>
      <c r="GN150" s="100"/>
      <c r="GO150" s="100"/>
      <c r="GP150" s="100"/>
      <c r="GQ150" s="100"/>
      <c r="GR150" s="100"/>
      <c r="GS150" s="100"/>
      <c r="GT150" s="100"/>
      <c r="GU150" s="100"/>
      <c r="GV150" s="100"/>
      <c r="GW150" s="100"/>
      <c r="GX150" s="100"/>
      <c r="GY150" s="100"/>
      <c r="GZ150" s="100"/>
      <c r="HA150" s="100"/>
      <c r="HB150" s="100"/>
      <c r="HC150" s="100"/>
      <c r="HD150" s="100"/>
      <c r="HE150" s="100"/>
      <c r="HF150" s="100"/>
      <c r="HG150" s="100"/>
      <c r="HH150" s="100"/>
      <c r="HI150" s="100"/>
      <c r="HJ150" s="100"/>
      <c r="HK150" s="100"/>
      <c r="HL150" s="100"/>
      <c r="HM150" s="100"/>
      <c r="HN150" s="100"/>
      <c r="HO150" s="100"/>
      <c r="HP150" s="100"/>
      <c r="HQ150" s="100"/>
      <c r="HR150" s="100"/>
      <c r="HS150" s="100"/>
      <c r="HT150" s="100"/>
      <c r="HU150" s="100"/>
      <c r="HV150" s="100"/>
      <c r="HW150" s="100"/>
      <c r="HX150" s="100"/>
      <c r="HY150" s="100"/>
      <c r="HZ150" s="100"/>
      <c r="IA150" s="100"/>
      <c r="IB150" s="100"/>
      <c r="IC150" s="100"/>
      <c r="ID150" s="100"/>
      <c r="IE150" s="100"/>
      <c r="IF150" s="100"/>
      <c r="IG150" s="100"/>
      <c r="IH150" s="100"/>
      <c r="II150" s="100"/>
    </row>
    <row r="151" spans="1:243" s="101" customFormat="1" ht="31.95" customHeight="1">
      <c r="A151" s="460" t="s">
        <v>284</v>
      </c>
      <c r="B151" s="460"/>
      <c r="C151" s="460"/>
      <c r="D151" s="460"/>
      <c r="E151" s="460"/>
      <c r="F151" s="460"/>
      <c r="G151" s="460"/>
      <c r="H151" s="460"/>
      <c r="I151" s="460"/>
      <c r="J151" s="460"/>
      <c r="K151" s="460"/>
      <c r="L151" s="466" t="s">
        <v>285</v>
      </c>
      <c r="M151" s="466"/>
      <c r="N151" s="466"/>
      <c r="O151" s="466" t="s">
        <v>106</v>
      </c>
      <c r="P151" s="466" t="s">
        <v>135</v>
      </c>
      <c r="Q151" s="466" t="s">
        <v>169</v>
      </c>
      <c r="R151" s="466" t="s">
        <v>187</v>
      </c>
      <c r="S151" s="468" t="s">
        <v>286</v>
      </c>
      <c r="T151" s="469" t="s">
        <v>287</v>
      </c>
      <c r="U151" s="464"/>
      <c r="V151" s="464"/>
      <c r="W151" s="464"/>
      <c r="X151" s="465"/>
      <c r="Y151" s="465"/>
      <c r="Z151" s="100"/>
      <c r="AA151" s="100"/>
      <c r="AB151" s="100"/>
      <c r="AC151" s="100"/>
      <c r="AD151" s="100"/>
      <c r="AE151" s="100"/>
      <c r="AF151" s="100"/>
      <c r="AG151" s="100"/>
      <c r="AH151" s="100"/>
      <c r="AI151" s="100"/>
      <c r="AJ151" s="100"/>
      <c r="AK151" s="100"/>
      <c r="AL151" s="100"/>
      <c r="AM151" s="100"/>
      <c r="AN151" s="100"/>
      <c r="AO151" s="100"/>
      <c r="AP151" s="100"/>
      <c r="AQ151" s="100"/>
      <c r="AR151" s="100"/>
      <c r="AS151" s="100"/>
      <c r="AT151" s="100"/>
      <c r="AU151" s="100"/>
      <c r="AV151" s="100"/>
      <c r="AW151" s="100"/>
      <c r="AX151" s="100"/>
      <c r="AY151" s="100"/>
      <c r="AZ151" s="100"/>
      <c r="BA151" s="100"/>
      <c r="BB151" s="100"/>
      <c r="BC151" s="100"/>
      <c r="BD151" s="100"/>
      <c r="BE151" s="100"/>
      <c r="BF151" s="100"/>
      <c r="BG151" s="100"/>
      <c r="BH151" s="100"/>
      <c r="BI151" s="100"/>
      <c r="BJ151" s="100"/>
      <c r="BK151" s="100"/>
      <c r="BL151" s="100"/>
      <c r="BM151" s="100"/>
      <c r="BN151" s="100"/>
      <c r="BO151" s="100"/>
      <c r="BP151" s="100"/>
      <c r="BQ151" s="100"/>
      <c r="BR151" s="100"/>
      <c r="BS151" s="100"/>
      <c r="BT151" s="100"/>
      <c r="BU151" s="100"/>
      <c r="BV151" s="100"/>
      <c r="BW151" s="100"/>
      <c r="BX151" s="100"/>
      <c r="BY151" s="100"/>
      <c r="BZ151" s="100"/>
      <c r="CA151" s="100"/>
      <c r="CB151" s="100"/>
      <c r="CC151" s="100"/>
      <c r="CD151" s="100"/>
      <c r="CE151" s="100"/>
      <c r="CF151" s="100"/>
      <c r="CG151" s="100"/>
      <c r="CH151" s="100"/>
      <c r="CI151" s="100"/>
      <c r="CJ151" s="100"/>
      <c r="CK151" s="100"/>
      <c r="CL151" s="100"/>
      <c r="CM151" s="100"/>
      <c r="CN151" s="100"/>
      <c r="CO151" s="100"/>
      <c r="CP151" s="100"/>
      <c r="CQ151" s="100"/>
      <c r="CR151" s="100"/>
      <c r="CS151" s="100"/>
      <c r="CT151" s="100"/>
      <c r="CU151" s="100"/>
      <c r="CV151" s="100"/>
      <c r="CW151" s="100"/>
      <c r="CX151" s="100"/>
      <c r="CY151" s="100"/>
      <c r="CZ151" s="100"/>
      <c r="DA151" s="100"/>
      <c r="DB151" s="100"/>
      <c r="DC151" s="100"/>
      <c r="DD151" s="100"/>
      <c r="DE151" s="100"/>
      <c r="DF151" s="100"/>
      <c r="DG151" s="100"/>
      <c r="DH151" s="100"/>
      <c r="DI151" s="100"/>
      <c r="DJ151" s="100"/>
      <c r="DK151" s="100"/>
      <c r="DL151" s="100"/>
      <c r="DM151" s="100"/>
      <c r="DN151" s="100"/>
      <c r="DO151" s="100"/>
      <c r="DP151" s="100"/>
      <c r="DQ151" s="100"/>
      <c r="DR151" s="100"/>
      <c r="DS151" s="100"/>
      <c r="DT151" s="100"/>
      <c r="DU151" s="100"/>
      <c r="DV151" s="100"/>
      <c r="DW151" s="100"/>
      <c r="DX151" s="100"/>
      <c r="DY151" s="100"/>
      <c r="DZ151" s="100"/>
      <c r="EA151" s="100"/>
      <c r="EB151" s="100"/>
      <c r="EC151" s="100"/>
      <c r="ED151" s="100"/>
      <c r="EE151" s="100"/>
      <c r="EF151" s="100"/>
      <c r="EG151" s="100"/>
      <c r="EH151" s="100"/>
      <c r="EI151" s="100"/>
      <c r="EJ151" s="100"/>
      <c r="EK151" s="100"/>
      <c r="EL151" s="100"/>
      <c r="EM151" s="100"/>
      <c r="EN151" s="100"/>
      <c r="EO151" s="100"/>
      <c r="EP151" s="100"/>
      <c r="EQ151" s="100"/>
      <c r="ER151" s="100"/>
      <c r="ES151" s="100"/>
      <c r="ET151" s="100"/>
      <c r="EU151" s="100"/>
      <c r="EV151" s="100"/>
      <c r="EW151" s="100"/>
      <c r="EX151" s="100"/>
      <c r="EY151" s="100"/>
      <c r="EZ151" s="100"/>
      <c r="FA151" s="100"/>
      <c r="FB151" s="100"/>
      <c r="FC151" s="100"/>
      <c r="FD151" s="100"/>
      <c r="FE151" s="100"/>
      <c r="FF151" s="100"/>
      <c r="FG151" s="100"/>
      <c r="FH151" s="100"/>
      <c r="FI151" s="100"/>
      <c r="FJ151" s="100"/>
      <c r="FK151" s="100"/>
      <c r="FL151" s="100"/>
      <c r="FM151" s="100"/>
      <c r="FN151" s="100"/>
      <c r="FO151" s="100"/>
      <c r="FP151" s="100"/>
      <c r="FQ151" s="100"/>
      <c r="FR151" s="100"/>
      <c r="FS151" s="100"/>
      <c r="FT151" s="100"/>
      <c r="FU151" s="100"/>
      <c r="FV151" s="100"/>
      <c r="FW151" s="100"/>
      <c r="FX151" s="100"/>
      <c r="FY151" s="100"/>
      <c r="FZ151" s="100"/>
      <c r="GA151" s="100"/>
      <c r="GB151" s="100"/>
      <c r="GC151" s="100"/>
      <c r="GD151" s="100"/>
      <c r="GE151" s="100"/>
      <c r="GF151" s="100"/>
      <c r="GG151" s="100"/>
      <c r="GH151" s="100"/>
      <c r="GI151" s="100"/>
      <c r="GJ151" s="100"/>
      <c r="GK151" s="100"/>
      <c r="GL151" s="100"/>
      <c r="GM151" s="100"/>
      <c r="GN151" s="100"/>
      <c r="GO151" s="100"/>
      <c r="GP151" s="100"/>
      <c r="GQ151" s="100"/>
      <c r="GR151" s="100"/>
      <c r="GS151" s="100"/>
      <c r="GT151" s="100"/>
      <c r="GU151" s="100"/>
      <c r="GV151" s="100"/>
      <c r="GW151" s="100"/>
      <c r="GX151" s="100"/>
      <c r="GY151" s="100"/>
      <c r="GZ151" s="100"/>
      <c r="HA151" s="100"/>
      <c r="HB151" s="100"/>
      <c r="HC151" s="100"/>
      <c r="HD151" s="100"/>
      <c r="HE151" s="100"/>
      <c r="HF151" s="100"/>
      <c r="HG151" s="100"/>
      <c r="HH151" s="100"/>
      <c r="HI151" s="100"/>
      <c r="HJ151" s="100"/>
      <c r="HK151" s="100"/>
      <c r="HL151" s="100"/>
      <c r="HM151" s="100"/>
      <c r="HN151" s="100"/>
      <c r="HO151" s="100"/>
      <c r="HP151" s="100"/>
      <c r="HQ151" s="100"/>
      <c r="HR151" s="100"/>
      <c r="HS151" s="100"/>
      <c r="HT151" s="100"/>
      <c r="HU151" s="100"/>
      <c r="HV151" s="100"/>
      <c r="HW151" s="100"/>
      <c r="HX151" s="100"/>
      <c r="HY151" s="100"/>
      <c r="HZ151" s="100"/>
      <c r="IA151" s="100"/>
      <c r="IB151" s="100"/>
      <c r="IC151" s="100"/>
      <c r="ID151" s="100"/>
      <c r="IE151" s="100"/>
      <c r="IF151" s="100"/>
      <c r="IG151" s="100"/>
      <c r="IH151" s="100"/>
      <c r="II151" s="100"/>
    </row>
    <row r="152" spans="1:243" s="101" customFormat="1" ht="40.950000000000003" customHeight="1">
      <c r="A152" s="460" t="s">
        <v>255</v>
      </c>
      <c r="B152" s="460" t="s">
        <v>288</v>
      </c>
      <c r="C152" s="460"/>
      <c r="D152" s="460"/>
      <c r="E152" s="460"/>
      <c r="F152" s="460"/>
      <c r="G152" s="460"/>
      <c r="H152" s="460"/>
      <c r="I152" s="461" t="s">
        <v>289</v>
      </c>
      <c r="J152" s="461"/>
      <c r="K152" s="461"/>
      <c r="L152" s="466"/>
      <c r="M152" s="466"/>
      <c r="N152" s="466"/>
      <c r="O152" s="466"/>
      <c r="P152" s="466"/>
      <c r="Q152" s="466"/>
      <c r="R152" s="466"/>
      <c r="S152" s="468"/>
      <c r="T152" s="469"/>
      <c r="U152" s="467" t="s">
        <v>290</v>
      </c>
      <c r="V152" s="467" t="s">
        <v>291</v>
      </c>
      <c r="W152" s="467" t="s">
        <v>292</v>
      </c>
      <c r="X152" s="465"/>
      <c r="Y152" s="465"/>
      <c r="Z152" s="100"/>
      <c r="AA152" s="100"/>
      <c r="AB152" s="100"/>
      <c r="AC152" s="100"/>
      <c r="AD152" s="100"/>
      <c r="AE152" s="100"/>
      <c r="AF152" s="100"/>
      <c r="AG152" s="100"/>
      <c r="AH152" s="100"/>
      <c r="AI152" s="100"/>
      <c r="AJ152" s="100"/>
      <c r="AK152" s="100"/>
      <c r="AL152" s="100"/>
      <c r="AM152" s="100"/>
      <c r="AN152" s="100"/>
      <c r="AO152" s="100"/>
      <c r="AP152" s="100"/>
      <c r="AQ152" s="100"/>
      <c r="AR152" s="100"/>
      <c r="AS152" s="100"/>
      <c r="AT152" s="100"/>
      <c r="AU152" s="100"/>
      <c r="AV152" s="100"/>
      <c r="AW152" s="100"/>
      <c r="AX152" s="100"/>
      <c r="AY152" s="100"/>
      <c r="AZ152" s="100"/>
      <c r="BA152" s="100"/>
      <c r="BB152" s="100"/>
      <c r="BC152" s="100"/>
      <c r="BD152" s="100"/>
      <c r="BE152" s="100"/>
      <c r="BF152" s="100"/>
      <c r="BG152" s="100"/>
      <c r="BH152" s="100"/>
      <c r="BI152" s="100"/>
      <c r="BJ152" s="100"/>
      <c r="BK152" s="100"/>
      <c r="BL152" s="100"/>
      <c r="BM152" s="100"/>
      <c r="BN152" s="100"/>
      <c r="BO152" s="100"/>
      <c r="BP152" s="100"/>
      <c r="BQ152" s="100"/>
      <c r="BR152" s="100"/>
      <c r="BS152" s="100"/>
      <c r="BT152" s="100"/>
      <c r="BU152" s="100"/>
      <c r="BV152" s="100"/>
      <c r="BW152" s="100"/>
      <c r="BX152" s="100"/>
      <c r="BY152" s="100"/>
      <c r="BZ152" s="100"/>
      <c r="CA152" s="100"/>
      <c r="CB152" s="100"/>
      <c r="CC152" s="100"/>
      <c r="CD152" s="100"/>
      <c r="CE152" s="100"/>
      <c r="CF152" s="100"/>
      <c r="CG152" s="100"/>
      <c r="CH152" s="100"/>
      <c r="CI152" s="100"/>
      <c r="CJ152" s="100"/>
      <c r="CK152" s="100"/>
      <c r="CL152" s="100"/>
      <c r="CM152" s="100"/>
      <c r="CN152" s="100"/>
      <c r="CO152" s="100"/>
      <c r="CP152" s="100"/>
      <c r="CQ152" s="100"/>
      <c r="CR152" s="100"/>
      <c r="CS152" s="100"/>
      <c r="CT152" s="100"/>
      <c r="CU152" s="100"/>
      <c r="CV152" s="100"/>
      <c r="CW152" s="100"/>
      <c r="CX152" s="100"/>
      <c r="CY152" s="100"/>
      <c r="CZ152" s="100"/>
      <c r="DA152" s="100"/>
      <c r="DB152" s="100"/>
      <c r="DC152" s="100"/>
      <c r="DD152" s="100"/>
      <c r="DE152" s="100"/>
      <c r="DF152" s="100"/>
      <c r="DG152" s="100"/>
      <c r="DH152" s="100"/>
      <c r="DI152" s="100"/>
      <c r="DJ152" s="100"/>
      <c r="DK152" s="100"/>
      <c r="DL152" s="100"/>
      <c r="DM152" s="100"/>
      <c r="DN152" s="100"/>
      <c r="DO152" s="100"/>
      <c r="DP152" s="100"/>
      <c r="DQ152" s="100"/>
      <c r="DR152" s="100"/>
      <c r="DS152" s="100"/>
      <c r="DT152" s="100"/>
      <c r="DU152" s="100"/>
      <c r="DV152" s="100"/>
      <c r="DW152" s="100"/>
      <c r="DX152" s="100"/>
      <c r="DY152" s="100"/>
      <c r="DZ152" s="100"/>
      <c r="EA152" s="100"/>
      <c r="EB152" s="100"/>
      <c r="EC152" s="100"/>
      <c r="ED152" s="100"/>
      <c r="EE152" s="100"/>
      <c r="EF152" s="100"/>
      <c r="EG152" s="100"/>
      <c r="EH152" s="100"/>
      <c r="EI152" s="100"/>
      <c r="EJ152" s="100"/>
      <c r="EK152" s="100"/>
      <c r="EL152" s="100"/>
      <c r="EM152" s="100"/>
      <c r="EN152" s="100"/>
      <c r="EO152" s="100"/>
      <c r="EP152" s="100"/>
      <c r="EQ152" s="100"/>
      <c r="ER152" s="100"/>
      <c r="ES152" s="100"/>
      <c r="ET152" s="100"/>
      <c r="EU152" s="100"/>
      <c r="EV152" s="100"/>
      <c r="EW152" s="100"/>
      <c r="EX152" s="100"/>
      <c r="EY152" s="100"/>
      <c r="EZ152" s="100"/>
      <c r="FA152" s="100"/>
      <c r="FB152" s="100"/>
      <c r="FC152" s="100"/>
      <c r="FD152" s="100"/>
      <c r="FE152" s="100"/>
      <c r="FF152" s="100"/>
      <c r="FG152" s="100"/>
      <c r="FH152" s="100"/>
      <c r="FI152" s="100"/>
      <c r="FJ152" s="100"/>
      <c r="FK152" s="100"/>
      <c r="FL152" s="100"/>
      <c r="FM152" s="100"/>
      <c r="FN152" s="100"/>
      <c r="FO152" s="100"/>
      <c r="FP152" s="100"/>
      <c r="FQ152" s="100"/>
      <c r="FR152" s="100"/>
      <c r="FS152" s="100"/>
      <c r="FT152" s="100"/>
      <c r="FU152" s="100"/>
      <c r="FV152" s="100"/>
      <c r="FW152" s="100"/>
      <c r="FX152" s="100"/>
      <c r="FY152" s="100"/>
      <c r="FZ152" s="100"/>
      <c r="GA152" s="100"/>
      <c r="GB152" s="100"/>
      <c r="GC152" s="100"/>
      <c r="GD152" s="100"/>
      <c r="GE152" s="100"/>
      <c r="GF152" s="100"/>
      <c r="GG152" s="100"/>
      <c r="GH152" s="100"/>
      <c r="GI152" s="100"/>
      <c r="GJ152" s="100"/>
      <c r="GK152" s="100"/>
      <c r="GL152" s="100"/>
      <c r="GM152" s="100"/>
      <c r="GN152" s="100"/>
      <c r="GO152" s="100"/>
      <c r="GP152" s="100"/>
      <c r="GQ152" s="100"/>
      <c r="GR152" s="100"/>
      <c r="GS152" s="100"/>
      <c r="GT152" s="100"/>
      <c r="GU152" s="100"/>
      <c r="GV152" s="100"/>
      <c r="GW152" s="100"/>
      <c r="GX152" s="100"/>
      <c r="GY152" s="100"/>
      <c r="GZ152" s="100"/>
      <c r="HA152" s="100"/>
      <c r="HB152" s="100"/>
      <c r="HC152" s="100"/>
      <c r="HD152" s="100"/>
      <c r="HE152" s="100"/>
      <c r="HF152" s="100"/>
      <c r="HG152" s="100"/>
      <c r="HH152" s="100"/>
      <c r="HI152" s="100"/>
      <c r="HJ152" s="100"/>
      <c r="HK152" s="100"/>
      <c r="HL152" s="100"/>
      <c r="HM152" s="100"/>
      <c r="HN152" s="100"/>
      <c r="HO152" s="100"/>
      <c r="HP152" s="100"/>
      <c r="HQ152" s="100"/>
      <c r="HR152" s="100"/>
      <c r="HS152" s="100"/>
      <c r="HT152" s="100"/>
      <c r="HU152" s="100"/>
      <c r="HV152" s="100"/>
      <c r="HW152" s="100"/>
      <c r="HX152" s="100"/>
      <c r="HY152" s="100"/>
      <c r="HZ152" s="100"/>
      <c r="IA152" s="100"/>
      <c r="IB152" s="100"/>
      <c r="IC152" s="100"/>
      <c r="ID152" s="100"/>
      <c r="IE152" s="100"/>
      <c r="IF152" s="100"/>
      <c r="IG152" s="100"/>
      <c r="IH152" s="100"/>
      <c r="II152" s="100"/>
    </row>
    <row r="153" spans="1:243" s="101" customFormat="1" ht="34.950000000000003" customHeight="1">
      <c r="A153" s="460"/>
      <c r="B153" s="460" t="s">
        <v>293</v>
      </c>
      <c r="C153" s="460"/>
      <c r="D153" s="460"/>
      <c r="E153" s="460" t="s">
        <v>294</v>
      </c>
      <c r="F153" s="460"/>
      <c r="G153" s="460"/>
      <c r="H153" s="460"/>
      <c r="I153" s="461" t="s">
        <v>295</v>
      </c>
      <c r="J153" s="461"/>
      <c r="K153" s="461"/>
      <c r="L153" s="466"/>
      <c r="M153" s="466"/>
      <c r="N153" s="466"/>
      <c r="O153" s="466"/>
      <c r="P153" s="466"/>
      <c r="Q153" s="466"/>
      <c r="R153" s="466"/>
      <c r="S153" s="468"/>
      <c r="T153" s="469"/>
      <c r="U153" s="467"/>
      <c r="V153" s="467"/>
      <c r="W153" s="467"/>
      <c r="X153" s="465"/>
      <c r="Y153" s="465"/>
      <c r="Z153" s="100"/>
      <c r="AA153" s="100"/>
      <c r="AB153" s="100"/>
      <c r="AC153" s="100"/>
      <c r="AD153" s="100"/>
      <c r="AE153" s="100"/>
      <c r="AF153" s="100"/>
      <c r="AG153" s="100"/>
      <c r="AH153" s="100"/>
      <c r="AI153" s="100"/>
      <c r="AJ153" s="100"/>
      <c r="AK153" s="100"/>
      <c r="AL153" s="100"/>
      <c r="AM153" s="100"/>
      <c r="AN153" s="100"/>
      <c r="AO153" s="100"/>
      <c r="AP153" s="100"/>
      <c r="AQ153" s="100"/>
      <c r="AR153" s="100"/>
      <c r="AS153" s="100"/>
      <c r="AT153" s="100"/>
      <c r="AU153" s="100"/>
      <c r="AV153" s="100"/>
      <c r="AW153" s="100"/>
      <c r="AX153" s="100"/>
      <c r="AY153" s="100"/>
      <c r="AZ153" s="100"/>
      <c r="BA153" s="100"/>
      <c r="BB153" s="100"/>
      <c r="BC153" s="100"/>
      <c r="BD153" s="100"/>
      <c r="BE153" s="100"/>
      <c r="BF153" s="100"/>
      <c r="BG153" s="100"/>
      <c r="BH153" s="100"/>
      <c r="BI153" s="100"/>
      <c r="BJ153" s="100"/>
      <c r="BK153" s="100"/>
      <c r="BL153" s="100"/>
      <c r="BM153" s="100"/>
      <c r="BN153" s="100"/>
      <c r="BO153" s="100"/>
      <c r="BP153" s="100"/>
      <c r="BQ153" s="100"/>
      <c r="BR153" s="100"/>
      <c r="BS153" s="100"/>
      <c r="BT153" s="100"/>
      <c r="BU153" s="100"/>
      <c r="BV153" s="100"/>
      <c r="BW153" s="100"/>
      <c r="BX153" s="100"/>
      <c r="BY153" s="100"/>
      <c r="BZ153" s="100"/>
      <c r="CA153" s="100"/>
      <c r="CB153" s="100"/>
      <c r="CC153" s="100"/>
      <c r="CD153" s="100"/>
      <c r="CE153" s="100"/>
      <c r="CF153" s="100"/>
      <c r="CG153" s="100"/>
      <c r="CH153" s="100"/>
      <c r="CI153" s="100"/>
      <c r="CJ153" s="100"/>
      <c r="CK153" s="100"/>
      <c r="CL153" s="100"/>
      <c r="CM153" s="100"/>
      <c r="CN153" s="100"/>
      <c r="CO153" s="100"/>
      <c r="CP153" s="100"/>
      <c r="CQ153" s="100"/>
      <c r="CR153" s="100"/>
      <c r="CS153" s="100"/>
      <c r="CT153" s="100"/>
      <c r="CU153" s="100"/>
      <c r="CV153" s="100"/>
      <c r="CW153" s="100"/>
      <c r="CX153" s="100"/>
      <c r="CY153" s="100"/>
      <c r="CZ153" s="100"/>
      <c r="DA153" s="100"/>
      <c r="DB153" s="100"/>
      <c r="DC153" s="100"/>
      <c r="DD153" s="100"/>
      <c r="DE153" s="100"/>
      <c r="DF153" s="100"/>
      <c r="DG153" s="100"/>
      <c r="DH153" s="100"/>
      <c r="DI153" s="100"/>
      <c r="DJ153" s="100"/>
      <c r="DK153" s="100"/>
      <c r="DL153" s="100"/>
      <c r="DM153" s="100"/>
      <c r="DN153" s="100"/>
      <c r="DO153" s="100"/>
      <c r="DP153" s="100"/>
      <c r="DQ153" s="100"/>
      <c r="DR153" s="100"/>
      <c r="DS153" s="100"/>
      <c r="DT153" s="100"/>
      <c r="DU153" s="100"/>
      <c r="DV153" s="100"/>
      <c r="DW153" s="100"/>
      <c r="DX153" s="100"/>
      <c r="DY153" s="100"/>
      <c r="DZ153" s="100"/>
      <c r="EA153" s="100"/>
      <c r="EB153" s="100"/>
      <c r="EC153" s="100"/>
      <c r="ED153" s="100"/>
      <c r="EE153" s="100"/>
      <c r="EF153" s="100"/>
      <c r="EG153" s="100"/>
      <c r="EH153" s="100"/>
      <c r="EI153" s="100"/>
      <c r="EJ153" s="100"/>
      <c r="EK153" s="100"/>
      <c r="EL153" s="100"/>
      <c r="EM153" s="100"/>
      <c r="EN153" s="100"/>
      <c r="EO153" s="100"/>
      <c r="EP153" s="100"/>
      <c r="EQ153" s="100"/>
      <c r="ER153" s="100"/>
      <c r="ES153" s="100"/>
      <c r="ET153" s="100"/>
      <c r="EU153" s="100"/>
      <c r="EV153" s="100"/>
      <c r="EW153" s="100"/>
      <c r="EX153" s="100"/>
      <c r="EY153" s="100"/>
      <c r="EZ153" s="100"/>
      <c r="FA153" s="100"/>
      <c r="FB153" s="100"/>
      <c r="FC153" s="100"/>
      <c r="FD153" s="100"/>
      <c r="FE153" s="100"/>
      <c r="FF153" s="100"/>
      <c r="FG153" s="100"/>
      <c r="FH153" s="100"/>
      <c r="FI153" s="100"/>
      <c r="FJ153" s="100"/>
      <c r="FK153" s="100"/>
      <c r="FL153" s="100"/>
      <c r="FM153" s="100"/>
      <c r="FN153" s="100"/>
      <c r="FO153" s="100"/>
      <c r="FP153" s="100"/>
      <c r="FQ153" s="100"/>
      <c r="FR153" s="100"/>
      <c r="FS153" s="100"/>
      <c r="FT153" s="100"/>
      <c r="FU153" s="100"/>
      <c r="FV153" s="100"/>
      <c r="FW153" s="100"/>
      <c r="FX153" s="100"/>
      <c r="FY153" s="100"/>
      <c r="FZ153" s="100"/>
      <c r="GA153" s="100"/>
      <c r="GB153" s="100"/>
      <c r="GC153" s="100"/>
      <c r="GD153" s="100"/>
      <c r="GE153" s="100"/>
      <c r="GF153" s="100"/>
      <c r="GG153" s="100"/>
      <c r="GH153" s="100"/>
      <c r="GI153" s="100"/>
      <c r="GJ153" s="100"/>
      <c r="GK153" s="100"/>
      <c r="GL153" s="100"/>
      <c r="GM153" s="100"/>
      <c r="GN153" s="100"/>
      <c r="GO153" s="100"/>
      <c r="GP153" s="100"/>
      <c r="GQ153" s="100"/>
      <c r="GR153" s="100"/>
      <c r="GS153" s="100"/>
      <c r="GT153" s="100"/>
      <c r="GU153" s="100"/>
      <c r="GV153" s="100"/>
      <c r="GW153" s="100"/>
      <c r="GX153" s="100"/>
      <c r="GY153" s="100"/>
      <c r="GZ153" s="100"/>
      <c r="HA153" s="100"/>
      <c r="HB153" s="100"/>
      <c r="HC153" s="100"/>
      <c r="HD153" s="100"/>
      <c r="HE153" s="100"/>
      <c r="HF153" s="100"/>
      <c r="HG153" s="100"/>
      <c r="HH153" s="100"/>
      <c r="HI153" s="100"/>
      <c r="HJ153" s="100"/>
      <c r="HK153" s="100"/>
      <c r="HL153" s="100"/>
      <c r="HM153" s="100"/>
      <c r="HN153" s="100"/>
      <c r="HO153" s="100"/>
      <c r="HP153" s="100"/>
      <c r="HQ153" s="100"/>
      <c r="HR153" s="100"/>
      <c r="HS153" s="100"/>
      <c r="HT153" s="100"/>
      <c r="HU153" s="100"/>
      <c r="HV153" s="100"/>
      <c r="HW153" s="100"/>
      <c r="HX153" s="100"/>
      <c r="HY153" s="100"/>
      <c r="HZ153" s="100"/>
      <c r="IA153" s="100"/>
      <c r="IB153" s="100"/>
      <c r="IC153" s="100"/>
      <c r="ID153" s="100"/>
      <c r="IE153" s="100"/>
      <c r="IF153" s="100"/>
      <c r="IG153" s="100"/>
      <c r="IH153" s="100"/>
      <c r="II153" s="100"/>
    </row>
    <row r="154" spans="1:243" s="101" customFormat="1" ht="351" customHeight="1">
      <c r="A154" s="91" t="s">
        <v>296</v>
      </c>
      <c r="B154" s="470" t="s">
        <v>297</v>
      </c>
      <c r="C154" s="470"/>
      <c r="D154" s="470"/>
      <c r="E154" s="470" t="s">
        <v>298</v>
      </c>
      <c r="F154" s="470"/>
      <c r="G154" s="470"/>
      <c r="H154" s="470"/>
      <c r="I154" s="458" t="s">
        <v>299</v>
      </c>
      <c r="J154" s="471"/>
      <c r="K154" s="456"/>
      <c r="L154" s="472" t="s">
        <v>300</v>
      </c>
      <c r="M154" s="472"/>
      <c r="N154" s="472"/>
      <c r="O154" s="94">
        <v>2</v>
      </c>
      <c r="P154" s="95">
        <v>3</v>
      </c>
      <c r="Q154" s="94">
        <f>O154*P154</f>
        <v>6</v>
      </c>
      <c r="R154" s="65">
        <f>Q154*Q148</f>
        <v>600</v>
      </c>
      <c r="S154" s="94" t="str">
        <f>IF((R154&gt;599),"I",IF(R154&gt;149,"II",IF(R154&gt;39,"III",IF(R154&lt;31,"IV"))))</f>
        <v>I</v>
      </c>
      <c r="T154" s="97" t="str">
        <f t="shared" ref="T154" si="46">IF(S154="IV","Aceptable",IF(S154="III","Mejorable",IF(S154="II","No Aceptable o Aceptable con Control Especifico",IF(S154="I","NO Aceptable"))))</f>
        <v>NO Aceptable</v>
      </c>
      <c r="U154" s="65">
        <f>R148</f>
        <v>1800</v>
      </c>
      <c r="V154" s="65">
        <f t="shared" ref="V154" si="47">R154</f>
        <v>600</v>
      </c>
      <c r="W154" s="66">
        <f>(U154-V154)/U154</f>
        <v>0.66666666666666663</v>
      </c>
      <c r="X154" s="67" t="s">
        <v>301</v>
      </c>
      <c r="Y154" s="68" t="s">
        <v>340</v>
      </c>
      <c r="Z154" s="100"/>
      <c r="AA154" s="100"/>
      <c r="AB154" s="100"/>
      <c r="AC154" s="100"/>
      <c r="AD154" s="100"/>
      <c r="AE154" s="100"/>
      <c r="AF154" s="100"/>
      <c r="AG154" s="100"/>
      <c r="AH154" s="100"/>
      <c r="AI154" s="100"/>
      <c r="AJ154" s="100"/>
      <c r="AK154" s="100"/>
      <c r="AL154" s="100"/>
      <c r="AM154" s="100"/>
      <c r="AN154" s="100"/>
      <c r="AO154" s="100"/>
      <c r="AP154" s="100"/>
      <c r="AQ154" s="100"/>
      <c r="AR154" s="100"/>
      <c r="AS154" s="100"/>
      <c r="AT154" s="100"/>
      <c r="AU154" s="100"/>
      <c r="AV154" s="100"/>
      <c r="AW154" s="100"/>
      <c r="AX154" s="100"/>
      <c r="AY154" s="100"/>
      <c r="AZ154" s="100"/>
      <c r="BA154" s="100"/>
      <c r="BB154" s="100"/>
      <c r="BC154" s="100"/>
      <c r="BD154" s="100"/>
      <c r="BE154" s="100"/>
      <c r="BF154" s="100"/>
      <c r="BG154" s="100"/>
      <c r="BH154" s="100"/>
      <c r="BI154" s="100"/>
      <c r="BJ154" s="100"/>
      <c r="BK154" s="100"/>
      <c r="BL154" s="100"/>
      <c r="BM154" s="100"/>
      <c r="BN154" s="100"/>
      <c r="BO154" s="100"/>
      <c r="BP154" s="100"/>
      <c r="BQ154" s="100"/>
      <c r="BR154" s="100"/>
      <c r="BS154" s="100"/>
      <c r="BT154" s="100"/>
      <c r="BU154" s="100"/>
      <c r="BV154" s="100"/>
      <c r="BW154" s="100"/>
      <c r="BX154" s="100"/>
      <c r="BY154" s="100"/>
      <c r="BZ154" s="100"/>
      <c r="CA154" s="100"/>
      <c r="CB154" s="100"/>
      <c r="CC154" s="100"/>
      <c r="CD154" s="100"/>
      <c r="CE154" s="100"/>
      <c r="CF154" s="100"/>
      <c r="CG154" s="100"/>
      <c r="CH154" s="100"/>
      <c r="CI154" s="100"/>
      <c r="CJ154" s="100"/>
      <c r="CK154" s="100"/>
      <c r="CL154" s="100"/>
      <c r="CM154" s="100"/>
      <c r="CN154" s="100"/>
      <c r="CO154" s="100"/>
      <c r="CP154" s="100"/>
      <c r="CQ154" s="100"/>
      <c r="CR154" s="100"/>
      <c r="CS154" s="100"/>
      <c r="CT154" s="100"/>
      <c r="CU154" s="100"/>
      <c r="CV154" s="100"/>
      <c r="CW154" s="100"/>
      <c r="CX154" s="100"/>
      <c r="CY154" s="100"/>
      <c r="CZ154" s="100"/>
      <c r="DA154" s="100"/>
      <c r="DB154" s="100"/>
      <c r="DC154" s="100"/>
      <c r="DD154" s="100"/>
      <c r="DE154" s="100"/>
      <c r="DF154" s="100"/>
      <c r="DG154" s="100"/>
      <c r="DH154" s="100"/>
      <c r="DI154" s="100"/>
      <c r="DJ154" s="100"/>
      <c r="DK154" s="100"/>
      <c r="DL154" s="100"/>
      <c r="DM154" s="100"/>
      <c r="DN154" s="100"/>
      <c r="DO154" s="100"/>
      <c r="DP154" s="100"/>
      <c r="DQ154" s="100"/>
      <c r="DR154" s="100"/>
      <c r="DS154" s="100"/>
      <c r="DT154" s="100"/>
      <c r="DU154" s="100"/>
      <c r="DV154" s="100"/>
      <c r="DW154" s="100"/>
      <c r="DX154" s="100"/>
      <c r="DY154" s="100"/>
      <c r="DZ154" s="100"/>
      <c r="EA154" s="100"/>
      <c r="EB154" s="100"/>
      <c r="EC154" s="100"/>
      <c r="ED154" s="100"/>
      <c r="EE154" s="100"/>
      <c r="EF154" s="100"/>
      <c r="EG154" s="100"/>
      <c r="EH154" s="100"/>
      <c r="EI154" s="100"/>
      <c r="EJ154" s="100"/>
      <c r="EK154" s="100"/>
      <c r="EL154" s="100"/>
      <c r="EM154" s="100"/>
      <c r="EN154" s="100"/>
      <c r="EO154" s="100"/>
      <c r="EP154" s="100"/>
      <c r="EQ154" s="100"/>
      <c r="ER154" s="100"/>
      <c r="ES154" s="100"/>
      <c r="ET154" s="100"/>
      <c r="EU154" s="100"/>
      <c r="EV154" s="100"/>
      <c r="EW154" s="100"/>
      <c r="EX154" s="100"/>
      <c r="EY154" s="100"/>
      <c r="EZ154" s="100"/>
      <c r="FA154" s="100"/>
      <c r="FB154" s="100"/>
      <c r="FC154" s="100"/>
      <c r="FD154" s="100"/>
      <c r="FE154" s="100"/>
      <c r="FF154" s="100"/>
      <c r="FG154" s="100"/>
      <c r="FH154" s="100"/>
      <c r="FI154" s="100"/>
      <c r="FJ154" s="100"/>
      <c r="FK154" s="100"/>
      <c r="FL154" s="100"/>
      <c r="FM154" s="100"/>
      <c r="FN154" s="100"/>
      <c r="FO154" s="100"/>
      <c r="FP154" s="100"/>
      <c r="FQ154" s="100"/>
      <c r="FR154" s="100"/>
      <c r="FS154" s="100"/>
      <c r="FT154" s="100"/>
      <c r="FU154" s="100"/>
      <c r="FV154" s="100"/>
      <c r="FW154" s="100"/>
      <c r="FX154" s="100"/>
      <c r="FY154" s="100"/>
      <c r="FZ154" s="100"/>
      <c r="GA154" s="100"/>
      <c r="GB154" s="100"/>
      <c r="GC154" s="100"/>
      <c r="GD154" s="100"/>
      <c r="GE154" s="100"/>
      <c r="GF154" s="100"/>
      <c r="GG154" s="100"/>
      <c r="GH154" s="100"/>
      <c r="GI154" s="100"/>
      <c r="GJ154" s="100"/>
      <c r="GK154" s="100"/>
      <c r="GL154" s="100"/>
      <c r="GM154" s="100"/>
      <c r="GN154" s="100"/>
      <c r="GO154" s="100"/>
      <c r="GP154" s="100"/>
      <c r="GQ154" s="100"/>
      <c r="GR154" s="100"/>
      <c r="GS154" s="100"/>
      <c r="GT154" s="100"/>
      <c r="GU154" s="100"/>
      <c r="GV154" s="100"/>
      <c r="GW154" s="100"/>
      <c r="GX154" s="100"/>
      <c r="GY154" s="100"/>
      <c r="GZ154" s="100"/>
      <c r="HA154" s="100"/>
      <c r="HB154" s="100"/>
      <c r="HC154" s="100"/>
      <c r="HD154" s="100"/>
      <c r="HE154" s="100"/>
      <c r="HF154" s="100"/>
      <c r="HG154" s="100"/>
      <c r="HH154" s="100"/>
      <c r="HI154" s="100"/>
      <c r="HJ154" s="100"/>
      <c r="HK154" s="100"/>
      <c r="HL154" s="100"/>
      <c r="HM154" s="100"/>
      <c r="HN154" s="100"/>
      <c r="HO154" s="100"/>
      <c r="HP154" s="100"/>
      <c r="HQ154" s="100"/>
      <c r="HR154" s="100"/>
      <c r="HS154" s="100"/>
      <c r="HT154" s="100"/>
      <c r="HU154" s="100"/>
      <c r="HV154" s="100"/>
      <c r="HW154" s="100"/>
      <c r="HX154" s="100"/>
      <c r="HY154" s="100"/>
      <c r="HZ154" s="100"/>
      <c r="IA154" s="100"/>
      <c r="IB154" s="100"/>
      <c r="IC154" s="100"/>
      <c r="ID154" s="100"/>
      <c r="IE154" s="100"/>
      <c r="IF154" s="100"/>
      <c r="IG154" s="100"/>
      <c r="IH154" s="100"/>
      <c r="II154" s="100"/>
    </row>
    <row r="158" spans="1:243" s="77" customFormat="1" ht="84" customHeight="1">
      <c r="A158" s="73" t="s">
        <v>226</v>
      </c>
      <c r="B158" s="473" t="s">
        <v>363</v>
      </c>
      <c r="C158" s="473"/>
      <c r="D158" s="473"/>
      <c r="E158" s="473"/>
      <c r="F158" s="74"/>
      <c r="G158" s="75" t="s">
        <v>228</v>
      </c>
      <c r="H158" s="443" t="s">
        <v>361</v>
      </c>
      <c r="I158" s="443"/>
      <c r="J158" s="443"/>
      <c r="K158" s="76"/>
      <c r="L158" s="76"/>
      <c r="M158" s="453" t="s">
        <v>229</v>
      </c>
      <c r="N158" s="453"/>
      <c r="O158" s="453"/>
      <c r="P158" s="453"/>
      <c r="Q158" s="446" t="s">
        <v>305</v>
      </c>
      <c r="R158" s="446"/>
      <c r="S158" s="446"/>
      <c r="T158" s="446"/>
      <c r="U158" s="446"/>
      <c r="V158" s="446"/>
      <c r="W158" s="446"/>
      <c r="X158" s="446"/>
      <c r="Y158" s="446"/>
    </row>
    <row r="159" spans="1:243" s="77" customFormat="1" ht="4.2" customHeight="1">
      <c r="A159" s="78"/>
      <c r="B159" s="78"/>
      <c r="C159" s="78"/>
      <c r="D159" s="78"/>
      <c r="E159" s="78"/>
      <c r="F159" s="79"/>
      <c r="G159" s="80"/>
      <c r="H159" s="80"/>
      <c r="I159" s="80"/>
      <c r="J159" s="81"/>
      <c r="K159" s="81"/>
      <c r="L159" s="81"/>
      <c r="M159" s="81"/>
      <c r="N159" s="81"/>
      <c r="O159" s="78"/>
      <c r="P159" s="82"/>
      <c r="Q159" s="82"/>
      <c r="R159" s="82"/>
      <c r="S159" s="78"/>
      <c r="T159" s="78"/>
      <c r="U159" s="78"/>
    </row>
    <row r="160" spans="1:243" s="77" customFormat="1" ht="64.95" customHeight="1">
      <c r="A160" s="73" t="s">
        <v>231</v>
      </c>
      <c r="B160" s="443" t="s">
        <v>306</v>
      </c>
      <c r="C160" s="443"/>
      <c r="D160" s="443"/>
      <c r="E160" s="443"/>
      <c r="F160" s="74"/>
      <c r="G160" s="75" t="s">
        <v>233</v>
      </c>
      <c r="H160" s="481" t="s">
        <v>234</v>
      </c>
      <c r="I160" s="481"/>
      <c r="J160" s="481"/>
      <c r="K160" s="74"/>
      <c r="L160" s="74"/>
      <c r="M160" s="445" t="s">
        <v>235</v>
      </c>
      <c r="N160" s="445"/>
      <c r="O160" s="445"/>
      <c r="P160" s="445"/>
      <c r="Q160" s="446" t="s">
        <v>236</v>
      </c>
      <c r="R160" s="447"/>
      <c r="S160" s="447"/>
      <c r="T160" s="447"/>
      <c r="U160" s="447"/>
      <c r="V160" s="447"/>
      <c r="W160" s="447"/>
      <c r="X160" s="447"/>
      <c r="Y160" s="447"/>
    </row>
    <row r="161" spans="1:243" ht="10.199999999999999" customHeight="1"/>
    <row r="162" spans="1:243" s="77" customFormat="1" ht="25.95" customHeight="1">
      <c r="A162" s="450" t="s">
        <v>237</v>
      </c>
      <c r="B162" s="450"/>
      <c r="C162" s="450"/>
      <c r="D162" s="450"/>
      <c r="E162" s="450"/>
      <c r="F162" s="450"/>
      <c r="G162" s="450"/>
      <c r="H162" s="450"/>
      <c r="I162" s="450"/>
      <c r="J162" s="451" t="s">
        <v>238</v>
      </c>
      <c r="K162" s="451"/>
      <c r="L162" s="451"/>
      <c r="M162" s="451"/>
      <c r="N162" s="451"/>
      <c r="O162" s="451"/>
      <c r="P162" s="451"/>
      <c r="Q162" s="451"/>
      <c r="R162" s="451"/>
      <c r="S162" s="451"/>
      <c r="T162" s="452" t="s">
        <v>239</v>
      </c>
      <c r="U162" s="452"/>
      <c r="V162" s="452"/>
      <c r="W162" s="452"/>
      <c r="X162" s="452"/>
      <c r="Y162" s="452"/>
      <c r="Z162" s="83"/>
      <c r="AA162" s="83"/>
      <c r="AB162" s="83"/>
      <c r="AC162" s="83"/>
      <c r="AD162" s="83"/>
      <c r="AE162" s="83"/>
      <c r="AF162" s="83"/>
      <c r="AG162" s="83"/>
      <c r="AH162" s="83"/>
      <c r="AI162" s="83"/>
      <c r="AJ162" s="83"/>
      <c r="AK162" s="83"/>
      <c r="AL162" s="83"/>
      <c r="AM162" s="83"/>
      <c r="AN162" s="83"/>
      <c r="AO162" s="83"/>
      <c r="AP162" s="83"/>
      <c r="AQ162" s="83"/>
      <c r="AR162" s="83"/>
      <c r="AS162" s="83"/>
      <c r="AT162" s="83"/>
      <c r="AU162" s="83"/>
      <c r="AV162" s="83"/>
      <c r="AW162" s="83"/>
      <c r="AX162" s="83"/>
      <c r="AY162" s="83"/>
      <c r="AZ162" s="83"/>
      <c r="BA162" s="83"/>
      <c r="BB162" s="83"/>
      <c r="BC162" s="83"/>
      <c r="BD162" s="83"/>
      <c r="BE162" s="83"/>
      <c r="BF162" s="83"/>
      <c r="BG162" s="83"/>
      <c r="BH162" s="83"/>
      <c r="BI162" s="83"/>
      <c r="BJ162" s="83"/>
      <c r="BK162" s="83"/>
      <c r="BL162" s="83"/>
      <c r="BM162" s="83"/>
      <c r="BN162" s="83"/>
      <c r="BO162" s="83"/>
      <c r="BP162" s="83"/>
      <c r="BQ162" s="83"/>
      <c r="BR162" s="83"/>
      <c r="BS162" s="83"/>
      <c r="BT162" s="83"/>
      <c r="BU162" s="83"/>
      <c r="BV162" s="83"/>
      <c r="BW162" s="83"/>
      <c r="BX162" s="83"/>
      <c r="BY162" s="83"/>
      <c r="BZ162" s="83"/>
      <c r="CA162" s="83"/>
      <c r="CB162" s="83"/>
      <c r="CC162" s="83"/>
      <c r="CD162" s="83"/>
      <c r="CE162" s="83"/>
      <c r="CF162" s="83"/>
      <c r="CG162" s="83"/>
      <c r="CH162" s="83"/>
      <c r="CI162" s="83"/>
      <c r="CJ162" s="83"/>
      <c r="CK162" s="83"/>
      <c r="CL162" s="83"/>
      <c r="CM162" s="83"/>
      <c r="CN162" s="83"/>
      <c r="CO162" s="83"/>
      <c r="CP162" s="83"/>
      <c r="CQ162" s="83"/>
      <c r="CR162" s="83"/>
      <c r="CS162" s="83"/>
      <c r="CT162" s="83"/>
      <c r="CU162" s="83"/>
      <c r="CV162" s="83"/>
      <c r="CW162" s="83"/>
      <c r="CX162" s="83"/>
      <c r="CY162" s="83"/>
      <c r="CZ162" s="83"/>
      <c r="DA162" s="83"/>
      <c r="DB162" s="83"/>
      <c r="DC162" s="83"/>
      <c r="DD162" s="83"/>
      <c r="DE162" s="83"/>
      <c r="DF162" s="83"/>
      <c r="DG162" s="83"/>
      <c r="DH162" s="83"/>
      <c r="DI162" s="83"/>
      <c r="DJ162" s="83"/>
      <c r="DK162" s="83"/>
      <c r="DL162" s="83"/>
      <c r="DM162" s="83"/>
      <c r="DN162" s="83"/>
      <c r="DO162" s="83"/>
      <c r="DP162" s="83"/>
      <c r="DQ162" s="83"/>
      <c r="DR162" s="83"/>
      <c r="DS162" s="83"/>
      <c r="DT162" s="83"/>
      <c r="DU162" s="83"/>
      <c r="DV162" s="83"/>
      <c r="DW162" s="83"/>
      <c r="DX162" s="83"/>
      <c r="DY162" s="83"/>
      <c r="DZ162" s="83"/>
      <c r="EA162" s="83"/>
      <c r="EB162" s="83"/>
      <c r="EC162" s="83"/>
      <c r="ED162" s="83"/>
      <c r="EE162" s="83"/>
      <c r="EF162" s="83"/>
      <c r="EG162" s="83"/>
      <c r="EH162" s="83"/>
      <c r="EI162" s="83"/>
      <c r="EJ162" s="83"/>
      <c r="EK162" s="83"/>
      <c r="EL162" s="83"/>
      <c r="EM162" s="83"/>
      <c r="EN162" s="83"/>
      <c r="EO162" s="83"/>
      <c r="EP162" s="83"/>
      <c r="EQ162" s="83"/>
      <c r="ER162" s="83"/>
      <c r="ES162" s="83"/>
      <c r="ET162" s="83"/>
      <c r="EU162" s="83"/>
      <c r="EV162" s="83"/>
      <c r="EW162" s="83"/>
      <c r="EX162" s="83"/>
      <c r="EY162" s="83"/>
      <c r="EZ162" s="83"/>
      <c r="FA162" s="83"/>
      <c r="FB162" s="83"/>
      <c r="FC162" s="83"/>
      <c r="FD162" s="83"/>
      <c r="FE162" s="83"/>
      <c r="FF162" s="83"/>
      <c r="FG162" s="83"/>
      <c r="FH162" s="83"/>
      <c r="FI162" s="83"/>
      <c r="FJ162" s="83"/>
      <c r="FK162" s="83"/>
      <c r="FL162" s="83"/>
      <c r="FM162" s="83"/>
      <c r="FN162" s="83"/>
      <c r="FO162" s="83"/>
      <c r="FP162" s="83"/>
      <c r="FQ162" s="83"/>
      <c r="FR162" s="83"/>
      <c r="FS162" s="83"/>
      <c r="FT162" s="83"/>
      <c r="FU162" s="83"/>
      <c r="FV162" s="83"/>
      <c r="FW162" s="83"/>
      <c r="FX162" s="83"/>
      <c r="FY162" s="83"/>
      <c r="FZ162" s="83"/>
      <c r="GA162" s="83"/>
      <c r="GB162" s="83"/>
      <c r="GC162" s="83"/>
      <c r="GD162" s="83"/>
      <c r="GE162" s="83"/>
      <c r="GF162" s="83"/>
      <c r="GG162" s="83"/>
      <c r="GH162" s="83"/>
      <c r="GI162" s="83"/>
      <c r="GJ162" s="83"/>
      <c r="GK162" s="83"/>
      <c r="GL162" s="83"/>
      <c r="GM162" s="83"/>
      <c r="GN162" s="83"/>
      <c r="GO162" s="83"/>
      <c r="GP162" s="83"/>
      <c r="GQ162" s="83"/>
      <c r="GR162" s="83"/>
      <c r="GS162" s="83"/>
      <c r="GT162" s="83"/>
      <c r="GU162" s="83"/>
      <c r="GV162" s="83"/>
      <c r="GW162" s="83"/>
      <c r="GX162" s="83"/>
      <c r="GY162" s="83"/>
      <c r="GZ162" s="83"/>
      <c r="HA162" s="83"/>
      <c r="HB162" s="83"/>
      <c r="HC162" s="83"/>
      <c r="HD162" s="83"/>
      <c r="HE162" s="83"/>
      <c r="HF162" s="83"/>
      <c r="HG162" s="83"/>
      <c r="HH162" s="83"/>
      <c r="HI162" s="83"/>
      <c r="HJ162" s="83"/>
      <c r="HK162" s="83"/>
      <c r="HL162" s="83"/>
      <c r="HM162" s="83"/>
      <c r="HN162" s="83"/>
      <c r="HO162" s="83"/>
      <c r="HP162" s="83"/>
      <c r="HQ162" s="83"/>
      <c r="HR162" s="83"/>
      <c r="HS162" s="83"/>
      <c r="HT162" s="83"/>
      <c r="HU162" s="83"/>
      <c r="HV162" s="83"/>
      <c r="HW162" s="83"/>
      <c r="HX162" s="83"/>
      <c r="HY162" s="83"/>
      <c r="HZ162" s="83"/>
      <c r="IA162" s="83"/>
      <c r="IB162" s="83"/>
      <c r="IC162" s="83"/>
      <c r="ID162" s="83"/>
      <c r="IE162" s="83"/>
      <c r="IF162" s="83"/>
      <c r="IG162" s="83"/>
      <c r="IH162" s="83"/>
      <c r="II162" s="83"/>
    </row>
    <row r="163" spans="1:243" ht="39" customHeight="1">
      <c r="A163" s="454" t="s">
        <v>240</v>
      </c>
      <c r="B163" s="459" t="s">
        <v>241</v>
      </c>
      <c r="C163" s="459" t="s">
        <v>242</v>
      </c>
      <c r="D163" s="454" t="s">
        <v>243</v>
      </c>
      <c r="E163" s="454" t="s">
        <v>244</v>
      </c>
      <c r="F163" s="454" t="s">
        <v>245</v>
      </c>
      <c r="G163" s="454"/>
      <c r="H163" s="454"/>
      <c r="I163" s="454" t="s">
        <v>246</v>
      </c>
      <c r="J163" s="455" t="s">
        <v>247</v>
      </c>
      <c r="K163" s="455"/>
      <c r="L163" s="455"/>
      <c r="M163" s="455" t="s">
        <v>248</v>
      </c>
      <c r="N163" s="455"/>
      <c r="O163" s="455"/>
      <c r="P163" s="455"/>
      <c r="Q163" s="455"/>
      <c r="R163" s="455"/>
      <c r="S163" s="455"/>
      <c r="T163" s="84" t="s">
        <v>249</v>
      </c>
      <c r="U163" s="454" t="s">
        <v>250</v>
      </c>
      <c r="V163" s="454"/>
      <c r="W163" s="454"/>
      <c r="X163" s="454" t="s">
        <v>251</v>
      </c>
      <c r="Y163" s="454"/>
    </row>
    <row r="164" spans="1:243" ht="109.2" customHeight="1">
      <c r="A164" s="454"/>
      <c r="B164" s="459"/>
      <c r="C164" s="459"/>
      <c r="D164" s="454"/>
      <c r="E164" s="454"/>
      <c r="F164" s="84" t="s">
        <v>252</v>
      </c>
      <c r="G164" s="84" t="s">
        <v>253</v>
      </c>
      <c r="H164" s="84" t="s">
        <v>254</v>
      </c>
      <c r="I164" s="454"/>
      <c r="J164" s="85" t="s">
        <v>255</v>
      </c>
      <c r="K164" s="85" t="s">
        <v>256</v>
      </c>
      <c r="L164" s="85" t="s">
        <v>257</v>
      </c>
      <c r="M164" s="86" t="s">
        <v>106</v>
      </c>
      <c r="N164" s="86" t="s">
        <v>135</v>
      </c>
      <c r="O164" s="86" t="s">
        <v>169</v>
      </c>
      <c r="P164" s="87" t="s">
        <v>258</v>
      </c>
      <c r="Q164" s="86" t="s">
        <v>203</v>
      </c>
      <c r="R164" s="86" t="s">
        <v>187</v>
      </c>
      <c r="S164" s="87" t="s">
        <v>259</v>
      </c>
      <c r="T164" s="88" t="s">
        <v>260</v>
      </c>
      <c r="U164" s="88" t="s">
        <v>261</v>
      </c>
      <c r="V164" s="88" t="s">
        <v>262</v>
      </c>
      <c r="W164" s="88" t="s">
        <v>263</v>
      </c>
      <c r="X164" s="84" t="s">
        <v>264</v>
      </c>
      <c r="Y164" s="84" t="s">
        <v>265</v>
      </c>
    </row>
    <row r="165" spans="1:243" s="101" customFormat="1" ht="198" customHeight="1">
      <c r="A165" s="89" t="s">
        <v>363</v>
      </c>
      <c r="B165" s="90" t="s">
        <v>267</v>
      </c>
      <c r="C165" s="90" t="s">
        <v>351</v>
      </c>
      <c r="D165" s="91" t="s">
        <v>357</v>
      </c>
      <c r="E165" s="91" t="s">
        <v>358</v>
      </c>
      <c r="F165" s="92" t="s">
        <v>271</v>
      </c>
      <c r="G165" s="93" t="s">
        <v>31</v>
      </c>
      <c r="H165" s="91" t="s">
        <v>272</v>
      </c>
      <c r="I165" s="91" t="s">
        <v>273</v>
      </c>
      <c r="J165" s="91" t="s">
        <v>274</v>
      </c>
      <c r="K165" s="91" t="s">
        <v>274</v>
      </c>
      <c r="L165" s="91" t="s">
        <v>274</v>
      </c>
      <c r="M165" s="94">
        <v>6</v>
      </c>
      <c r="N165" s="95">
        <v>3</v>
      </c>
      <c r="O165" s="94">
        <f t="shared" ref="O165" si="48">M165*N165</f>
        <v>18</v>
      </c>
      <c r="P165" s="96" t="str">
        <f t="shared" ref="P165" si="49">IF((O165&gt;23),"MuyAlto",IF(O165&gt;9,"Alto",IF(O165&gt;5,"Medio",IF(O165&lt;6,"Bajo"))))</f>
        <v>Alto</v>
      </c>
      <c r="Q165" s="94">
        <v>100</v>
      </c>
      <c r="R165" s="94">
        <f>O165*Q165</f>
        <v>1800</v>
      </c>
      <c r="S165" s="94" t="str">
        <f>IF((R165&gt;599),"I",IF(R165&gt;149,"II",IF(R165&gt;39,"III",IF(R165&lt;31,"IV"))))</f>
        <v>I</v>
      </c>
      <c r="T165" s="97" t="str">
        <f t="shared" ref="T165" si="50">IF(S165="IV","Aceptable",IF(S165="III","Mejorable",IF(S165="II","No Aceptable o Aceptable con Control Especifico",IF(S165="I","NO Aceptable"))))</f>
        <v>NO Aceptable</v>
      </c>
      <c r="U165" s="98" t="s">
        <v>362</v>
      </c>
      <c r="V165" s="98" t="s">
        <v>276</v>
      </c>
      <c r="W165" s="98" t="s">
        <v>276</v>
      </c>
      <c r="X165" s="93" t="s">
        <v>277</v>
      </c>
      <c r="Y165" s="99" t="s">
        <v>278</v>
      </c>
      <c r="Z165" s="100"/>
      <c r="AA165" s="100"/>
      <c r="AB165" s="100"/>
      <c r="AC165" s="100"/>
      <c r="AD165" s="100"/>
      <c r="AE165" s="100"/>
      <c r="AF165" s="100"/>
      <c r="AG165" s="100"/>
      <c r="AH165" s="100"/>
      <c r="AI165" s="100"/>
      <c r="AJ165" s="100"/>
      <c r="AK165" s="100"/>
      <c r="AL165" s="100"/>
      <c r="AM165" s="100"/>
      <c r="AN165" s="100"/>
      <c r="AO165" s="100"/>
      <c r="AP165" s="100"/>
      <c r="AQ165" s="100"/>
      <c r="AR165" s="100"/>
      <c r="AS165" s="100"/>
      <c r="AT165" s="100"/>
      <c r="AU165" s="100"/>
      <c r="AV165" s="100"/>
      <c r="AW165" s="100"/>
      <c r="AX165" s="100"/>
      <c r="AY165" s="100"/>
      <c r="AZ165" s="100"/>
      <c r="BA165" s="100"/>
      <c r="BB165" s="100"/>
      <c r="BC165" s="100"/>
      <c r="BD165" s="100"/>
      <c r="BE165" s="100"/>
      <c r="BF165" s="100"/>
      <c r="BG165" s="100"/>
      <c r="BH165" s="100"/>
      <c r="BI165" s="100"/>
      <c r="BJ165" s="100"/>
      <c r="BK165" s="100"/>
      <c r="BL165" s="100"/>
      <c r="BM165" s="100"/>
      <c r="BN165" s="100"/>
      <c r="BO165" s="100"/>
      <c r="BP165" s="100"/>
      <c r="BQ165" s="100"/>
      <c r="BR165" s="100"/>
      <c r="BS165" s="100"/>
      <c r="BT165" s="100"/>
      <c r="BU165" s="100"/>
      <c r="BV165" s="100"/>
      <c r="BW165" s="100"/>
      <c r="BX165" s="100"/>
      <c r="BY165" s="100"/>
      <c r="BZ165" s="100"/>
      <c r="CA165" s="100"/>
      <c r="CB165" s="100"/>
      <c r="CC165" s="100"/>
      <c r="CD165" s="100"/>
      <c r="CE165" s="100"/>
      <c r="CF165" s="100"/>
      <c r="CG165" s="100"/>
      <c r="CH165" s="100"/>
      <c r="CI165" s="100"/>
      <c r="CJ165" s="100"/>
      <c r="CK165" s="100"/>
      <c r="CL165" s="100"/>
      <c r="CM165" s="100"/>
      <c r="CN165" s="100"/>
      <c r="CO165" s="100"/>
      <c r="CP165" s="100"/>
      <c r="CQ165" s="100"/>
      <c r="CR165" s="100"/>
      <c r="CS165" s="100"/>
      <c r="CT165" s="100"/>
      <c r="CU165" s="100"/>
      <c r="CV165" s="100"/>
      <c r="CW165" s="100"/>
      <c r="CX165" s="100"/>
      <c r="CY165" s="100"/>
      <c r="CZ165" s="100"/>
      <c r="DA165" s="100"/>
      <c r="DB165" s="100"/>
      <c r="DC165" s="100"/>
      <c r="DD165" s="100"/>
      <c r="DE165" s="100"/>
      <c r="DF165" s="100"/>
      <c r="DG165" s="100"/>
      <c r="DH165" s="100"/>
      <c r="DI165" s="100"/>
      <c r="DJ165" s="100"/>
      <c r="DK165" s="100"/>
      <c r="DL165" s="100"/>
      <c r="DM165" s="100"/>
      <c r="DN165" s="100"/>
      <c r="DO165" s="100"/>
      <c r="DP165" s="100"/>
      <c r="DQ165" s="100"/>
      <c r="DR165" s="100"/>
      <c r="DS165" s="100"/>
      <c r="DT165" s="100"/>
      <c r="DU165" s="100"/>
      <c r="DV165" s="100"/>
      <c r="DW165" s="100"/>
      <c r="DX165" s="100"/>
      <c r="DY165" s="100"/>
      <c r="DZ165" s="100"/>
      <c r="EA165" s="100"/>
      <c r="EB165" s="100"/>
      <c r="EC165" s="100"/>
      <c r="ED165" s="100"/>
      <c r="EE165" s="100"/>
      <c r="EF165" s="100"/>
      <c r="EG165" s="100"/>
      <c r="EH165" s="100"/>
      <c r="EI165" s="100"/>
      <c r="EJ165" s="100"/>
      <c r="EK165" s="100"/>
      <c r="EL165" s="100"/>
      <c r="EM165" s="100"/>
      <c r="EN165" s="100"/>
      <c r="EO165" s="100"/>
      <c r="EP165" s="100"/>
      <c r="EQ165" s="100"/>
      <c r="ER165" s="100"/>
      <c r="ES165" s="100"/>
      <c r="ET165" s="100"/>
      <c r="EU165" s="100"/>
      <c r="EV165" s="100"/>
      <c r="EW165" s="100"/>
      <c r="EX165" s="100"/>
      <c r="EY165" s="100"/>
      <c r="EZ165" s="100"/>
      <c r="FA165" s="100"/>
      <c r="FB165" s="100"/>
      <c r="FC165" s="100"/>
      <c r="FD165" s="100"/>
      <c r="FE165" s="100"/>
      <c r="FF165" s="100"/>
      <c r="FG165" s="100"/>
      <c r="FH165" s="100"/>
      <c r="FI165" s="100"/>
      <c r="FJ165" s="100"/>
      <c r="FK165" s="100"/>
      <c r="FL165" s="100"/>
      <c r="FM165" s="100"/>
      <c r="FN165" s="100"/>
      <c r="FO165" s="100"/>
      <c r="FP165" s="100"/>
      <c r="FQ165" s="100"/>
      <c r="FR165" s="100"/>
      <c r="FS165" s="100"/>
      <c r="FT165" s="100"/>
      <c r="FU165" s="100"/>
      <c r="FV165" s="100"/>
      <c r="FW165" s="100"/>
      <c r="FX165" s="100"/>
      <c r="FY165" s="100"/>
      <c r="FZ165" s="100"/>
      <c r="GA165" s="100"/>
      <c r="GB165" s="100"/>
      <c r="GC165" s="100"/>
      <c r="GD165" s="100"/>
      <c r="GE165" s="100"/>
      <c r="GF165" s="100"/>
      <c r="GG165" s="100"/>
      <c r="GH165" s="100"/>
      <c r="GI165" s="100"/>
      <c r="GJ165" s="100"/>
      <c r="GK165" s="100"/>
      <c r="GL165" s="100"/>
      <c r="GM165" s="100"/>
      <c r="GN165" s="100"/>
      <c r="GO165" s="100"/>
      <c r="GP165" s="100"/>
      <c r="GQ165" s="100"/>
      <c r="GR165" s="100"/>
      <c r="GS165" s="100"/>
      <c r="GT165" s="100"/>
      <c r="GU165" s="100"/>
      <c r="GV165" s="100"/>
      <c r="GW165" s="100"/>
      <c r="GX165" s="100"/>
      <c r="GY165" s="100"/>
      <c r="GZ165" s="100"/>
      <c r="HA165" s="100"/>
      <c r="HB165" s="100"/>
      <c r="HC165" s="100"/>
      <c r="HD165" s="100"/>
      <c r="HE165" s="100"/>
      <c r="HF165" s="100"/>
      <c r="HG165" s="100"/>
      <c r="HH165" s="100"/>
      <c r="HI165" s="100"/>
      <c r="HJ165" s="100"/>
      <c r="HK165" s="100"/>
      <c r="HL165" s="100"/>
      <c r="HM165" s="100"/>
      <c r="HN165" s="100"/>
      <c r="HO165" s="100"/>
      <c r="HP165" s="100"/>
      <c r="HQ165" s="100"/>
      <c r="HR165" s="100"/>
      <c r="HS165" s="100"/>
      <c r="HT165" s="100"/>
      <c r="HU165" s="100"/>
      <c r="HV165" s="100"/>
      <c r="HW165" s="100"/>
      <c r="HX165" s="100"/>
      <c r="HY165" s="100"/>
      <c r="HZ165" s="100"/>
      <c r="IA165" s="100"/>
      <c r="IB165" s="100"/>
      <c r="IC165" s="100"/>
      <c r="ID165" s="100"/>
      <c r="IE165" s="100"/>
      <c r="IF165" s="100"/>
      <c r="IG165" s="100"/>
      <c r="IH165" s="100"/>
      <c r="II165" s="100"/>
    </row>
    <row r="166" spans="1:243" s="101" customFormat="1" ht="6" customHeight="1">
      <c r="A166" s="456"/>
      <c r="B166" s="457"/>
      <c r="C166" s="457"/>
      <c r="D166" s="457"/>
      <c r="E166" s="457"/>
      <c r="F166" s="457"/>
      <c r="G166" s="457"/>
      <c r="H166" s="457"/>
      <c r="I166" s="457"/>
      <c r="J166" s="457"/>
      <c r="K166" s="457"/>
      <c r="L166" s="457"/>
      <c r="M166" s="457"/>
      <c r="N166" s="457"/>
      <c r="O166" s="457"/>
      <c r="P166" s="457"/>
      <c r="Q166" s="457"/>
      <c r="R166" s="457"/>
      <c r="S166" s="457"/>
      <c r="T166" s="457"/>
      <c r="U166" s="457"/>
      <c r="V166" s="457"/>
      <c r="W166" s="457"/>
      <c r="X166" s="457"/>
      <c r="Y166" s="458"/>
      <c r="Z166" s="100"/>
      <c r="AA166" s="100"/>
      <c r="AB166" s="100"/>
      <c r="AC166" s="100"/>
      <c r="AD166" s="100"/>
      <c r="AE166" s="100"/>
      <c r="AF166" s="100"/>
      <c r="AG166" s="100"/>
      <c r="AH166" s="100"/>
      <c r="AI166" s="100"/>
      <c r="AJ166" s="100"/>
      <c r="AK166" s="100"/>
      <c r="AL166" s="100"/>
      <c r="AM166" s="100"/>
      <c r="AN166" s="100"/>
      <c r="AO166" s="100"/>
      <c r="AP166" s="100"/>
      <c r="AQ166" s="100"/>
      <c r="AR166" s="100"/>
      <c r="AS166" s="100"/>
      <c r="AT166" s="100"/>
      <c r="AU166" s="100"/>
      <c r="AV166" s="100"/>
      <c r="AW166" s="100"/>
      <c r="AX166" s="100"/>
      <c r="AY166" s="100"/>
      <c r="AZ166" s="100"/>
      <c r="BA166" s="100"/>
      <c r="BB166" s="100"/>
      <c r="BC166" s="100"/>
      <c r="BD166" s="100"/>
      <c r="BE166" s="100"/>
      <c r="BF166" s="100"/>
      <c r="BG166" s="100"/>
      <c r="BH166" s="100"/>
      <c r="BI166" s="100"/>
      <c r="BJ166" s="100"/>
      <c r="BK166" s="100"/>
      <c r="BL166" s="100"/>
      <c r="BM166" s="100"/>
      <c r="BN166" s="100"/>
      <c r="BO166" s="100"/>
      <c r="BP166" s="100"/>
      <c r="BQ166" s="100"/>
      <c r="BR166" s="100"/>
      <c r="BS166" s="100"/>
      <c r="BT166" s="100"/>
      <c r="BU166" s="100"/>
      <c r="BV166" s="100"/>
      <c r="BW166" s="100"/>
      <c r="BX166" s="100"/>
      <c r="BY166" s="100"/>
      <c r="BZ166" s="100"/>
      <c r="CA166" s="100"/>
      <c r="CB166" s="100"/>
      <c r="CC166" s="100"/>
      <c r="CD166" s="100"/>
      <c r="CE166" s="100"/>
      <c r="CF166" s="100"/>
      <c r="CG166" s="100"/>
      <c r="CH166" s="100"/>
      <c r="CI166" s="100"/>
      <c r="CJ166" s="100"/>
      <c r="CK166" s="100"/>
      <c r="CL166" s="100"/>
      <c r="CM166" s="100"/>
      <c r="CN166" s="100"/>
      <c r="CO166" s="100"/>
      <c r="CP166" s="100"/>
      <c r="CQ166" s="100"/>
      <c r="CR166" s="100"/>
      <c r="CS166" s="100"/>
      <c r="CT166" s="100"/>
      <c r="CU166" s="100"/>
      <c r="CV166" s="100"/>
      <c r="CW166" s="100"/>
      <c r="CX166" s="100"/>
      <c r="CY166" s="100"/>
      <c r="CZ166" s="100"/>
      <c r="DA166" s="100"/>
      <c r="DB166" s="100"/>
      <c r="DC166" s="100"/>
      <c r="DD166" s="100"/>
      <c r="DE166" s="100"/>
      <c r="DF166" s="100"/>
      <c r="DG166" s="100"/>
      <c r="DH166" s="100"/>
      <c r="DI166" s="100"/>
      <c r="DJ166" s="100"/>
      <c r="DK166" s="100"/>
      <c r="DL166" s="100"/>
      <c r="DM166" s="100"/>
      <c r="DN166" s="100"/>
      <c r="DO166" s="100"/>
      <c r="DP166" s="100"/>
      <c r="DQ166" s="100"/>
      <c r="DR166" s="100"/>
      <c r="DS166" s="100"/>
      <c r="DT166" s="100"/>
      <c r="DU166" s="100"/>
      <c r="DV166" s="100"/>
      <c r="DW166" s="100"/>
      <c r="DX166" s="100"/>
      <c r="DY166" s="100"/>
      <c r="DZ166" s="100"/>
      <c r="EA166" s="100"/>
      <c r="EB166" s="100"/>
      <c r="EC166" s="100"/>
      <c r="ED166" s="100"/>
      <c r="EE166" s="100"/>
      <c r="EF166" s="100"/>
      <c r="EG166" s="100"/>
      <c r="EH166" s="100"/>
      <c r="EI166" s="100"/>
      <c r="EJ166" s="100"/>
      <c r="EK166" s="100"/>
      <c r="EL166" s="100"/>
      <c r="EM166" s="100"/>
      <c r="EN166" s="100"/>
      <c r="EO166" s="100"/>
      <c r="EP166" s="100"/>
      <c r="EQ166" s="100"/>
      <c r="ER166" s="100"/>
      <c r="ES166" s="100"/>
      <c r="ET166" s="100"/>
      <c r="EU166" s="100"/>
      <c r="EV166" s="100"/>
      <c r="EW166" s="100"/>
      <c r="EX166" s="100"/>
      <c r="EY166" s="100"/>
      <c r="EZ166" s="100"/>
      <c r="FA166" s="100"/>
      <c r="FB166" s="100"/>
      <c r="FC166" s="100"/>
      <c r="FD166" s="100"/>
      <c r="FE166" s="100"/>
      <c r="FF166" s="100"/>
      <c r="FG166" s="100"/>
      <c r="FH166" s="100"/>
      <c r="FI166" s="100"/>
      <c r="FJ166" s="100"/>
      <c r="FK166" s="100"/>
      <c r="FL166" s="100"/>
      <c r="FM166" s="100"/>
      <c r="FN166" s="100"/>
      <c r="FO166" s="100"/>
      <c r="FP166" s="100"/>
      <c r="FQ166" s="100"/>
      <c r="FR166" s="100"/>
      <c r="FS166" s="100"/>
      <c r="FT166" s="100"/>
      <c r="FU166" s="100"/>
      <c r="FV166" s="100"/>
      <c r="FW166" s="100"/>
      <c r="FX166" s="100"/>
      <c r="FY166" s="100"/>
      <c r="FZ166" s="100"/>
      <c r="GA166" s="100"/>
      <c r="GB166" s="100"/>
      <c r="GC166" s="100"/>
      <c r="GD166" s="100"/>
      <c r="GE166" s="100"/>
      <c r="GF166" s="100"/>
      <c r="GG166" s="100"/>
      <c r="GH166" s="100"/>
      <c r="GI166" s="100"/>
      <c r="GJ166" s="100"/>
      <c r="GK166" s="100"/>
      <c r="GL166" s="100"/>
      <c r="GM166" s="100"/>
      <c r="GN166" s="100"/>
      <c r="GO166" s="100"/>
      <c r="GP166" s="100"/>
      <c r="GQ166" s="100"/>
      <c r="GR166" s="100"/>
      <c r="GS166" s="100"/>
      <c r="GT166" s="100"/>
      <c r="GU166" s="100"/>
      <c r="GV166" s="100"/>
      <c r="GW166" s="100"/>
      <c r="GX166" s="100"/>
      <c r="GY166" s="100"/>
      <c r="GZ166" s="100"/>
      <c r="HA166" s="100"/>
      <c r="HB166" s="100"/>
      <c r="HC166" s="100"/>
      <c r="HD166" s="100"/>
      <c r="HE166" s="100"/>
      <c r="HF166" s="100"/>
      <c r="HG166" s="100"/>
      <c r="HH166" s="100"/>
      <c r="HI166" s="100"/>
      <c r="HJ166" s="100"/>
      <c r="HK166" s="100"/>
      <c r="HL166" s="100"/>
      <c r="HM166" s="100"/>
      <c r="HN166" s="100"/>
      <c r="HO166" s="100"/>
      <c r="HP166" s="100"/>
      <c r="HQ166" s="100"/>
      <c r="HR166" s="100"/>
      <c r="HS166" s="100"/>
      <c r="HT166" s="100"/>
      <c r="HU166" s="100"/>
      <c r="HV166" s="100"/>
      <c r="HW166" s="100"/>
      <c r="HX166" s="100"/>
      <c r="HY166" s="100"/>
      <c r="HZ166" s="100"/>
      <c r="IA166" s="100"/>
      <c r="IB166" s="100"/>
      <c r="IC166" s="100"/>
      <c r="ID166" s="100"/>
      <c r="IE166" s="100"/>
      <c r="IF166" s="100"/>
      <c r="IG166" s="100"/>
      <c r="IH166" s="100"/>
      <c r="II166" s="100"/>
    </row>
    <row r="167" spans="1:243" s="101" customFormat="1" ht="31.2" customHeight="1">
      <c r="A167" s="462" t="s">
        <v>279</v>
      </c>
      <c r="B167" s="462"/>
      <c r="C167" s="462"/>
      <c r="D167" s="462"/>
      <c r="E167" s="462"/>
      <c r="F167" s="462"/>
      <c r="G167" s="462"/>
      <c r="H167" s="462"/>
      <c r="I167" s="462"/>
      <c r="J167" s="462"/>
      <c r="K167" s="462"/>
      <c r="L167" s="463" t="s">
        <v>280</v>
      </c>
      <c r="M167" s="463"/>
      <c r="N167" s="463"/>
      <c r="O167" s="463"/>
      <c r="P167" s="463"/>
      <c r="Q167" s="463"/>
      <c r="R167" s="463"/>
      <c r="S167" s="463"/>
      <c r="T167" s="463"/>
      <c r="U167" s="464" t="s">
        <v>281</v>
      </c>
      <c r="V167" s="464"/>
      <c r="W167" s="464"/>
      <c r="X167" s="465" t="s">
        <v>282</v>
      </c>
      <c r="Y167" s="465" t="s">
        <v>283</v>
      </c>
      <c r="Z167" s="100"/>
      <c r="AA167" s="100"/>
      <c r="AB167" s="100"/>
      <c r="AC167" s="100"/>
      <c r="AD167" s="100"/>
      <c r="AE167" s="100"/>
      <c r="AF167" s="100"/>
      <c r="AG167" s="100"/>
      <c r="AH167" s="100"/>
      <c r="AI167" s="100"/>
      <c r="AJ167" s="100"/>
      <c r="AK167" s="100"/>
      <c r="AL167" s="100"/>
      <c r="AM167" s="100"/>
      <c r="AN167" s="100"/>
      <c r="AO167" s="100"/>
      <c r="AP167" s="100"/>
      <c r="AQ167" s="100"/>
      <c r="AR167" s="100"/>
      <c r="AS167" s="100"/>
      <c r="AT167" s="100"/>
      <c r="AU167" s="100"/>
      <c r="AV167" s="100"/>
      <c r="AW167" s="100"/>
      <c r="AX167" s="100"/>
      <c r="AY167" s="100"/>
      <c r="AZ167" s="100"/>
      <c r="BA167" s="100"/>
      <c r="BB167" s="100"/>
      <c r="BC167" s="100"/>
      <c r="BD167" s="100"/>
      <c r="BE167" s="100"/>
      <c r="BF167" s="100"/>
      <c r="BG167" s="100"/>
      <c r="BH167" s="100"/>
      <c r="BI167" s="100"/>
      <c r="BJ167" s="100"/>
      <c r="BK167" s="100"/>
      <c r="BL167" s="100"/>
      <c r="BM167" s="100"/>
      <c r="BN167" s="100"/>
      <c r="BO167" s="100"/>
      <c r="BP167" s="100"/>
      <c r="BQ167" s="100"/>
      <c r="BR167" s="100"/>
      <c r="BS167" s="100"/>
      <c r="BT167" s="100"/>
      <c r="BU167" s="100"/>
      <c r="BV167" s="100"/>
      <c r="BW167" s="100"/>
      <c r="BX167" s="100"/>
      <c r="BY167" s="100"/>
      <c r="BZ167" s="100"/>
      <c r="CA167" s="100"/>
      <c r="CB167" s="100"/>
      <c r="CC167" s="100"/>
      <c r="CD167" s="100"/>
      <c r="CE167" s="100"/>
      <c r="CF167" s="100"/>
      <c r="CG167" s="100"/>
      <c r="CH167" s="100"/>
      <c r="CI167" s="100"/>
      <c r="CJ167" s="100"/>
      <c r="CK167" s="100"/>
      <c r="CL167" s="100"/>
      <c r="CM167" s="100"/>
      <c r="CN167" s="100"/>
      <c r="CO167" s="100"/>
      <c r="CP167" s="100"/>
      <c r="CQ167" s="100"/>
      <c r="CR167" s="100"/>
      <c r="CS167" s="100"/>
      <c r="CT167" s="100"/>
      <c r="CU167" s="100"/>
      <c r="CV167" s="100"/>
      <c r="CW167" s="100"/>
      <c r="CX167" s="100"/>
      <c r="CY167" s="100"/>
      <c r="CZ167" s="100"/>
      <c r="DA167" s="100"/>
      <c r="DB167" s="100"/>
      <c r="DC167" s="100"/>
      <c r="DD167" s="100"/>
      <c r="DE167" s="100"/>
      <c r="DF167" s="100"/>
      <c r="DG167" s="100"/>
      <c r="DH167" s="100"/>
      <c r="DI167" s="100"/>
      <c r="DJ167" s="100"/>
      <c r="DK167" s="100"/>
      <c r="DL167" s="100"/>
      <c r="DM167" s="100"/>
      <c r="DN167" s="100"/>
      <c r="DO167" s="100"/>
      <c r="DP167" s="100"/>
      <c r="DQ167" s="100"/>
      <c r="DR167" s="100"/>
      <c r="DS167" s="100"/>
      <c r="DT167" s="100"/>
      <c r="DU167" s="100"/>
      <c r="DV167" s="100"/>
      <c r="DW167" s="100"/>
      <c r="DX167" s="100"/>
      <c r="DY167" s="100"/>
      <c r="DZ167" s="100"/>
      <c r="EA167" s="100"/>
      <c r="EB167" s="100"/>
      <c r="EC167" s="100"/>
      <c r="ED167" s="100"/>
      <c r="EE167" s="100"/>
      <c r="EF167" s="100"/>
      <c r="EG167" s="100"/>
      <c r="EH167" s="100"/>
      <c r="EI167" s="100"/>
      <c r="EJ167" s="100"/>
      <c r="EK167" s="100"/>
      <c r="EL167" s="100"/>
      <c r="EM167" s="100"/>
      <c r="EN167" s="100"/>
      <c r="EO167" s="100"/>
      <c r="EP167" s="100"/>
      <c r="EQ167" s="100"/>
      <c r="ER167" s="100"/>
      <c r="ES167" s="100"/>
      <c r="ET167" s="100"/>
      <c r="EU167" s="100"/>
      <c r="EV167" s="100"/>
      <c r="EW167" s="100"/>
      <c r="EX167" s="100"/>
      <c r="EY167" s="100"/>
      <c r="EZ167" s="100"/>
      <c r="FA167" s="100"/>
      <c r="FB167" s="100"/>
      <c r="FC167" s="100"/>
      <c r="FD167" s="100"/>
      <c r="FE167" s="100"/>
      <c r="FF167" s="100"/>
      <c r="FG167" s="100"/>
      <c r="FH167" s="100"/>
      <c r="FI167" s="100"/>
      <c r="FJ167" s="100"/>
      <c r="FK167" s="100"/>
      <c r="FL167" s="100"/>
      <c r="FM167" s="100"/>
      <c r="FN167" s="100"/>
      <c r="FO167" s="100"/>
      <c r="FP167" s="100"/>
      <c r="FQ167" s="100"/>
      <c r="FR167" s="100"/>
      <c r="FS167" s="100"/>
      <c r="FT167" s="100"/>
      <c r="FU167" s="100"/>
      <c r="FV167" s="100"/>
      <c r="FW167" s="100"/>
      <c r="FX167" s="100"/>
      <c r="FY167" s="100"/>
      <c r="FZ167" s="100"/>
      <c r="GA167" s="100"/>
      <c r="GB167" s="100"/>
      <c r="GC167" s="100"/>
      <c r="GD167" s="100"/>
      <c r="GE167" s="100"/>
      <c r="GF167" s="100"/>
      <c r="GG167" s="100"/>
      <c r="GH167" s="100"/>
      <c r="GI167" s="100"/>
      <c r="GJ167" s="100"/>
      <c r="GK167" s="100"/>
      <c r="GL167" s="100"/>
      <c r="GM167" s="100"/>
      <c r="GN167" s="100"/>
      <c r="GO167" s="100"/>
      <c r="GP167" s="100"/>
      <c r="GQ167" s="100"/>
      <c r="GR167" s="100"/>
      <c r="GS167" s="100"/>
      <c r="GT167" s="100"/>
      <c r="GU167" s="100"/>
      <c r="GV167" s="100"/>
      <c r="GW167" s="100"/>
      <c r="GX167" s="100"/>
      <c r="GY167" s="100"/>
      <c r="GZ167" s="100"/>
      <c r="HA167" s="100"/>
      <c r="HB167" s="100"/>
      <c r="HC167" s="100"/>
      <c r="HD167" s="100"/>
      <c r="HE167" s="100"/>
      <c r="HF167" s="100"/>
      <c r="HG167" s="100"/>
      <c r="HH167" s="100"/>
      <c r="HI167" s="100"/>
      <c r="HJ167" s="100"/>
      <c r="HK167" s="100"/>
      <c r="HL167" s="100"/>
      <c r="HM167" s="100"/>
      <c r="HN167" s="100"/>
      <c r="HO167" s="100"/>
      <c r="HP167" s="100"/>
      <c r="HQ167" s="100"/>
      <c r="HR167" s="100"/>
      <c r="HS167" s="100"/>
      <c r="HT167" s="100"/>
      <c r="HU167" s="100"/>
      <c r="HV167" s="100"/>
      <c r="HW167" s="100"/>
      <c r="HX167" s="100"/>
      <c r="HY167" s="100"/>
      <c r="HZ167" s="100"/>
      <c r="IA167" s="100"/>
      <c r="IB167" s="100"/>
      <c r="IC167" s="100"/>
      <c r="ID167" s="100"/>
      <c r="IE167" s="100"/>
      <c r="IF167" s="100"/>
      <c r="IG167" s="100"/>
      <c r="IH167" s="100"/>
      <c r="II167" s="100"/>
    </row>
    <row r="168" spans="1:243" s="101" customFormat="1" ht="31.95" customHeight="1">
      <c r="A168" s="460" t="s">
        <v>284</v>
      </c>
      <c r="B168" s="460"/>
      <c r="C168" s="460"/>
      <c r="D168" s="460"/>
      <c r="E168" s="460"/>
      <c r="F168" s="460"/>
      <c r="G168" s="460"/>
      <c r="H168" s="460"/>
      <c r="I168" s="460"/>
      <c r="J168" s="460"/>
      <c r="K168" s="460"/>
      <c r="L168" s="466" t="s">
        <v>285</v>
      </c>
      <c r="M168" s="466"/>
      <c r="N168" s="466"/>
      <c r="O168" s="466" t="s">
        <v>106</v>
      </c>
      <c r="P168" s="466" t="s">
        <v>135</v>
      </c>
      <c r="Q168" s="466" t="s">
        <v>169</v>
      </c>
      <c r="R168" s="466" t="s">
        <v>187</v>
      </c>
      <c r="S168" s="468" t="s">
        <v>286</v>
      </c>
      <c r="T168" s="469" t="s">
        <v>287</v>
      </c>
      <c r="U168" s="464"/>
      <c r="V168" s="464"/>
      <c r="W168" s="464"/>
      <c r="X168" s="465"/>
      <c r="Y168" s="465"/>
      <c r="Z168" s="100"/>
      <c r="AA168" s="100"/>
      <c r="AB168" s="100"/>
      <c r="AC168" s="100"/>
      <c r="AD168" s="100"/>
      <c r="AE168" s="100"/>
      <c r="AF168" s="100"/>
      <c r="AG168" s="100"/>
      <c r="AH168" s="100"/>
      <c r="AI168" s="100"/>
      <c r="AJ168" s="100"/>
      <c r="AK168" s="100"/>
      <c r="AL168" s="100"/>
      <c r="AM168" s="100"/>
      <c r="AN168" s="100"/>
      <c r="AO168" s="100"/>
      <c r="AP168" s="100"/>
      <c r="AQ168" s="100"/>
      <c r="AR168" s="100"/>
      <c r="AS168" s="100"/>
      <c r="AT168" s="100"/>
      <c r="AU168" s="100"/>
      <c r="AV168" s="100"/>
      <c r="AW168" s="100"/>
      <c r="AX168" s="100"/>
      <c r="AY168" s="100"/>
      <c r="AZ168" s="100"/>
      <c r="BA168" s="100"/>
      <c r="BB168" s="100"/>
      <c r="BC168" s="100"/>
      <c r="BD168" s="100"/>
      <c r="BE168" s="100"/>
      <c r="BF168" s="100"/>
      <c r="BG168" s="100"/>
      <c r="BH168" s="100"/>
      <c r="BI168" s="100"/>
      <c r="BJ168" s="100"/>
      <c r="BK168" s="100"/>
      <c r="BL168" s="100"/>
      <c r="BM168" s="100"/>
      <c r="BN168" s="100"/>
      <c r="BO168" s="100"/>
      <c r="BP168" s="100"/>
      <c r="BQ168" s="100"/>
      <c r="BR168" s="100"/>
      <c r="BS168" s="100"/>
      <c r="BT168" s="100"/>
      <c r="BU168" s="100"/>
      <c r="BV168" s="100"/>
      <c r="BW168" s="100"/>
      <c r="BX168" s="100"/>
      <c r="BY168" s="100"/>
      <c r="BZ168" s="100"/>
      <c r="CA168" s="100"/>
      <c r="CB168" s="100"/>
      <c r="CC168" s="100"/>
      <c r="CD168" s="100"/>
      <c r="CE168" s="100"/>
      <c r="CF168" s="100"/>
      <c r="CG168" s="100"/>
      <c r="CH168" s="100"/>
      <c r="CI168" s="100"/>
      <c r="CJ168" s="100"/>
      <c r="CK168" s="100"/>
      <c r="CL168" s="100"/>
      <c r="CM168" s="100"/>
      <c r="CN168" s="100"/>
      <c r="CO168" s="100"/>
      <c r="CP168" s="100"/>
      <c r="CQ168" s="100"/>
      <c r="CR168" s="100"/>
      <c r="CS168" s="100"/>
      <c r="CT168" s="100"/>
      <c r="CU168" s="100"/>
      <c r="CV168" s="100"/>
      <c r="CW168" s="100"/>
      <c r="CX168" s="100"/>
      <c r="CY168" s="100"/>
      <c r="CZ168" s="100"/>
      <c r="DA168" s="100"/>
      <c r="DB168" s="100"/>
      <c r="DC168" s="100"/>
      <c r="DD168" s="100"/>
      <c r="DE168" s="100"/>
      <c r="DF168" s="100"/>
      <c r="DG168" s="100"/>
      <c r="DH168" s="100"/>
      <c r="DI168" s="100"/>
      <c r="DJ168" s="100"/>
      <c r="DK168" s="100"/>
      <c r="DL168" s="100"/>
      <c r="DM168" s="100"/>
      <c r="DN168" s="100"/>
      <c r="DO168" s="100"/>
      <c r="DP168" s="100"/>
      <c r="DQ168" s="100"/>
      <c r="DR168" s="100"/>
      <c r="DS168" s="100"/>
      <c r="DT168" s="100"/>
      <c r="DU168" s="100"/>
      <c r="DV168" s="100"/>
      <c r="DW168" s="100"/>
      <c r="DX168" s="100"/>
      <c r="DY168" s="100"/>
      <c r="DZ168" s="100"/>
      <c r="EA168" s="100"/>
      <c r="EB168" s="100"/>
      <c r="EC168" s="100"/>
      <c r="ED168" s="100"/>
      <c r="EE168" s="100"/>
      <c r="EF168" s="100"/>
      <c r="EG168" s="100"/>
      <c r="EH168" s="100"/>
      <c r="EI168" s="100"/>
      <c r="EJ168" s="100"/>
      <c r="EK168" s="100"/>
      <c r="EL168" s="100"/>
      <c r="EM168" s="100"/>
      <c r="EN168" s="100"/>
      <c r="EO168" s="100"/>
      <c r="EP168" s="100"/>
      <c r="EQ168" s="100"/>
      <c r="ER168" s="100"/>
      <c r="ES168" s="100"/>
      <c r="ET168" s="100"/>
      <c r="EU168" s="100"/>
      <c r="EV168" s="100"/>
      <c r="EW168" s="100"/>
      <c r="EX168" s="100"/>
      <c r="EY168" s="100"/>
      <c r="EZ168" s="100"/>
      <c r="FA168" s="100"/>
      <c r="FB168" s="100"/>
      <c r="FC168" s="100"/>
      <c r="FD168" s="100"/>
      <c r="FE168" s="100"/>
      <c r="FF168" s="100"/>
      <c r="FG168" s="100"/>
      <c r="FH168" s="100"/>
      <c r="FI168" s="100"/>
      <c r="FJ168" s="100"/>
      <c r="FK168" s="100"/>
      <c r="FL168" s="100"/>
      <c r="FM168" s="100"/>
      <c r="FN168" s="100"/>
      <c r="FO168" s="100"/>
      <c r="FP168" s="100"/>
      <c r="FQ168" s="100"/>
      <c r="FR168" s="100"/>
      <c r="FS168" s="100"/>
      <c r="FT168" s="100"/>
      <c r="FU168" s="100"/>
      <c r="FV168" s="100"/>
      <c r="FW168" s="100"/>
      <c r="FX168" s="100"/>
      <c r="FY168" s="100"/>
      <c r="FZ168" s="100"/>
      <c r="GA168" s="100"/>
      <c r="GB168" s="100"/>
      <c r="GC168" s="100"/>
      <c r="GD168" s="100"/>
      <c r="GE168" s="100"/>
      <c r="GF168" s="100"/>
      <c r="GG168" s="100"/>
      <c r="GH168" s="100"/>
      <c r="GI168" s="100"/>
      <c r="GJ168" s="100"/>
      <c r="GK168" s="100"/>
      <c r="GL168" s="100"/>
      <c r="GM168" s="100"/>
      <c r="GN168" s="100"/>
      <c r="GO168" s="100"/>
      <c r="GP168" s="100"/>
      <c r="GQ168" s="100"/>
      <c r="GR168" s="100"/>
      <c r="GS168" s="100"/>
      <c r="GT168" s="100"/>
      <c r="GU168" s="100"/>
      <c r="GV168" s="100"/>
      <c r="GW168" s="100"/>
      <c r="GX168" s="100"/>
      <c r="GY168" s="100"/>
      <c r="GZ168" s="100"/>
      <c r="HA168" s="100"/>
      <c r="HB168" s="100"/>
      <c r="HC168" s="100"/>
      <c r="HD168" s="100"/>
      <c r="HE168" s="100"/>
      <c r="HF168" s="100"/>
      <c r="HG168" s="100"/>
      <c r="HH168" s="100"/>
      <c r="HI168" s="100"/>
      <c r="HJ168" s="100"/>
      <c r="HK168" s="100"/>
      <c r="HL168" s="100"/>
      <c r="HM168" s="100"/>
      <c r="HN168" s="100"/>
      <c r="HO168" s="100"/>
      <c r="HP168" s="100"/>
      <c r="HQ168" s="100"/>
      <c r="HR168" s="100"/>
      <c r="HS168" s="100"/>
      <c r="HT168" s="100"/>
      <c r="HU168" s="100"/>
      <c r="HV168" s="100"/>
      <c r="HW168" s="100"/>
      <c r="HX168" s="100"/>
      <c r="HY168" s="100"/>
      <c r="HZ168" s="100"/>
      <c r="IA168" s="100"/>
      <c r="IB168" s="100"/>
      <c r="IC168" s="100"/>
      <c r="ID168" s="100"/>
      <c r="IE168" s="100"/>
      <c r="IF168" s="100"/>
      <c r="IG168" s="100"/>
      <c r="IH168" s="100"/>
      <c r="II168" s="100"/>
    </row>
    <row r="169" spans="1:243" s="101" customFormat="1" ht="40.950000000000003" customHeight="1">
      <c r="A169" s="460" t="s">
        <v>255</v>
      </c>
      <c r="B169" s="460" t="s">
        <v>288</v>
      </c>
      <c r="C169" s="460"/>
      <c r="D169" s="460"/>
      <c r="E169" s="460"/>
      <c r="F169" s="460"/>
      <c r="G169" s="460"/>
      <c r="H169" s="460"/>
      <c r="I169" s="461" t="s">
        <v>289</v>
      </c>
      <c r="J169" s="461"/>
      <c r="K169" s="461"/>
      <c r="L169" s="466"/>
      <c r="M169" s="466"/>
      <c r="N169" s="466"/>
      <c r="O169" s="466"/>
      <c r="P169" s="466"/>
      <c r="Q169" s="466"/>
      <c r="R169" s="466"/>
      <c r="S169" s="468"/>
      <c r="T169" s="469"/>
      <c r="U169" s="467" t="s">
        <v>290</v>
      </c>
      <c r="V169" s="467" t="s">
        <v>291</v>
      </c>
      <c r="W169" s="467" t="s">
        <v>292</v>
      </c>
      <c r="X169" s="465"/>
      <c r="Y169" s="465"/>
      <c r="Z169" s="100"/>
      <c r="AA169" s="100"/>
      <c r="AB169" s="100"/>
      <c r="AC169" s="100"/>
      <c r="AD169" s="100"/>
      <c r="AE169" s="100"/>
      <c r="AF169" s="100"/>
      <c r="AG169" s="100"/>
      <c r="AH169" s="100"/>
      <c r="AI169" s="100"/>
      <c r="AJ169" s="100"/>
      <c r="AK169" s="100"/>
      <c r="AL169" s="100"/>
      <c r="AM169" s="100"/>
      <c r="AN169" s="100"/>
      <c r="AO169" s="100"/>
      <c r="AP169" s="100"/>
      <c r="AQ169" s="100"/>
      <c r="AR169" s="100"/>
      <c r="AS169" s="100"/>
      <c r="AT169" s="100"/>
      <c r="AU169" s="100"/>
      <c r="AV169" s="100"/>
      <c r="AW169" s="100"/>
      <c r="AX169" s="100"/>
      <c r="AY169" s="100"/>
      <c r="AZ169" s="100"/>
      <c r="BA169" s="100"/>
      <c r="BB169" s="100"/>
      <c r="BC169" s="100"/>
      <c r="BD169" s="100"/>
      <c r="BE169" s="100"/>
      <c r="BF169" s="100"/>
      <c r="BG169" s="100"/>
      <c r="BH169" s="100"/>
      <c r="BI169" s="100"/>
      <c r="BJ169" s="100"/>
      <c r="BK169" s="100"/>
      <c r="BL169" s="100"/>
      <c r="BM169" s="100"/>
      <c r="BN169" s="100"/>
      <c r="BO169" s="100"/>
      <c r="BP169" s="100"/>
      <c r="BQ169" s="100"/>
      <c r="BR169" s="100"/>
      <c r="BS169" s="100"/>
      <c r="BT169" s="100"/>
      <c r="BU169" s="100"/>
      <c r="BV169" s="100"/>
      <c r="BW169" s="100"/>
      <c r="BX169" s="100"/>
      <c r="BY169" s="100"/>
      <c r="BZ169" s="100"/>
      <c r="CA169" s="100"/>
      <c r="CB169" s="100"/>
      <c r="CC169" s="100"/>
      <c r="CD169" s="100"/>
      <c r="CE169" s="100"/>
      <c r="CF169" s="100"/>
      <c r="CG169" s="100"/>
      <c r="CH169" s="100"/>
      <c r="CI169" s="100"/>
      <c r="CJ169" s="100"/>
      <c r="CK169" s="100"/>
      <c r="CL169" s="100"/>
      <c r="CM169" s="100"/>
      <c r="CN169" s="100"/>
      <c r="CO169" s="100"/>
      <c r="CP169" s="100"/>
      <c r="CQ169" s="100"/>
      <c r="CR169" s="100"/>
      <c r="CS169" s="100"/>
      <c r="CT169" s="100"/>
      <c r="CU169" s="100"/>
      <c r="CV169" s="100"/>
      <c r="CW169" s="100"/>
      <c r="CX169" s="100"/>
      <c r="CY169" s="100"/>
      <c r="CZ169" s="100"/>
      <c r="DA169" s="100"/>
      <c r="DB169" s="100"/>
      <c r="DC169" s="100"/>
      <c r="DD169" s="100"/>
      <c r="DE169" s="100"/>
      <c r="DF169" s="100"/>
      <c r="DG169" s="100"/>
      <c r="DH169" s="100"/>
      <c r="DI169" s="100"/>
      <c r="DJ169" s="100"/>
      <c r="DK169" s="100"/>
      <c r="DL169" s="100"/>
      <c r="DM169" s="100"/>
      <c r="DN169" s="100"/>
      <c r="DO169" s="100"/>
      <c r="DP169" s="100"/>
      <c r="DQ169" s="100"/>
      <c r="DR169" s="100"/>
      <c r="DS169" s="100"/>
      <c r="DT169" s="100"/>
      <c r="DU169" s="100"/>
      <c r="DV169" s="100"/>
      <c r="DW169" s="100"/>
      <c r="DX169" s="100"/>
      <c r="DY169" s="100"/>
      <c r="DZ169" s="100"/>
      <c r="EA169" s="100"/>
      <c r="EB169" s="100"/>
      <c r="EC169" s="100"/>
      <c r="ED169" s="100"/>
      <c r="EE169" s="100"/>
      <c r="EF169" s="100"/>
      <c r="EG169" s="100"/>
      <c r="EH169" s="100"/>
      <c r="EI169" s="100"/>
      <c r="EJ169" s="100"/>
      <c r="EK169" s="100"/>
      <c r="EL169" s="100"/>
      <c r="EM169" s="100"/>
      <c r="EN169" s="100"/>
      <c r="EO169" s="100"/>
      <c r="EP169" s="100"/>
      <c r="EQ169" s="100"/>
      <c r="ER169" s="100"/>
      <c r="ES169" s="100"/>
      <c r="ET169" s="100"/>
      <c r="EU169" s="100"/>
      <c r="EV169" s="100"/>
      <c r="EW169" s="100"/>
      <c r="EX169" s="100"/>
      <c r="EY169" s="100"/>
      <c r="EZ169" s="100"/>
      <c r="FA169" s="100"/>
      <c r="FB169" s="100"/>
      <c r="FC169" s="100"/>
      <c r="FD169" s="100"/>
      <c r="FE169" s="100"/>
      <c r="FF169" s="100"/>
      <c r="FG169" s="100"/>
      <c r="FH169" s="100"/>
      <c r="FI169" s="100"/>
      <c r="FJ169" s="100"/>
      <c r="FK169" s="100"/>
      <c r="FL169" s="100"/>
      <c r="FM169" s="100"/>
      <c r="FN169" s="100"/>
      <c r="FO169" s="100"/>
      <c r="FP169" s="100"/>
      <c r="FQ169" s="100"/>
      <c r="FR169" s="100"/>
      <c r="FS169" s="100"/>
      <c r="FT169" s="100"/>
      <c r="FU169" s="100"/>
      <c r="FV169" s="100"/>
      <c r="FW169" s="100"/>
      <c r="FX169" s="100"/>
      <c r="FY169" s="100"/>
      <c r="FZ169" s="100"/>
      <c r="GA169" s="100"/>
      <c r="GB169" s="100"/>
      <c r="GC169" s="100"/>
      <c r="GD169" s="100"/>
      <c r="GE169" s="100"/>
      <c r="GF169" s="100"/>
      <c r="GG169" s="100"/>
      <c r="GH169" s="100"/>
      <c r="GI169" s="100"/>
      <c r="GJ169" s="100"/>
      <c r="GK169" s="100"/>
      <c r="GL169" s="100"/>
      <c r="GM169" s="100"/>
      <c r="GN169" s="100"/>
      <c r="GO169" s="100"/>
      <c r="GP169" s="100"/>
      <c r="GQ169" s="100"/>
      <c r="GR169" s="100"/>
      <c r="GS169" s="100"/>
      <c r="GT169" s="100"/>
      <c r="GU169" s="100"/>
      <c r="GV169" s="100"/>
      <c r="GW169" s="100"/>
      <c r="GX169" s="100"/>
      <c r="GY169" s="100"/>
      <c r="GZ169" s="100"/>
      <c r="HA169" s="100"/>
      <c r="HB169" s="100"/>
      <c r="HC169" s="100"/>
      <c r="HD169" s="100"/>
      <c r="HE169" s="100"/>
      <c r="HF169" s="100"/>
      <c r="HG169" s="100"/>
      <c r="HH169" s="100"/>
      <c r="HI169" s="100"/>
      <c r="HJ169" s="100"/>
      <c r="HK169" s="100"/>
      <c r="HL169" s="100"/>
      <c r="HM169" s="100"/>
      <c r="HN169" s="100"/>
      <c r="HO169" s="100"/>
      <c r="HP169" s="100"/>
      <c r="HQ169" s="100"/>
      <c r="HR169" s="100"/>
      <c r="HS169" s="100"/>
      <c r="HT169" s="100"/>
      <c r="HU169" s="100"/>
      <c r="HV169" s="100"/>
      <c r="HW169" s="100"/>
      <c r="HX169" s="100"/>
      <c r="HY169" s="100"/>
      <c r="HZ169" s="100"/>
      <c r="IA169" s="100"/>
      <c r="IB169" s="100"/>
      <c r="IC169" s="100"/>
      <c r="ID169" s="100"/>
      <c r="IE169" s="100"/>
      <c r="IF169" s="100"/>
      <c r="IG169" s="100"/>
      <c r="IH169" s="100"/>
      <c r="II169" s="100"/>
    </row>
    <row r="170" spans="1:243" s="101" customFormat="1" ht="34.950000000000003" customHeight="1">
      <c r="A170" s="460"/>
      <c r="B170" s="460" t="s">
        <v>293</v>
      </c>
      <c r="C170" s="460"/>
      <c r="D170" s="460"/>
      <c r="E170" s="460" t="s">
        <v>294</v>
      </c>
      <c r="F170" s="460"/>
      <c r="G170" s="460"/>
      <c r="H170" s="460"/>
      <c r="I170" s="461" t="s">
        <v>295</v>
      </c>
      <c r="J170" s="461"/>
      <c r="K170" s="461"/>
      <c r="L170" s="466"/>
      <c r="M170" s="466"/>
      <c r="N170" s="466"/>
      <c r="O170" s="466"/>
      <c r="P170" s="466"/>
      <c r="Q170" s="466"/>
      <c r="R170" s="466"/>
      <c r="S170" s="468"/>
      <c r="T170" s="469"/>
      <c r="U170" s="467"/>
      <c r="V170" s="467"/>
      <c r="W170" s="467"/>
      <c r="X170" s="465"/>
      <c r="Y170" s="465"/>
      <c r="Z170" s="100"/>
      <c r="AA170" s="100"/>
      <c r="AB170" s="100"/>
      <c r="AC170" s="100"/>
      <c r="AD170" s="100"/>
      <c r="AE170" s="100"/>
      <c r="AF170" s="100"/>
      <c r="AG170" s="100"/>
      <c r="AH170" s="100"/>
      <c r="AI170" s="100"/>
      <c r="AJ170" s="100"/>
      <c r="AK170" s="100"/>
      <c r="AL170" s="100"/>
      <c r="AM170" s="100"/>
      <c r="AN170" s="100"/>
      <c r="AO170" s="100"/>
      <c r="AP170" s="100"/>
      <c r="AQ170" s="100"/>
      <c r="AR170" s="100"/>
      <c r="AS170" s="100"/>
      <c r="AT170" s="100"/>
      <c r="AU170" s="100"/>
      <c r="AV170" s="100"/>
      <c r="AW170" s="100"/>
      <c r="AX170" s="100"/>
      <c r="AY170" s="100"/>
      <c r="AZ170" s="100"/>
      <c r="BA170" s="100"/>
      <c r="BB170" s="100"/>
      <c r="BC170" s="100"/>
      <c r="BD170" s="100"/>
      <c r="BE170" s="100"/>
      <c r="BF170" s="100"/>
      <c r="BG170" s="100"/>
      <c r="BH170" s="100"/>
      <c r="BI170" s="100"/>
      <c r="BJ170" s="100"/>
      <c r="BK170" s="100"/>
      <c r="BL170" s="100"/>
      <c r="BM170" s="100"/>
      <c r="BN170" s="100"/>
      <c r="BO170" s="100"/>
      <c r="BP170" s="100"/>
      <c r="BQ170" s="100"/>
      <c r="BR170" s="100"/>
      <c r="BS170" s="100"/>
      <c r="BT170" s="100"/>
      <c r="BU170" s="100"/>
      <c r="BV170" s="100"/>
      <c r="BW170" s="100"/>
      <c r="BX170" s="100"/>
      <c r="BY170" s="100"/>
      <c r="BZ170" s="100"/>
      <c r="CA170" s="100"/>
      <c r="CB170" s="100"/>
      <c r="CC170" s="100"/>
      <c r="CD170" s="100"/>
      <c r="CE170" s="100"/>
      <c r="CF170" s="100"/>
      <c r="CG170" s="100"/>
      <c r="CH170" s="100"/>
      <c r="CI170" s="100"/>
      <c r="CJ170" s="100"/>
      <c r="CK170" s="100"/>
      <c r="CL170" s="100"/>
      <c r="CM170" s="100"/>
      <c r="CN170" s="100"/>
      <c r="CO170" s="100"/>
      <c r="CP170" s="100"/>
      <c r="CQ170" s="100"/>
      <c r="CR170" s="100"/>
      <c r="CS170" s="100"/>
      <c r="CT170" s="100"/>
      <c r="CU170" s="100"/>
      <c r="CV170" s="100"/>
      <c r="CW170" s="100"/>
      <c r="CX170" s="100"/>
      <c r="CY170" s="100"/>
      <c r="CZ170" s="100"/>
      <c r="DA170" s="100"/>
      <c r="DB170" s="100"/>
      <c r="DC170" s="100"/>
      <c r="DD170" s="100"/>
      <c r="DE170" s="100"/>
      <c r="DF170" s="100"/>
      <c r="DG170" s="100"/>
      <c r="DH170" s="100"/>
      <c r="DI170" s="100"/>
      <c r="DJ170" s="100"/>
      <c r="DK170" s="100"/>
      <c r="DL170" s="100"/>
      <c r="DM170" s="100"/>
      <c r="DN170" s="100"/>
      <c r="DO170" s="100"/>
      <c r="DP170" s="100"/>
      <c r="DQ170" s="100"/>
      <c r="DR170" s="100"/>
      <c r="DS170" s="100"/>
      <c r="DT170" s="100"/>
      <c r="DU170" s="100"/>
      <c r="DV170" s="100"/>
      <c r="DW170" s="100"/>
      <c r="DX170" s="100"/>
      <c r="DY170" s="100"/>
      <c r="DZ170" s="100"/>
      <c r="EA170" s="100"/>
      <c r="EB170" s="100"/>
      <c r="EC170" s="100"/>
      <c r="ED170" s="100"/>
      <c r="EE170" s="100"/>
      <c r="EF170" s="100"/>
      <c r="EG170" s="100"/>
      <c r="EH170" s="100"/>
      <c r="EI170" s="100"/>
      <c r="EJ170" s="100"/>
      <c r="EK170" s="100"/>
      <c r="EL170" s="100"/>
      <c r="EM170" s="100"/>
      <c r="EN170" s="100"/>
      <c r="EO170" s="100"/>
      <c r="EP170" s="100"/>
      <c r="EQ170" s="100"/>
      <c r="ER170" s="100"/>
      <c r="ES170" s="100"/>
      <c r="ET170" s="100"/>
      <c r="EU170" s="100"/>
      <c r="EV170" s="100"/>
      <c r="EW170" s="100"/>
      <c r="EX170" s="100"/>
      <c r="EY170" s="100"/>
      <c r="EZ170" s="100"/>
      <c r="FA170" s="100"/>
      <c r="FB170" s="100"/>
      <c r="FC170" s="100"/>
      <c r="FD170" s="100"/>
      <c r="FE170" s="100"/>
      <c r="FF170" s="100"/>
      <c r="FG170" s="100"/>
      <c r="FH170" s="100"/>
      <c r="FI170" s="100"/>
      <c r="FJ170" s="100"/>
      <c r="FK170" s="100"/>
      <c r="FL170" s="100"/>
      <c r="FM170" s="100"/>
      <c r="FN170" s="100"/>
      <c r="FO170" s="100"/>
      <c r="FP170" s="100"/>
      <c r="FQ170" s="100"/>
      <c r="FR170" s="100"/>
      <c r="FS170" s="100"/>
      <c r="FT170" s="100"/>
      <c r="FU170" s="100"/>
      <c r="FV170" s="100"/>
      <c r="FW170" s="100"/>
      <c r="FX170" s="100"/>
      <c r="FY170" s="100"/>
      <c r="FZ170" s="100"/>
      <c r="GA170" s="100"/>
      <c r="GB170" s="100"/>
      <c r="GC170" s="100"/>
      <c r="GD170" s="100"/>
      <c r="GE170" s="100"/>
      <c r="GF170" s="100"/>
      <c r="GG170" s="100"/>
      <c r="GH170" s="100"/>
      <c r="GI170" s="100"/>
      <c r="GJ170" s="100"/>
      <c r="GK170" s="100"/>
      <c r="GL170" s="100"/>
      <c r="GM170" s="100"/>
      <c r="GN170" s="100"/>
      <c r="GO170" s="100"/>
      <c r="GP170" s="100"/>
      <c r="GQ170" s="100"/>
      <c r="GR170" s="100"/>
      <c r="GS170" s="100"/>
      <c r="GT170" s="100"/>
      <c r="GU170" s="100"/>
      <c r="GV170" s="100"/>
      <c r="GW170" s="100"/>
      <c r="GX170" s="100"/>
      <c r="GY170" s="100"/>
      <c r="GZ170" s="100"/>
      <c r="HA170" s="100"/>
      <c r="HB170" s="100"/>
      <c r="HC170" s="100"/>
      <c r="HD170" s="100"/>
      <c r="HE170" s="100"/>
      <c r="HF170" s="100"/>
      <c r="HG170" s="100"/>
      <c r="HH170" s="100"/>
      <c r="HI170" s="100"/>
      <c r="HJ170" s="100"/>
      <c r="HK170" s="100"/>
      <c r="HL170" s="100"/>
      <c r="HM170" s="100"/>
      <c r="HN170" s="100"/>
      <c r="HO170" s="100"/>
      <c r="HP170" s="100"/>
      <c r="HQ170" s="100"/>
      <c r="HR170" s="100"/>
      <c r="HS170" s="100"/>
      <c r="HT170" s="100"/>
      <c r="HU170" s="100"/>
      <c r="HV170" s="100"/>
      <c r="HW170" s="100"/>
      <c r="HX170" s="100"/>
      <c r="HY170" s="100"/>
      <c r="HZ170" s="100"/>
      <c r="IA170" s="100"/>
      <c r="IB170" s="100"/>
      <c r="IC170" s="100"/>
      <c r="ID170" s="100"/>
      <c r="IE170" s="100"/>
      <c r="IF170" s="100"/>
      <c r="IG170" s="100"/>
      <c r="IH170" s="100"/>
      <c r="II170" s="100"/>
    </row>
    <row r="171" spans="1:243" s="101" customFormat="1" ht="351" customHeight="1">
      <c r="A171" s="91" t="s">
        <v>296</v>
      </c>
      <c r="B171" s="470" t="s">
        <v>297</v>
      </c>
      <c r="C171" s="470"/>
      <c r="D171" s="470"/>
      <c r="E171" s="470" t="s">
        <v>298</v>
      </c>
      <c r="F171" s="470"/>
      <c r="G171" s="470"/>
      <c r="H171" s="470"/>
      <c r="I171" s="458" t="s">
        <v>299</v>
      </c>
      <c r="J171" s="471"/>
      <c r="K171" s="456"/>
      <c r="L171" s="472" t="s">
        <v>300</v>
      </c>
      <c r="M171" s="472"/>
      <c r="N171" s="472"/>
      <c r="O171" s="94">
        <v>2</v>
      </c>
      <c r="P171" s="95">
        <v>3</v>
      </c>
      <c r="Q171" s="94">
        <f>O171*P171</f>
        <v>6</v>
      </c>
      <c r="R171" s="65">
        <f>Q171*Q165</f>
        <v>600</v>
      </c>
      <c r="S171" s="94" t="str">
        <f>IF((R171&gt;599),"I",IF(R171&gt;149,"II",IF(R171&gt;39,"III",IF(R171&lt;31,"IV"))))</f>
        <v>I</v>
      </c>
      <c r="T171" s="97" t="str">
        <f t="shared" ref="T171" si="51">IF(S171="IV","Aceptable",IF(S171="III","Mejorable",IF(S171="II","No Aceptable o Aceptable con Control Especifico",IF(S171="I","NO Aceptable"))))</f>
        <v>NO Aceptable</v>
      </c>
      <c r="U171" s="65">
        <f>R165</f>
        <v>1800</v>
      </c>
      <c r="V171" s="65">
        <f t="shared" ref="V171" si="52">R171</f>
        <v>600</v>
      </c>
      <c r="W171" s="66">
        <f>(U171-V171)/U171</f>
        <v>0.66666666666666663</v>
      </c>
      <c r="X171" s="67" t="s">
        <v>301</v>
      </c>
      <c r="Y171" s="68" t="s">
        <v>340</v>
      </c>
      <c r="Z171" s="100"/>
      <c r="AA171" s="100"/>
      <c r="AB171" s="100"/>
      <c r="AC171" s="100"/>
      <c r="AD171" s="100"/>
      <c r="AE171" s="100"/>
      <c r="AF171" s="100"/>
      <c r="AG171" s="100"/>
      <c r="AH171" s="100"/>
      <c r="AI171" s="100"/>
      <c r="AJ171" s="100"/>
      <c r="AK171" s="100"/>
      <c r="AL171" s="100"/>
      <c r="AM171" s="100"/>
      <c r="AN171" s="100"/>
      <c r="AO171" s="100"/>
      <c r="AP171" s="100"/>
      <c r="AQ171" s="100"/>
      <c r="AR171" s="100"/>
      <c r="AS171" s="100"/>
      <c r="AT171" s="100"/>
      <c r="AU171" s="100"/>
      <c r="AV171" s="100"/>
      <c r="AW171" s="100"/>
      <c r="AX171" s="100"/>
      <c r="AY171" s="100"/>
      <c r="AZ171" s="100"/>
      <c r="BA171" s="100"/>
      <c r="BB171" s="100"/>
      <c r="BC171" s="100"/>
      <c r="BD171" s="100"/>
      <c r="BE171" s="100"/>
      <c r="BF171" s="100"/>
      <c r="BG171" s="100"/>
      <c r="BH171" s="100"/>
      <c r="BI171" s="100"/>
      <c r="BJ171" s="100"/>
      <c r="BK171" s="100"/>
      <c r="BL171" s="100"/>
      <c r="BM171" s="100"/>
      <c r="BN171" s="100"/>
      <c r="BO171" s="100"/>
      <c r="BP171" s="100"/>
      <c r="BQ171" s="100"/>
      <c r="BR171" s="100"/>
      <c r="BS171" s="100"/>
      <c r="BT171" s="100"/>
      <c r="BU171" s="100"/>
      <c r="BV171" s="100"/>
      <c r="BW171" s="100"/>
      <c r="BX171" s="100"/>
      <c r="BY171" s="100"/>
      <c r="BZ171" s="100"/>
      <c r="CA171" s="100"/>
      <c r="CB171" s="100"/>
      <c r="CC171" s="100"/>
      <c r="CD171" s="100"/>
      <c r="CE171" s="100"/>
      <c r="CF171" s="100"/>
      <c r="CG171" s="100"/>
      <c r="CH171" s="100"/>
      <c r="CI171" s="100"/>
      <c r="CJ171" s="100"/>
      <c r="CK171" s="100"/>
      <c r="CL171" s="100"/>
      <c r="CM171" s="100"/>
      <c r="CN171" s="100"/>
      <c r="CO171" s="100"/>
      <c r="CP171" s="100"/>
      <c r="CQ171" s="100"/>
      <c r="CR171" s="100"/>
      <c r="CS171" s="100"/>
      <c r="CT171" s="100"/>
      <c r="CU171" s="100"/>
      <c r="CV171" s="100"/>
      <c r="CW171" s="100"/>
      <c r="CX171" s="100"/>
      <c r="CY171" s="100"/>
      <c r="CZ171" s="100"/>
      <c r="DA171" s="100"/>
      <c r="DB171" s="100"/>
      <c r="DC171" s="100"/>
      <c r="DD171" s="100"/>
      <c r="DE171" s="100"/>
      <c r="DF171" s="100"/>
      <c r="DG171" s="100"/>
      <c r="DH171" s="100"/>
      <c r="DI171" s="100"/>
      <c r="DJ171" s="100"/>
      <c r="DK171" s="100"/>
      <c r="DL171" s="100"/>
      <c r="DM171" s="100"/>
      <c r="DN171" s="100"/>
      <c r="DO171" s="100"/>
      <c r="DP171" s="100"/>
      <c r="DQ171" s="100"/>
      <c r="DR171" s="100"/>
      <c r="DS171" s="100"/>
      <c r="DT171" s="100"/>
      <c r="DU171" s="100"/>
      <c r="DV171" s="100"/>
      <c r="DW171" s="100"/>
      <c r="DX171" s="100"/>
      <c r="DY171" s="100"/>
      <c r="DZ171" s="100"/>
      <c r="EA171" s="100"/>
      <c r="EB171" s="100"/>
      <c r="EC171" s="100"/>
      <c r="ED171" s="100"/>
      <c r="EE171" s="100"/>
      <c r="EF171" s="100"/>
      <c r="EG171" s="100"/>
      <c r="EH171" s="100"/>
      <c r="EI171" s="100"/>
      <c r="EJ171" s="100"/>
      <c r="EK171" s="100"/>
      <c r="EL171" s="100"/>
      <c r="EM171" s="100"/>
      <c r="EN171" s="100"/>
      <c r="EO171" s="100"/>
      <c r="EP171" s="100"/>
      <c r="EQ171" s="100"/>
      <c r="ER171" s="100"/>
      <c r="ES171" s="100"/>
      <c r="ET171" s="100"/>
      <c r="EU171" s="100"/>
      <c r="EV171" s="100"/>
      <c r="EW171" s="100"/>
      <c r="EX171" s="100"/>
      <c r="EY171" s="100"/>
      <c r="EZ171" s="100"/>
      <c r="FA171" s="100"/>
      <c r="FB171" s="100"/>
      <c r="FC171" s="100"/>
      <c r="FD171" s="100"/>
      <c r="FE171" s="100"/>
      <c r="FF171" s="100"/>
      <c r="FG171" s="100"/>
      <c r="FH171" s="100"/>
      <c r="FI171" s="100"/>
      <c r="FJ171" s="100"/>
      <c r="FK171" s="100"/>
      <c r="FL171" s="100"/>
      <c r="FM171" s="100"/>
      <c r="FN171" s="100"/>
      <c r="FO171" s="100"/>
      <c r="FP171" s="100"/>
      <c r="FQ171" s="100"/>
      <c r="FR171" s="100"/>
      <c r="FS171" s="100"/>
      <c r="FT171" s="100"/>
      <c r="FU171" s="100"/>
      <c r="FV171" s="100"/>
      <c r="FW171" s="100"/>
      <c r="FX171" s="100"/>
      <c r="FY171" s="100"/>
      <c r="FZ171" s="100"/>
      <c r="GA171" s="100"/>
      <c r="GB171" s="100"/>
      <c r="GC171" s="100"/>
      <c r="GD171" s="100"/>
      <c r="GE171" s="100"/>
      <c r="GF171" s="100"/>
      <c r="GG171" s="100"/>
      <c r="GH171" s="100"/>
      <c r="GI171" s="100"/>
      <c r="GJ171" s="100"/>
      <c r="GK171" s="100"/>
      <c r="GL171" s="100"/>
      <c r="GM171" s="100"/>
      <c r="GN171" s="100"/>
      <c r="GO171" s="100"/>
      <c r="GP171" s="100"/>
      <c r="GQ171" s="100"/>
      <c r="GR171" s="100"/>
      <c r="GS171" s="100"/>
      <c r="GT171" s="100"/>
      <c r="GU171" s="100"/>
      <c r="GV171" s="100"/>
      <c r="GW171" s="100"/>
      <c r="GX171" s="100"/>
      <c r="GY171" s="100"/>
      <c r="GZ171" s="100"/>
      <c r="HA171" s="100"/>
      <c r="HB171" s="100"/>
      <c r="HC171" s="100"/>
      <c r="HD171" s="100"/>
      <c r="HE171" s="100"/>
      <c r="HF171" s="100"/>
      <c r="HG171" s="100"/>
      <c r="HH171" s="100"/>
      <c r="HI171" s="100"/>
      <c r="HJ171" s="100"/>
      <c r="HK171" s="100"/>
      <c r="HL171" s="100"/>
      <c r="HM171" s="100"/>
      <c r="HN171" s="100"/>
      <c r="HO171" s="100"/>
      <c r="HP171" s="100"/>
      <c r="HQ171" s="100"/>
      <c r="HR171" s="100"/>
      <c r="HS171" s="100"/>
      <c r="HT171" s="100"/>
      <c r="HU171" s="100"/>
      <c r="HV171" s="100"/>
      <c r="HW171" s="100"/>
      <c r="HX171" s="100"/>
      <c r="HY171" s="100"/>
      <c r="HZ171" s="100"/>
      <c r="IA171" s="100"/>
      <c r="IB171" s="100"/>
      <c r="IC171" s="100"/>
      <c r="ID171" s="100"/>
      <c r="IE171" s="100"/>
      <c r="IF171" s="100"/>
      <c r="IG171" s="100"/>
      <c r="IH171" s="100"/>
      <c r="II171" s="100"/>
    </row>
  </sheetData>
  <mergeCells count="497">
    <mergeCell ref="B171:D171"/>
    <mergeCell ref="E171:H171"/>
    <mergeCell ref="I171:K171"/>
    <mergeCell ref="L171:N171"/>
    <mergeCell ref="S168:S170"/>
    <mergeCell ref="T168:T170"/>
    <mergeCell ref="A166:Y166"/>
    <mergeCell ref="A167:K167"/>
    <mergeCell ref="L167:T167"/>
    <mergeCell ref="U167:W168"/>
    <mergeCell ref="X167:X170"/>
    <mergeCell ref="Y167:Y170"/>
    <mergeCell ref="A169:A170"/>
    <mergeCell ref="B169:H169"/>
    <mergeCell ref="I169:K169"/>
    <mergeCell ref="U169:U170"/>
    <mergeCell ref="A168:K168"/>
    <mergeCell ref="L168:N170"/>
    <mergeCell ref="O168:O170"/>
    <mergeCell ref="P168:P170"/>
    <mergeCell ref="Q168:Q170"/>
    <mergeCell ref="R168:R170"/>
    <mergeCell ref="V169:V170"/>
    <mergeCell ref="W169:W170"/>
    <mergeCell ref="B170:D170"/>
    <mergeCell ref="E170:H170"/>
    <mergeCell ref="I170:K170"/>
    <mergeCell ref="A162:I162"/>
    <mergeCell ref="J162:S162"/>
    <mergeCell ref="T162:Y162"/>
    <mergeCell ref="A163:A164"/>
    <mergeCell ref="B163:B164"/>
    <mergeCell ref="C163:C164"/>
    <mergeCell ref="D163:D164"/>
    <mergeCell ref="E163:E164"/>
    <mergeCell ref="F163:H163"/>
    <mergeCell ref="I163:I164"/>
    <mergeCell ref="J163:L163"/>
    <mergeCell ref="M163:S163"/>
    <mergeCell ref="U163:W163"/>
    <mergeCell ref="X163:Y163"/>
    <mergeCell ref="B158:E158"/>
    <mergeCell ref="H158:J158"/>
    <mergeCell ref="M158:P158"/>
    <mergeCell ref="Q158:Y158"/>
    <mergeCell ref="B160:E160"/>
    <mergeCell ref="H160:J160"/>
    <mergeCell ref="M160:P160"/>
    <mergeCell ref="Q160:Y160"/>
    <mergeCell ref="V152:V153"/>
    <mergeCell ref="W152:W153"/>
    <mergeCell ref="B153:D153"/>
    <mergeCell ref="E153:H153"/>
    <mergeCell ref="I153:K153"/>
    <mergeCell ref="B154:D154"/>
    <mergeCell ref="E154:H154"/>
    <mergeCell ref="I154:K154"/>
    <mergeCell ref="L154:N154"/>
    <mergeCell ref="S151:S153"/>
    <mergeCell ref="T151:T153"/>
    <mergeCell ref="A149:Y149"/>
    <mergeCell ref="A150:K150"/>
    <mergeCell ref="L150:T150"/>
    <mergeCell ref="U150:W151"/>
    <mergeCell ref="X150:X153"/>
    <mergeCell ref="Y150:Y153"/>
    <mergeCell ref="A152:A153"/>
    <mergeCell ref="B152:H152"/>
    <mergeCell ref="I152:K152"/>
    <mergeCell ref="U152:U153"/>
    <mergeCell ref="A151:K151"/>
    <mergeCell ref="L151:N153"/>
    <mergeCell ref="O151:O153"/>
    <mergeCell ref="P151:P153"/>
    <mergeCell ref="Q151:Q153"/>
    <mergeCell ref="R151:R153"/>
    <mergeCell ref="A145:I145"/>
    <mergeCell ref="J145:S145"/>
    <mergeCell ref="T145:Y145"/>
    <mergeCell ref="A146:A147"/>
    <mergeCell ref="B146:B147"/>
    <mergeCell ref="C146:C147"/>
    <mergeCell ref="D146:D147"/>
    <mergeCell ref="E146:E147"/>
    <mergeCell ref="F146:H146"/>
    <mergeCell ref="I146:I147"/>
    <mergeCell ref="J146:L146"/>
    <mergeCell ref="M146:S146"/>
    <mergeCell ref="U146:W146"/>
    <mergeCell ref="X146:Y146"/>
    <mergeCell ref="B141:E141"/>
    <mergeCell ref="H141:J141"/>
    <mergeCell ref="M141:P141"/>
    <mergeCell ref="Q141:Y141"/>
    <mergeCell ref="B143:E143"/>
    <mergeCell ref="H143:J143"/>
    <mergeCell ref="M143:P143"/>
    <mergeCell ref="Q143:Y143"/>
    <mergeCell ref="V133:V134"/>
    <mergeCell ref="W133:W134"/>
    <mergeCell ref="B134:D134"/>
    <mergeCell ref="E134:H134"/>
    <mergeCell ref="I134:K134"/>
    <mergeCell ref="B135:D135"/>
    <mergeCell ref="E135:H135"/>
    <mergeCell ref="I135:K135"/>
    <mergeCell ref="L135:N135"/>
    <mergeCell ref="S132:S134"/>
    <mergeCell ref="T132:T134"/>
    <mergeCell ref="A130:Y130"/>
    <mergeCell ref="A131:K131"/>
    <mergeCell ref="L131:T131"/>
    <mergeCell ref="U131:W132"/>
    <mergeCell ref="X131:X134"/>
    <mergeCell ref="Y131:Y134"/>
    <mergeCell ref="A133:A134"/>
    <mergeCell ref="B133:H133"/>
    <mergeCell ref="I133:K133"/>
    <mergeCell ref="U133:U134"/>
    <mergeCell ref="A132:K132"/>
    <mergeCell ref="L132:N134"/>
    <mergeCell ref="O132:O134"/>
    <mergeCell ref="P132:P134"/>
    <mergeCell ref="Q132:Q134"/>
    <mergeCell ref="R132:R134"/>
    <mergeCell ref="A126:I126"/>
    <mergeCell ref="J126:S126"/>
    <mergeCell ref="T126:Y126"/>
    <mergeCell ref="A127:A128"/>
    <mergeCell ref="B127:B128"/>
    <mergeCell ref="C127:C128"/>
    <mergeCell ref="D127:D128"/>
    <mergeCell ref="E127:E128"/>
    <mergeCell ref="F127:H127"/>
    <mergeCell ref="I127:I128"/>
    <mergeCell ref="J127:L127"/>
    <mergeCell ref="M127:S127"/>
    <mergeCell ref="U127:W127"/>
    <mergeCell ref="X127:Y127"/>
    <mergeCell ref="B122:E122"/>
    <mergeCell ref="H122:J122"/>
    <mergeCell ref="M122:P122"/>
    <mergeCell ref="Q122:Y122"/>
    <mergeCell ref="B124:E124"/>
    <mergeCell ref="H124:J124"/>
    <mergeCell ref="M124:P124"/>
    <mergeCell ref="Q124:Y124"/>
    <mergeCell ref="V115:V116"/>
    <mergeCell ref="W115:W116"/>
    <mergeCell ref="B116:D116"/>
    <mergeCell ref="E116:H116"/>
    <mergeCell ref="I116:K116"/>
    <mergeCell ref="B117:D117"/>
    <mergeCell ref="E117:H117"/>
    <mergeCell ref="I117:K117"/>
    <mergeCell ref="L117:N117"/>
    <mergeCell ref="S114:S116"/>
    <mergeCell ref="T114:T116"/>
    <mergeCell ref="A112:Y112"/>
    <mergeCell ref="A113:K113"/>
    <mergeCell ref="L113:T113"/>
    <mergeCell ref="U113:W114"/>
    <mergeCell ref="X113:X116"/>
    <mergeCell ref="Y113:Y116"/>
    <mergeCell ref="A115:A116"/>
    <mergeCell ref="B115:H115"/>
    <mergeCell ref="I115:K115"/>
    <mergeCell ref="U115:U116"/>
    <mergeCell ref="A114:K114"/>
    <mergeCell ref="L114:N116"/>
    <mergeCell ref="O114:O116"/>
    <mergeCell ref="P114:P116"/>
    <mergeCell ref="Q114:Q116"/>
    <mergeCell ref="R114:R116"/>
    <mergeCell ref="A108:I108"/>
    <mergeCell ref="J108:S108"/>
    <mergeCell ref="T108:Y108"/>
    <mergeCell ref="A109:A110"/>
    <mergeCell ref="B109:B110"/>
    <mergeCell ref="C109:C110"/>
    <mergeCell ref="D109:D110"/>
    <mergeCell ref="E109:E110"/>
    <mergeCell ref="F109:H109"/>
    <mergeCell ref="I109:I110"/>
    <mergeCell ref="J109:L109"/>
    <mergeCell ref="M109:S109"/>
    <mergeCell ref="U109:W109"/>
    <mergeCell ref="X109:Y109"/>
    <mergeCell ref="B104:E104"/>
    <mergeCell ref="H104:J104"/>
    <mergeCell ref="M104:P104"/>
    <mergeCell ref="Q104:Y104"/>
    <mergeCell ref="B106:E106"/>
    <mergeCell ref="H106:J106"/>
    <mergeCell ref="M106:P106"/>
    <mergeCell ref="Q106:Y106"/>
    <mergeCell ref="V97:V98"/>
    <mergeCell ref="W97:W98"/>
    <mergeCell ref="B98:D98"/>
    <mergeCell ref="E98:H98"/>
    <mergeCell ref="I98:K98"/>
    <mergeCell ref="B99:D99"/>
    <mergeCell ref="E99:H99"/>
    <mergeCell ref="I99:K99"/>
    <mergeCell ref="L99:N99"/>
    <mergeCell ref="S96:S98"/>
    <mergeCell ref="T96:T98"/>
    <mergeCell ref="A94:Y94"/>
    <mergeCell ref="A95:K95"/>
    <mergeCell ref="L95:T95"/>
    <mergeCell ref="U95:W96"/>
    <mergeCell ref="X95:X98"/>
    <mergeCell ref="Y95:Y98"/>
    <mergeCell ref="A97:A98"/>
    <mergeCell ref="B97:H97"/>
    <mergeCell ref="I97:K97"/>
    <mergeCell ref="U97:U98"/>
    <mergeCell ref="A96:K96"/>
    <mergeCell ref="L96:N98"/>
    <mergeCell ref="O96:O98"/>
    <mergeCell ref="P96:P98"/>
    <mergeCell ref="Q96:Q98"/>
    <mergeCell ref="R96:R98"/>
    <mergeCell ref="A90:I90"/>
    <mergeCell ref="J90:S90"/>
    <mergeCell ref="T90:Y90"/>
    <mergeCell ref="A91:A92"/>
    <mergeCell ref="B91:B92"/>
    <mergeCell ref="C91:C92"/>
    <mergeCell ref="D91:D92"/>
    <mergeCell ref="E91:E92"/>
    <mergeCell ref="F91:H91"/>
    <mergeCell ref="I91:I92"/>
    <mergeCell ref="J91:L91"/>
    <mergeCell ref="M91:S91"/>
    <mergeCell ref="U91:W91"/>
    <mergeCell ref="X91:Y91"/>
    <mergeCell ref="B86:E86"/>
    <mergeCell ref="H86:J86"/>
    <mergeCell ref="M86:P86"/>
    <mergeCell ref="Q86:Y86"/>
    <mergeCell ref="B88:E88"/>
    <mergeCell ref="H88:J88"/>
    <mergeCell ref="M88:P88"/>
    <mergeCell ref="Q88:Y88"/>
    <mergeCell ref="V78:V79"/>
    <mergeCell ref="W78:W79"/>
    <mergeCell ref="B79:D79"/>
    <mergeCell ref="E79:H79"/>
    <mergeCell ref="I79:K79"/>
    <mergeCell ref="B80:D80"/>
    <mergeCell ref="E80:H80"/>
    <mergeCell ref="I80:K80"/>
    <mergeCell ref="L80:N80"/>
    <mergeCell ref="S77:S79"/>
    <mergeCell ref="T77:T79"/>
    <mergeCell ref="A75:Y75"/>
    <mergeCell ref="A76:K76"/>
    <mergeCell ref="L76:T76"/>
    <mergeCell ref="U76:W77"/>
    <mergeCell ref="X76:X79"/>
    <mergeCell ref="Y76:Y79"/>
    <mergeCell ref="A78:A79"/>
    <mergeCell ref="B78:H78"/>
    <mergeCell ref="I78:K78"/>
    <mergeCell ref="U78:U79"/>
    <mergeCell ref="A77:K77"/>
    <mergeCell ref="L77:N79"/>
    <mergeCell ref="O77:O79"/>
    <mergeCell ref="P77:P79"/>
    <mergeCell ref="Q77:Q79"/>
    <mergeCell ref="R77:R79"/>
    <mergeCell ref="A71:I71"/>
    <mergeCell ref="J71:S71"/>
    <mergeCell ref="T71:Y71"/>
    <mergeCell ref="A72:A73"/>
    <mergeCell ref="B72:B73"/>
    <mergeCell ref="C72:C73"/>
    <mergeCell ref="D72:D73"/>
    <mergeCell ref="E72:E73"/>
    <mergeCell ref="F72:H72"/>
    <mergeCell ref="I72:I73"/>
    <mergeCell ref="J72:L72"/>
    <mergeCell ref="M72:S72"/>
    <mergeCell ref="U72:W72"/>
    <mergeCell ref="X72:Y72"/>
    <mergeCell ref="B67:E67"/>
    <mergeCell ref="H67:J67"/>
    <mergeCell ref="M67:P67"/>
    <mergeCell ref="Q67:Y67"/>
    <mergeCell ref="B69:E69"/>
    <mergeCell ref="H69:J69"/>
    <mergeCell ref="M69:P69"/>
    <mergeCell ref="Q69:Y69"/>
    <mergeCell ref="W62:W63"/>
    <mergeCell ref="B63:D63"/>
    <mergeCell ref="E63:H63"/>
    <mergeCell ref="I63:K63"/>
    <mergeCell ref="B64:D64"/>
    <mergeCell ref="E64:H64"/>
    <mergeCell ref="I64:K64"/>
    <mergeCell ref="L64:N64"/>
    <mergeCell ref="T61:T63"/>
    <mergeCell ref="A60:K60"/>
    <mergeCell ref="L60:T60"/>
    <mergeCell ref="U60:W61"/>
    <mergeCell ref="X60:X63"/>
    <mergeCell ref="Y60:Y63"/>
    <mergeCell ref="A61:K61"/>
    <mergeCell ref="A62:A63"/>
    <mergeCell ref="B62:H62"/>
    <mergeCell ref="I62:K62"/>
    <mergeCell ref="U62:U63"/>
    <mergeCell ref="V62:V63"/>
    <mergeCell ref="L61:N63"/>
    <mergeCell ref="O61:O63"/>
    <mergeCell ref="P61:P63"/>
    <mergeCell ref="Q61:Q63"/>
    <mergeCell ref="R61:R63"/>
    <mergeCell ref="S61:S63"/>
    <mergeCell ref="A55:I55"/>
    <mergeCell ref="J55:S55"/>
    <mergeCell ref="T55:Y55"/>
    <mergeCell ref="A56:A57"/>
    <mergeCell ref="B56:B57"/>
    <mergeCell ref="C56:C57"/>
    <mergeCell ref="D56:D57"/>
    <mergeCell ref="E56:E57"/>
    <mergeCell ref="F56:H56"/>
    <mergeCell ref="I56:I57"/>
    <mergeCell ref="J56:L56"/>
    <mergeCell ref="M56:S56"/>
    <mergeCell ref="U56:W56"/>
    <mergeCell ref="X56:Y56"/>
    <mergeCell ref="B51:E51"/>
    <mergeCell ref="H51:J51"/>
    <mergeCell ref="M51:P51"/>
    <mergeCell ref="Q51:Y51"/>
    <mergeCell ref="B53:E53"/>
    <mergeCell ref="H53:J53"/>
    <mergeCell ref="M53:P53"/>
    <mergeCell ref="Q53:Y53"/>
    <mergeCell ref="W47:W48"/>
    <mergeCell ref="B48:D48"/>
    <mergeCell ref="E48:H48"/>
    <mergeCell ref="I48:K48"/>
    <mergeCell ref="B49:D49"/>
    <mergeCell ref="E49:H49"/>
    <mergeCell ref="I49:K49"/>
    <mergeCell ref="L49:N49"/>
    <mergeCell ref="T46:T48"/>
    <mergeCell ref="A45:K45"/>
    <mergeCell ref="L45:T45"/>
    <mergeCell ref="U45:W46"/>
    <mergeCell ref="X45:X48"/>
    <mergeCell ref="Y45:Y48"/>
    <mergeCell ref="A46:K46"/>
    <mergeCell ref="A47:A48"/>
    <mergeCell ref="B47:H47"/>
    <mergeCell ref="I47:K47"/>
    <mergeCell ref="U47:U48"/>
    <mergeCell ref="V47:V48"/>
    <mergeCell ref="L46:N48"/>
    <mergeCell ref="O46:O48"/>
    <mergeCell ref="P46:P48"/>
    <mergeCell ref="Q46:Q48"/>
    <mergeCell ref="R46:R48"/>
    <mergeCell ref="S46:S48"/>
    <mergeCell ref="A40:I40"/>
    <mergeCell ref="J40:S40"/>
    <mergeCell ref="T40:Y40"/>
    <mergeCell ref="A41:A42"/>
    <mergeCell ref="B41:B42"/>
    <mergeCell ref="C41:C42"/>
    <mergeCell ref="D41:D42"/>
    <mergeCell ref="E41:E42"/>
    <mergeCell ref="F41:H41"/>
    <mergeCell ref="I41:I42"/>
    <mergeCell ref="J41:L41"/>
    <mergeCell ref="M41:S41"/>
    <mergeCell ref="U41:W41"/>
    <mergeCell ref="X41:Y41"/>
    <mergeCell ref="Q30:Q32"/>
    <mergeCell ref="R30:R32"/>
    <mergeCell ref="B36:E36"/>
    <mergeCell ref="H36:J36"/>
    <mergeCell ref="M36:P36"/>
    <mergeCell ref="Q36:Y36"/>
    <mergeCell ref="B38:E38"/>
    <mergeCell ref="H38:J38"/>
    <mergeCell ref="M38:P38"/>
    <mergeCell ref="Q38:Y38"/>
    <mergeCell ref="V31:V32"/>
    <mergeCell ref="W31:W32"/>
    <mergeCell ref="B32:D32"/>
    <mergeCell ref="E32:H32"/>
    <mergeCell ref="I32:K32"/>
    <mergeCell ref="B33:D33"/>
    <mergeCell ref="E33:H33"/>
    <mergeCell ref="I33:K33"/>
    <mergeCell ref="L33:N33"/>
    <mergeCell ref="S30:S32"/>
    <mergeCell ref="T30:T32"/>
    <mergeCell ref="I25:I26"/>
    <mergeCell ref="J25:L25"/>
    <mergeCell ref="M25:S25"/>
    <mergeCell ref="U25:W25"/>
    <mergeCell ref="X25:Y25"/>
    <mergeCell ref="A29:K29"/>
    <mergeCell ref="L29:T29"/>
    <mergeCell ref="U29:W30"/>
    <mergeCell ref="X29:X32"/>
    <mergeCell ref="Y29:Y32"/>
    <mergeCell ref="A25:A26"/>
    <mergeCell ref="B25:B26"/>
    <mergeCell ref="C25:C26"/>
    <mergeCell ref="D25:D26"/>
    <mergeCell ref="E25:E26"/>
    <mergeCell ref="F25:H25"/>
    <mergeCell ref="A31:A32"/>
    <mergeCell ref="B31:H31"/>
    <mergeCell ref="I31:K31"/>
    <mergeCell ref="U31:U32"/>
    <mergeCell ref="A30:K30"/>
    <mergeCell ref="L30:N32"/>
    <mergeCell ref="O30:O32"/>
    <mergeCell ref="P30:P32"/>
    <mergeCell ref="A24:I24"/>
    <mergeCell ref="J24:S24"/>
    <mergeCell ref="T24:Y24"/>
    <mergeCell ref="B18:D18"/>
    <mergeCell ref="E18:H18"/>
    <mergeCell ref="I18:K18"/>
    <mergeCell ref="L18:N18"/>
    <mergeCell ref="B20:E20"/>
    <mergeCell ref="H20:K20"/>
    <mergeCell ref="M20:P20"/>
    <mergeCell ref="E17:H17"/>
    <mergeCell ref="I17:K17"/>
    <mergeCell ref="R15:R17"/>
    <mergeCell ref="S15:S17"/>
    <mergeCell ref="T15:T17"/>
    <mergeCell ref="Q20:Y20"/>
    <mergeCell ref="B22:E22"/>
    <mergeCell ref="H22:K22"/>
    <mergeCell ref="M22:P22"/>
    <mergeCell ref="Q22:Y22"/>
    <mergeCell ref="A13:Y13"/>
    <mergeCell ref="A10:A11"/>
    <mergeCell ref="B10:B11"/>
    <mergeCell ref="C10:C11"/>
    <mergeCell ref="D10:D11"/>
    <mergeCell ref="E10:E11"/>
    <mergeCell ref="F10:H10"/>
    <mergeCell ref="A16:A17"/>
    <mergeCell ref="B16:H16"/>
    <mergeCell ref="I16:K16"/>
    <mergeCell ref="A14:K14"/>
    <mergeCell ref="L14:T14"/>
    <mergeCell ref="U14:W15"/>
    <mergeCell ref="X14:X17"/>
    <mergeCell ref="Y14:Y17"/>
    <mergeCell ref="A15:K15"/>
    <mergeCell ref="L15:N17"/>
    <mergeCell ref="O15:O17"/>
    <mergeCell ref="P15:P17"/>
    <mergeCell ref="Q15:Q17"/>
    <mergeCell ref="U16:U17"/>
    <mergeCell ref="V16:V17"/>
    <mergeCell ref="W16:W17"/>
    <mergeCell ref="B17:D17"/>
    <mergeCell ref="A9:I9"/>
    <mergeCell ref="J9:S9"/>
    <mergeCell ref="T9:Y9"/>
    <mergeCell ref="B5:E5"/>
    <mergeCell ref="H5:K5"/>
    <mergeCell ref="M5:P5"/>
    <mergeCell ref="Q5:Y5"/>
    <mergeCell ref="I10:I11"/>
    <mergeCell ref="J10:L10"/>
    <mergeCell ref="M10:S10"/>
    <mergeCell ref="U10:W10"/>
    <mergeCell ref="X10:Y10"/>
    <mergeCell ref="A1:O1"/>
    <mergeCell ref="A2:O2"/>
    <mergeCell ref="A3:B3"/>
    <mergeCell ref="C3:D3"/>
    <mergeCell ref="F3:H3"/>
    <mergeCell ref="I3:J3"/>
    <mergeCell ref="K3:O3"/>
    <mergeCell ref="P3:Q3"/>
    <mergeCell ref="B7:E7"/>
    <mergeCell ref="H7:K7"/>
    <mergeCell ref="M7:P7"/>
    <mergeCell ref="Q7:Y7"/>
    <mergeCell ref="P1:T2"/>
    <mergeCell ref="R3:T3"/>
  </mergeCells>
  <conditionalFormatting sqref="M12:O12 Q12:R12 M19:O19 Q19:R19">
    <cfRule type="cellIs" dxfId="881" priority="151" stopIfTrue="1" operator="greaterThan">
      <formula>#REF!</formula>
    </cfRule>
  </conditionalFormatting>
  <conditionalFormatting sqref="M27:O28 Q27:R28">
    <cfRule type="cellIs" dxfId="880" priority="135" stopIfTrue="1" operator="greaterThan">
      <formula>#REF!</formula>
    </cfRule>
  </conditionalFormatting>
  <conditionalFormatting sqref="M43:O44 Q43:R44">
    <cfRule type="cellIs" dxfId="879" priority="103" stopIfTrue="1" operator="greaterThan">
      <formula>#REF!</formula>
    </cfRule>
  </conditionalFormatting>
  <conditionalFormatting sqref="M58:O59 Q58:R59">
    <cfRule type="cellIs" dxfId="878" priority="119" stopIfTrue="1" operator="greaterThan">
      <formula>#REF!</formula>
    </cfRule>
  </conditionalFormatting>
  <conditionalFormatting sqref="M74:O74 Q74:R74">
    <cfRule type="cellIs" dxfId="877" priority="87" stopIfTrue="1" operator="greaterThan">
      <formula>#REF!</formula>
    </cfRule>
  </conditionalFormatting>
  <conditionalFormatting sqref="M93:O93 Q93:R93">
    <cfRule type="cellIs" dxfId="876" priority="71" stopIfTrue="1" operator="greaterThan">
      <formula>#REF!</formula>
    </cfRule>
  </conditionalFormatting>
  <conditionalFormatting sqref="M111:O111 Q111:R111">
    <cfRule type="cellIs" dxfId="875" priority="55" stopIfTrue="1" operator="greaterThan">
      <formula>#REF!</formula>
    </cfRule>
  </conditionalFormatting>
  <conditionalFormatting sqref="M129:O129 Q129:R129">
    <cfRule type="cellIs" dxfId="874" priority="39" stopIfTrue="1" operator="greaterThan">
      <formula>#REF!</formula>
    </cfRule>
  </conditionalFormatting>
  <conditionalFormatting sqref="M148:O148 Q148:R148">
    <cfRule type="cellIs" dxfId="873" priority="23" stopIfTrue="1" operator="greaterThan">
      <formula>#REF!</formula>
    </cfRule>
  </conditionalFormatting>
  <conditionalFormatting sqref="M165:O165 Q165:R165">
    <cfRule type="cellIs" dxfId="872" priority="7" stopIfTrue="1" operator="greaterThan">
      <formula>#REF!</formula>
    </cfRule>
  </conditionalFormatting>
  <conditionalFormatting sqref="O18:P18">
    <cfRule type="cellIs" dxfId="871" priority="145" stopIfTrue="1" operator="greaterThan">
      <formula>#REF!</formula>
    </cfRule>
  </conditionalFormatting>
  <conditionalFormatting sqref="O33:P33">
    <cfRule type="cellIs" dxfId="870" priority="129" stopIfTrue="1" operator="greaterThan">
      <formula>#REF!</formula>
    </cfRule>
  </conditionalFormatting>
  <conditionalFormatting sqref="O49:P49">
    <cfRule type="cellIs" dxfId="869" priority="97" stopIfTrue="1" operator="greaterThan">
      <formula>#REF!</formula>
    </cfRule>
  </conditionalFormatting>
  <conditionalFormatting sqref="O64:P64">
    <cfRule type="cellIs" dxfId="868" priority="113" stopIfTrue="1" operator="greaterThan">
      <formula>#REF!</formula>
    </cfRule>
  </conditionalFormatting>
  <conditionalFormatting sqref="O80:P80">
    <cfRule type="cellIs" dxfId="867" priority="81" stopIfTrue="1" operator="greaterThan">
      <formula>#REF!</formula>
    </cfRule>
  </conditionalFormatting>
  <conditionalFormatting sqref="O99:P99">
    <cfRule type="cellIs" dxfId="866" priority="65" stopIfTrue="1" operator="greaterThan">
      <formula>#REF!</formula>
    </cfRule>
  </conditionalFormatting>
  <conditionalFormatting sqref="O117:P117">
    <cfRule type="cellIs" dxfId="865" priority="49" stopIfTrue="1" operator="greaterThan">
      <formula>#REF!</formula>
    </cfRule>
  </conditionalFormatting>
  <conditionalFormatting sqref="O135:P135">
    <cfRule type="cellIs" dxfId="864" priority="33" stopIfTrue="1" operator="greaterThan">
      <formula>#REF!</formula>
    </cfRule>
  </conditionalFormatting>
  <conditionalFormatting sqref="O154:P154">
    <cfRule type="cellIs" dxfId="863" priority="17" stopIfTrue="1" operator="greaterThan">
      <formula>#REF!</formula>
    </cfRule>
  </conditionalFormatting>
  <conditionalFormatting sqref="O171:P171">
    <cfRule type="cellIs" dxfId="862" priority="1" stopIfTrue="1" operator="greaterThan">
      <formula>#REF!</formula>
    </cfRule>
  </conditionalFormatting>
  <conditionalFormatting sqref="P12 P19">
    <cfRule type="cellIs" dxfId="861" priority="152" stopIfTrue="1" operator="greaterThan">
      <formula>#REF!</formula>
    </cfRule>
  </conditionalFormatting>
  <conditionalFormatting sqref="P19 P12">
    <cfRule type="colorScale" priority="162">
      <colorScale>
        <cfvo type="num" val="6"/>
        <cfvo type="num" val="9"/>
        <cfvo type="num" val="23"/>
        <color rgb="FFF8696B"/>
        <color rgb="FFFFEB84"/>
        <color rgb="FF63BE7B"/>
      </colorScale>
    </cfRule>
    <cfRule type="iconSet" priority="163">
      <iconSet showValue="0" reverse="1">
        <cfvo type="percent" val="0"/>
        <cfvo type="num" val="10"/>
        <cfvo type="num" val="24"/>
      </iconSet>
    </cfRule>
    <cfRule type="iconSet" priority="165">
      <iconSet>
        <cfvo type="percent" val="0"/>
        <cfvo type="percent" val="9"/>
        <cfvo type="percent" val="23"/>
      </iconSet>
    </cfRule>
    <cfRule type="iconSet" priority="164">
      <iconSet showValue="0">
        <cfvo type="percent" val="0"/>
        <cfvo type="num" val="10"/>
        <cfvo type="num" val="24"/>
      </iconSet>
    </cfRule>
  </conditionalFormatting>
  <conditionalFormatting sqref="P27:P28">
    <cfRule type="iconSet" priority="142">
      <iconSet showValue="0" reverse="1">
        <cfvo type="percent" val="0"/>
        <cfvo type="num" val="10"/>
        <cfvo type="num" val="24"/>
      </iconSet>
    </cfRule>
    <cfRule type="iconSet" priority="144">
      <iconSet>
        <cfvo type="percent" val="0"/>
        <cfvo type="percent" val="9"/>
        <cfvo type="percent" val="23"/>
      </iconSet>
    </cfRule>
    <cfRule type="iconSet" priority="143">
      <iconSet showValue="0">
        <cfvo type="percent" val="0"/>
        <cfvo type="num" val="10"/>
        <cfvo type="num" val="24"/>
      </iconSet>
    </cfRule>
    <cfRule type="colorScale" priority="141">
      <colorScale>
        <cfvo type="num" val="6"/>
        <cfvo type="num" val="9"/>
        <cfvo type="num" val="23"/>
        <color rgb="FFF8696B"/>
        <color rgb="FFFFEB84"/>
        <color rgb="FF63BE7B"/>
      </colorScale>
    </cfRule>
    <cfRule type="cellIs" dxfId="860" priority="136" stopIfTrue="1" operator="greaterThan">
      <formula>#REF!</formula>
    </cfRule>
  </conditionalFormatting>
  <conditionalFormatting sqref="P43:P44">
    <cfRule type="cellIs" dxfId="859" priority="104" stopIfTrue="1" operator="greaterThan">
      <formula>#REF!</formula>
    </cfRule>
    <cfRule type="iconSet" priority="110">
      <iconSet showValue="0" reverse="1">
        <cfvo type="percent" val="0"/>
        <cfvo type="num" val="10"/>
        <cfvo type="num" val="24"/>
      </iconSet>
    </cfRule>
    <cfRule type="iconSet" priority="111">
      <iconSet showValue="0">
        <cfvo type="percent" val="0"/>
        <cfvo type="num" val="10"/>
        <cfvo type="num" val="24"/>
      </iconSet>
    </cfRule>
    <cfRule type="iconSet" priority="112">
      <iconSet>
        <cfvo type="percent" val="0"/>
        <cfvo type="percent" val="9"/>
        <cfvo type="percent" val="23"/>
      </iconSet>
    </cfRule>
    <cfRule type="colorScale" priority="109">
      <colorScale>
        <cfvo type="num" val="6"/>
        <cfvo type="num" val="9"/>
        <cfvo type="num" val="23"/>
        <color rgb="FFF8696B"/>
        <color rgb="FFFFEB84"/>
        <color rgb="FF63BE7B"/>
      </colorScale>
    </cfRule>
  </conditionalFormatting>
  <conditionalFormatting sqref="P58:P59">
    <cfRule type="colorScale" priority="125">
      <colorScale>
        <cfvo type="num" val="6"/>
        <cfvo type="num" val="9"/>
        <cfvo type="num" val="23"/>
        <color rgb="FFF8696B"/>
        <color rgb="FFFFEB84"/>
        <color rgb="FF63BE7B"/>
      </colorScale>
    </cfRule>
    <cfRule type="cellIs" dxfId="858" priority="120" stopIfTrue="1" operator="greaterThan">
      <formula>#REF!</formula>
    </cfRule>
    <cfRule type="iconSet" priority="126">
      <iconSet showValue="0" reverse="1">
        <cfvo type="percent" val="0"/>
        <cfvo type="num" val="10"/>
        <cfvo type="num" val="24"/>
      </iconSet>
    </cfRule>
    <cfRule type="iconSet" priority="127">
      <iconSet showValue="0">
        <cfvo type="percent" val="0"/>
        <cfvo type="num" val="10"/>
        <cfvo type="num" val="24"/>
      </iconSet>
    </cfRule>
    <cfRule type="iconSet" priority="128">
      <iconSet>
        <cfvo type="percent" val="0"/>
        <cfvo type="percent" val="9"/>
        <cfvo type="percent" val="23"/>
      </iconSet>
    </cfRule>
  </conditionalFormatting>
  <conditionalFormatting sqref="P74">
    <cfRule type="cellIs" dxfId="857" priority="88" stopIfTrue="1" operator="greaterThan">
      <formula>#REF!</formula>
    </cfRule>
    <cfRule type="iconSet" priority="96">
      <iconSet>
        <cfvo type="percent" val="0"/>
        <cfvo type="percent" val="9"/>
        <cfvo type="percent" val="23"/>
      </iconSet>
    </cfRule>
    <cfRule type="iconSet" priority="95">
      <iconSet showValue="0">
        <cfvo type="percent" val="0"/>
        <cfvo type="num" val="10"/>
        <cfvo type="num" val="24"/>
      </iconSet>
    </cfRule>
    <cfRule type="iconSet" priority="94">
      <iconSet showValue="0" reverse="1">
        <cfvo type="percent" val="0"/>
        <cfvo type="num" val="10"/>
        <cfvo type="num" val="24"/>
      </iconSet>
    </cfRule>
    <cfRule type="colorScale" priority="93">
      <colorScale>
        <cfvo type="num" val="6"/>
        <cfvo type="num" val="9"/>
        <cfvo type="num" val="23"/>
        <color rgb="FFF8696B"/>
        <color rgb="FFFFEB84"/>
        <color rgb="FF63BE7B"/>
      </colorScale>
    </cfRule>
  </conditionalFormatting>
  <conditionalFormatting sqref="P93">
    <cfRule type="colorScale" priority="77">
      <colorScale>
        <cfvo type="num" val="6"/>
        <cfvo type="num" val="9"/>
        <cfvo type="num" val="23"/>
        <color rgb="FFF8696B"/>
        <color rgb="FFFFEB84"/>
        <color rgb="FF63BE7B"/>
      </colorScale>
    </cfRule>
    <cfRule type="iconSet" priority="78">
      <iconSet showValue="0" reverse="1">
        <cfvo type="percent" val="0"/>
        <cfvo type="num" val="10"/>
        <cfvo type="num" val="24"/>
      </iconSet>
    </cfRule>
    <cfRule type="iconSet" priority="80">
      <iconSet>
        <cfvo type="percent" val="0"/>
        <cfvo type="percent" val="9"/>
        <cfvo type="percent" val="23"/>
      </iconSet>
    </cfRule>
    <cfRule type="iconSet" priority="79">
      <iconSet showValue="0">
        <cfvo type="percent" val="0"/>
        <cfvo type="num" val="10"/>
        <cfvo type="num" val="24"/>
      </iconSet>
    </cfRule>
    <cfRule type="cellIs" dxfId="856" priority="72" stopIfTrue="1" operator="greaterThan">
      <formula>#REF!</formula>
    </cfRule>
  </conditionalFormatting>
  <conditionalFormatting sqref="P111">
    <cfRule type="iconSet" priority="62">
      <iconSet showValue="0" reverse="1">
        <cfvo type="percent" val="0"/>
        <cfvo type="num" val="10"/>
        <cfvo type="num" val="24"/>
      </iconSet>
    </cfRule>
    <cfRule type="iconSet" priority="64">
      <iconSet>
        <cfvo type="percent" val="0"/>
        <cfvo type="percent" val="9"/>
        <cfvo type="percent" val="23"/>
      </iconSet>
    </cfRule>
    <cfRule type="iconSet" priority="63">
      <iconSet showValue="0">
        <cfvo type="percent" val="0"/>
        <cfvo type="num" val="10"/>
        <cfvo type="num" val="24"/>
      </iconSet>
    </cfRule>
    <cfRule type="cellIs" dxfId="855" priority="56" stopIfTrue="1" operator="greaterThan">
      <formula>#REF!</formula>
    </cfRule>
    <cfRule type="colorScale" priority="61">
      <colorScale>
        <cfvo type="num" val="6"/>
        <cfvo type="num" val="9"/>
        <cfvo type="num" val="23"/>
        <color rgb="FFF8696B"/>
        <color rgb="FFFFEB84"/>
        <color rgb="FF63BE7B"/>
      </colorScale>
    </cfRule>
  </conditionalFormatting>
  <conditionalFormatting sqref="P129">
    <cfRule type="iconSet" priority="48">
      <iconSet>
        <cfvo type="percent" val="0"/>
        <cfvo type="percent" val="9"/>
        <cfvo type="percent" val="23"/>
      </iconSet>
    </cfRule>
    <cfRule type="iconSet" priority="46">
      <iconSet showValue="0" reverse="1">
        <cfvo type="percent" val="0"/>
        <cfvo type="num" val="10"/>
        <cfvo type="num" val="24"/>
      </iconSet>
    </cfRule>
    <cfRule type="cellIs" dxfId="854" priority="40" stopIfTrue="1" operator="greaterThan">
      <formula>#REF!</formula>
    </cfRule>
    <cfRule type="colorScale" priority="45">
      <colorScale>
        <cfvo type="num" val="6"/>
        <cfvo type="num" val="9"/>
        <cfvo type="num" val="23"/>
        <color rgb="FFF8696B"/>
        <color rgb="FFFFEB84"/>
        <color rgb="FF63BE7B"/>
      </colorScale>
    </cfRule>
    <cfRule type="iconSet" priority="47">
      <iconSet showValue="0">
        <cfvo type="percent" val="0"/>
        <cfvo type="num" val="10"/>
        <cfvo type="num" val="24"/>
      </iconSet>
    </cfRule>
  </conditionalFormatting>
  <conditionalFormatting sqref="P148">
    <cfRule type="iconSet" priority="31">
      <iconSet showValue="0">
        <cfvo type="percent" val="0"/>
        <cfvo type="num" val="10"/>
        <cfvo type="num" val="24"/>
      </iconSet>
    </cfRule>
    <cfRule type="iconSet" priority="32">
      <iconSet>
        <cfvo type="percent" val="0"/>
        <cfvo type="percent" val="9"/>
        <cfvo type="percent" val="23"/>
      </iconSet>
    </cfRule>
    <cfRule type="cellIs" dxfId="853" priority="24" stopIfTrue="1" operator="greaterThan">
      <formula>#REF!</formula>
    </cfRule>
    <cfRule type="colorScale" priority="29">
      <colorScale>
        <cfvo type="num" val="6"/>
        <cfvo type="num" val="9"/>
        <cfvo type="num" val="23"/>
        <color rgb="FFF8696B"/>
        <color rgb="FFFFEB84"/>
        <color rgb="FF63BE7B"/>
      </colorScale>
    </cfRule>
    <cfRule type="iconSet" priority="30">
      <iconSet showValue="0" reverse="1">
        <cfvo type="percent" val="0"/>
        <cfvo type="num" val="10"/>
        <cfvo type="num" val="24"/>
      </iconSet>
    </cfRule>
  </conditionalFormatting>
  <conditionalFormatting sqref="P165">
    <cfRule type="cellIs" dxfId="852" priority="8" stopIfTrue="1" operator="greaterThan">
      <formula>#REF!</formula>
    </cfRule>
    <cfRule type="colorScale" priority="13">
      <colorScale>
        <cfvo type="num" val="6"/>
        <cfvo type="num" val="9"/>
        <cfvo type="num" val="23"/>
        <color rgb="FFF8696B"/>
        <color rgb="FFFFEB84"/>
        <color rgb="FF63BE7B"/>
      </colorScale>
    </cfRule>
    <cfRule type="iconSet" priority="14">
      <iconSet showValue="0" reverse="1">
        <cfvo type="percent" val="0"/>
        <cfvo type="num" val="10"/>
        <cfvo type="num" val="24"/>
      </iconSet>
    </cfRule>
    <cfRule type="iconSet" priority="16">
      <iconSet>
        <cfvo type="percent" val="0"/>
        <cfvo type="percent" val="9"/>
        <cfvo type="percent" val="23"/>
      </iconSet>
    </cfRule>
    <cfRule type="iconSet" priority="15">
      <iconSet showValue="0">
        <cfvo type="percent" val="0"/>
        <cfvo type="num" val="10"/>
        <cfvo type="num" val="24"/>
      </iconSet>
    </cfRule>
  </conditionalFormatting>
  <conditionalFormatting sqref="R18">
    <cfRule type="containsText" dxfId="851" priority="146" stopIfTrue="1" operator="containsText" text="ACEPTABLE">
      <formula>NOT(ISERROR(SEARCH("ACEPTABLE",R18)))</formula>
    </cfRule>
  </conditionalFormatting>
  <conditionalFormatting sqref="R33">
    <cfRule type="containsText" dxfId="850" priority="130" stopIfTrue="1" operator="containsText" text="ACEPTABLE">
      <formula>NOT(ISERROR(SEARCH("ACEPTABLE",R33)))</formula>
    </cfRule>
  </conditionalFormatting>
  <conditionalFormatting sqref="R49">
    <cfRule type="containsText" dxfId="849" priority="98" stopIfTrue="1" operator="containsText" text="ACEPTABLE">
      <formula>NOT(ISERROR(SEARCH("ACEPTABLE",R49)))</formula>
    </cfRule>
  </conditionalFormatting>
  <conditionalFormatting sqref="R64">
    <cfRule type="containsText" dxfId="848" priority="114" stopIfTrue="1" operator="containsText" text="ACEPTABLE">
      <formula>NOT(ISERROR(SEARCH("ACEPTABLE",R64)))</formula>
    </cfRule>
  </conditionalFormatting>
  <conditionalFormatting sqref="R80">
    <cfRule type="containsText" dxfId="847" priority="82" stopIfTrue="1" operator="containsText" text="ACEPTABLE">
      <formula>NOT(ISERROR(SEARCH("ACEPTABLE",R80)))</formula>
    </cfRule>
  </conditionalFormatting>
  <conditionalFormatting sqref="R99">
    <cfRule type="containsText" dxfId="846" priority="66" stopIfTrue="1" operator="containsText" text="ACEPTABLE">
      <formula>NOT(ISERROR(SEARCH("ACEPTABLE",R99)))</formula>
    </cfRule>
  </conditionalFormatting>
  <conditionalFormatting sqref="R117">
    <cfRule type="containsText" dxfId="845" priority="50" stopIfTrue="1" operator="containsText" text="ACEPTABLE">
      <formula>NOT(ISERROR(SEARCH("ACEPTABLE",R117)))</formula>
    </cfRule>
  </conditionalFormatting>
  <conditionalFormatting sqref="R135">
    <cfRule type="containsText" dxfId="844" priority="34" stopIfTrue="1" operator="containsText" text="ACEPTABLE">
      <formula>NOT(ISERROR(SEARCH("ACEPTABLE",R135)))</formula>
    </cfRule>
  </conditionalFormatting>
  <conditionalFormatting sqref="R154">
    <cfRule type="containsText" dxfId="843" priority="18" stopIfTrue="1" operator="containsText" text="ACEPTABLE">
      <formula>NOT(ISERROR(SEARCH("ACEPTABLE",R154)))</formula>
    </cfRule>
  </conditionalFormatting>
  <conditionalFormatting sqref="R171">
    <cfRule type="containsText" dxfId="842" priority="2" stopIfTrue="1" operator="containsText" text="ACEPTABLE">
      <formula>NOT(ISERROR(SEARCH("ACEPTABLE",R171)))</formula>
    </cfRule>
  </conditionalFormatting>
  <conditionalFormatting sqref="T12">
    <cfRule type="containsText" dxfId="841" priority="156" stopIfTrue="1" operator="containsText" text="Aceptable">
      <formula>NOT(ISERROR(SEARCH("Aceptable",T12)))</formula>
    </cfRule>
    <cfRule type="containsText" dxfId="840" priority="155" stopIfTrue="1" operator="containsText" text="Mejorable">
      <formula>NOT(ISERROR(SEARCH("Mejorable",T12)))</formula>
    </cfRule>
    <cfRule type="containsText" dxfId="839" priority="154" stopIfTrue="1" operator="containsText" text="NO Aceptable">
      <formula>NOT(ISERROR(SEARCH("NO Aceptable",T12)))</formula>
    </cfRule>
    <cfRule type="containsText" dxfId="838" priority="153" stopIfTrue="1" operator="containsText" text="No Aceptable o Aceptable con Control Especifico">
      <formula>NOT(ISERROR(SEARCH("No Aceptable o Aceptable con Control Especifico",T12)))</formula>
    </cfRule>
  </conditionalFormatting>
  <conditionalFormatting sqref="T18:T19">
    <cfRule type="containsText" dxfId="837" priority="150" stopIfTrue="1" operator="containsText" text="Aceptable">
      <formula>NOT(ISERROR(SEARCH("Aceptable",T18)))</formula>
    </cfRule>
    <cfRule type="containsText" dxfId="836" priority="149" stopIfTrue="1" operator="containsText" text="Mejorable">
      <formula>NOT(ISERROR(SEARCH("Mejorable",T18)))</formula>
    </cfRule>
    <cfRule type="containsText" dxfId="835" priority="148" stopIfTrue="1" operator="containsText" text="NO Aceptable">
      <formula>NOT(ISERROR(SEARCH("NO Aceptable",T18)))</formula>
    </cfRule>
    <cfRule type="containsText" dxfId="834" priority="147" stopIfTrue="1" operator="containsText" text="No Aceptable o Aceptable con Control Especifico">
      <formula>NOT(ISERROR(SEARCH("No Aceptable o Aceptable con Control Especifico",T18)))</formula>
    </cfRule>
  </conditionalFormatting>
  <conditionalFormatting sqref="T27:T28">
    <cfRule type="containsText" dxfId="833" priority="138" stopIfTrue="1" operator="containsText" text="NO Aceptable">
      <formula>NOT(ISERROR(SEARCH("NO Aceptable",T27)))</formula>
    </cfRule>
    <cfRule type="containsText" dxfId="832" priority="140" stopIfTrue="1" operator="containsText" text="Aceptable">
      <formula>NOT(ISERROR(SEARCH("Aceptable",T27)))</formula>
    </cfRule>
    <cfRule type="containsText" dxfId="831" priority="139" stopIfTrue="1" operator="containsText" text="Mejorable">
      <formula>NOT(ISERROR(SEARCH("Mejorable",T27)))</formula>
    </cfRule>
    <cfRule type="containsText" dxfId="830" priority="137" stopIfTrue="1" operator="containsText" text="No Aceptable o Aceptable con Control Especifico">
      <formula>NOT(ISERROR(SEARCH("No Aceptable o Aceptable con Control Especifico",T27)))</formula>
    </cfRule>
  </conditionalFormatting>
  <conditionalFormatting sqref="T33">
    <cfRule type="containsText" dxfId="829" priority="133" stopIfTrue="1" operator="containsText" text="Mejorable">
      <formula>NOT(ISERROR(SEARCH("Mejorable",T33)))</formula>
    </cfRule>
    <cfRule type="containsText" dxfId="828" priority="134" stopIfTrue="1" operator="containsText" text="Aceptable">
      <formula>NOT(ISERROR(SEARCH("Aceptable",T33)))</formula>
    </cfRule>
    <cfRule type="containsText" dxfId="827" priority="132" stopIfTrue="1" operator="containsText" text="NO Aceptable">
      <formula>NOT(ISERROR(SEARCH("NO Aceptable",T33)))</formula>
    </cfRule>
    <cfRule type="containsText" dxfId="826" priority="131" stopIfTrue="1" operator="containsText" text="No Aceptable o Aceptable con Control Especifico">
      <formula>NOT(ISERROR(SEARCH("No Aceptable o Aceptable con Control Especifico",T33)))</formula>
    </cfRule>
  </conditionalFormatting>
  <conditionalFormatting sqref="T43:T44">
    <cfRule type="containsText" dxfId="825" priority="105" stopIfTrue="1" operator="containsText" text="No Aceptable o Aceptable con Control Especifico">
      <formula>NOT(ISERROR(SEARCH("No Aceptable o Aceptable con Control Especifico",T43)))</formula>
    </cfRule>
    <cfRule type="containsText" dxfId="824" priority="106" stopIfTrue="1" operator="containsText" text="NO Aceptable">
      <formula>NOT(ISERROR(SEARCH("NO Aceptable",T43)))</formula>
    </cfRule>
    <cfRule type="containsText" dxfId="823" priority="107" stopIfTrue="1" operator="containsText" text="Mejorable">
      <formula>NOT(ISERROR(SEARCH("Mejorable",T43)))</formula>
    </cfRule>
    <cfRule type="containsText" dxfId="822" priority="108" stopIfTrue="1" operator="containsText" text="Aceptable">
      <formula>NOT(ISERROR(SEARCH("Aceptable",T43)))</formula>
    </cfRule>
  </conditionalFormatting>
  <conditionalFormatting sqref="T49">
    <cfRule type="containsText" dxfId="821" priority="99" stopIfTrue="1" operator="containsText" text="No Aceptable o Aceptable con Control Especifico">
      <formula>NOT(ISERROR(SEARCH("No Aceptable o Aceptable con Control Especifico",T49)))</formula>
    </cfRule>
    <cfRule type="containsText" dxfId="820" priority="100" stopIfTrue="1" operator="containsText" text="NO Aceptable">
      <formula>NOT(ISERROR(SEARCH("NO Aceptable",T49)))</formula>
    </cfRule>
    <cfRule type="containsText" dxfId="819" priority="101" stopIfTrue="1" operator="containsText" text="Mejorable">
      <formula>NOT(ISERROR(SEARCH("Mejorable",T49)))</formula>
    </cfRule>
    <cfRule type="containsText" dxfId="818" priority="102" stopIfTrue="1" operator="containsText" text="Aceptable">
      <formula>NOT(ISERROR(SEARCH("Aceptable",T49)))</formula>
    </cfRule>
  </conditionalFormatting>
  <conditionalFormatting sqref="T58:T59">
    <cfRule type="containsText" dxfId="817" priority="124" stopIfTrue="1" operator="containsText" text="Aceptable">
      <formula>NOT(ISERROR(SEARCH("Aceptable",T58)))</formula>
    </cfRule>
    <cfRule type="containsText" dxfId="816" priority="121" stopIfTrue="1" operator="containsText" text="No Aceptable o Aceptable con Control Especifico">
      <formula>NOT(ISERROR(SEARCH("No Aceptable o Aceptable con Control Especifico",T58)))</formula>
    </cfRule>
    <cfRule type="containsText" dxfId="815" priority="122" stopIfTrue="1" operator="containsText" text="NO Aceptable">
      <formula>NOT(ISERROR(SEARCH("NO Aceptable",T58)))</formula>
    </cfRule>
    <cfRule type="containsText" dxfId="814" priority="123" stopIfTrue="1" operator="containsText" text="Mejorable">
      <formula>NOT(ISERROR(SEARCH("Mejorable",T58)))</formula>
    </cfRule>
  </conditionalFormatting>
  <conditionalFormatting sqref="T64">
    <cfRule type="containsText" dxfId="813" priority="115" stopIfTrue="1" operator="containsText" text="No Aceptable o Aceptable con Control Especifico">
      <formula>NOT(ISERROR(SEARCH("No Aceptable o Aceptable con Control Especifico",T64)))</formula>
    </cfRule>
    <cfRule type="containsText" dxfId="812" priority="116" stopIfTrue="1" operator="containsText" text="NO Aceptable">
      <formula>NOT(ISERROR(SEARCH("NO Aceptable",T64)))</formula>
    </cfRule>
    <cfRule type="containsText" dxfId="811" priority="117" stopIfTrue="1" operator="containsText" text="Mejorable">
      <formula>NOT(ISERROR(SEARCH("Mejorable",T64)))</formula>
    </cfRule>
    <cfRule type="containsText" dxfId="810" priority="118" stopIfTrue="1" operator="containsText" text="Aceptable">
      <formula>NOT(ISERROR(SEARCH("Aceptable",T64)))</formula>
    </cfRule>
  </conditionalFormatting>
  <conditionalFormatting sqref="T74">
    <cfRule type="containsText" dxfId="809" priority="91" stopIfTrue="1" operator="containsText" text="Mejorable">
      <formula>NOT(ISERROR(SEARCH("Mejorable",T74)))</formula>
    </cfRule>
    <cfRule type="containsText" dxfId="808" priority="92" stopIfTrue="1" operator="containsText" text="Aceptable">
      <formula>NOT(ISERROR(SEARCH("Aceptable",T74)))</formula>
    </cfRule>
    <cfRule type="containsText" dxfId="807" priority="90" stopIfTrue="1" operator="containsText" text="NO Aceptable">
      <formula>NOT(ISERROR(SEARCH("NO Aceptable",T74)))</formula>
    </cfRule>
    <cfRule type="containsText" dxfId="806" priority="89" stopIfTrue="1" operator="containsText" text="No Aceptable o Aceptable con Control Especifico">
      <formula>NOT(ISERROR(SEARCH("No Aceptable o Aceptable con Control Especifico",T74)))</formula>
    </cfRule>
  </conditionalFormatting>
  <conditionalFormatting sqref="T80">
    <cfRule type="containsText" dxfId="805" priority="86" stopIfTrue="1" operator="containsText" text="Aceptable">
      <formula>NOT(ISERROR(SEARCH("Aceptable",T80)))</formula>
    </cfRule>
    <cfRule type="containsText" dxfId="804" priority="83" stopIfTrue="1" operator="containsText" text="No Aceptable o Aceptable con Control Especifico">
      <formula>NOT(ISERROR(SEARCH("No Aceptable o Aceptable con Control Especifico",T80)))</formula>
    </cfRule>
    <cfRule type="containsText" dxfId="803" priority="84" stopIfTrue="1" operator="containsText" text="NO Aceptable">
      <formula>NOT(ISERROR(SEARCH("NO Aceptable",T80)))</formula>
    </cfRule>
    <cfRule type="containsText" dxfId="802" priority="85" stopIfTrue="1" operator="containsText" text="Mejorable">
      <formula>NOT(ISERROR(SEARCH("Mejorable",T80)))</formula>
    </cfRule>
  </conditionalFormatting>
  <conditionalFormatting sqref="T93">
    <cfRule type="containsText" dxfId="801" priority="76" stopIfTrue="1" operator="containsText" text="Aceptable">
      <formula>NOT(ISERROR(SEARCH("Aceptable",T93)))</formula>
    </cfRule>
    <cfRule type="containsText" dxfId="800" priority="73" stopIfTrue="1" operator="containsText" text="No Aceptable o Aceptable con Control Especifico">
      <formula>NOT(ISERROR(SEARCH("No Aceptable o Aceptable con Control Especifico",T93)))</formula>
    </cfRule>
    <cfRule type="containsText" dxfId="799" priority="74" stopIfTrue="1" operator="containsText" text="NO Aceptable">
      <formula>NOT(ISERROR(SEARCH("NO Aceptable",T93)))</formula>
    </cfRule>
    <cfRule type="containsText" dxfId="798" priority="75" stopIfTrue="1" operator="containsText" text="Mejorable">
      <formula>NOT(ISERROR(SEARCH("Mejorable",T93)))</formula>
    </cfRule>
  </conditionalFormatting>
  <conditionalFormatting sqref="T99">
    <cfRule type="containsText" dxfId="797" priority="67" stopIfTrue="1" operator="containsText" text="No Aceptable o Aceptable con Control Especifico">
      <formula>NOT(ISERROR(SEARCH("No Aceptable o Aceptable con Control Especifico",T99)))</formula>
    </cfRule>
    <cfRule type="containsText" dxfId="796" priority="69" stopIfTrue="1" operator="containsText" text="Mejorable">
      <formula>NOT(ISERROR(SEARCH("Mejorable",T99)))</formula>
    </cfRule>
    <cfRule type="containsText" dxfId="795" priority="70" stopIfTrue="1" operator="containsText" text="Aceptable">
      <formula>NOT(ISERROR(SEARCH("Aceptable",T99)))</formula>
    </cfRule>
    <cfRule type="containsText" dxfId="794" priority="68" stopIfTrue="1" operator="containsText" text="NO Aceptable">
      <formula>NOT(ISERROR(SEARCH("NO Aceptable",T99)))</formula>
    </cfRule>
  </conditionalFormatting>
  <conditionalFormatting sqref="T111">
    <cfRule type="containsText" dxfId="793" priority="58" stopIfTrue="1" operator="containsText" text="NO Aceptable">
      <formula>NOT(ISERROR(SEARCH("NO Aceptable",T111)))</formula>
    </cfRule>
    <cfRule type="containsText" dxfId="792" priority="59" stopIfTrue="1" operator="containsText" text="Mejorable">
      <formula>NOT(ISERROR(SEARCH("Mejorable",T111)))</formula>
    </cfRule>
    <cfRule type="containsText" dxfId="791" priority="57" stopIfTrue="1" operator="containsText" text="No Aceptable o Aceptable con Control Especifico">
      <formula>NOT(ISERROR(SEARCH("No Aceptable o Aceptable con Control Especifico",T111)))</formula>
    </cfRule>
    <cfRule type="containsText" dxfId="790" priority="60" stopIfTrue="1" operator="containsText" text="Aceptable">
      <formula>NOT(ISERROR(SEARCH("Aceptable",T111)))</formula>
    </cfRule>
  </conditionalFormatting>
  <conditionalFormatting sqref="T117">
    <cfRule type="containsText" dxfId="789" priority="51" stopIfTrue="1" operator="containsText" text="No Aceptable o Aceptable con Control Especifico">
      <formula>NOT(ISERROR(SEARCH("No Aceptable o Aceptable con Control Especifico",T117)))</formula>
    </cfRule>
    <cfRule type="containsText" dxfId="788" priority="54" stopIfTrue="1" operator="containsText" text="Aceptable">
      <formula>NOT(ISERROR(SEARCH("Aceptable",T117)))</formula>
    </cfRule>
    <cfRule type="containsText" dxfId="787" priority="52" stopIfTrue="1" operator="containsText" text="NO Aceptable">
      <formula>NOT(ISERROR(SEARCH("NO Aceptable",T117)))</formula>
    </cfRule>
    <cfRule type="containsText" dxfId="786" priority="53" stopIfTrue="1" operator="containsText" text="Mejorable">
      <formula>NOT(ISERROR(SEARCH("Mejorable",T117)))</formula>
    </cfRule>
  </conditionalFormatting>
  <conditionalFormatting sqref="T129">
    <cfRule type="containsText" dxfId="785" priority="44" stopIfTrue="1" operator="containsText" text="Aceptable">
      <formula>NOT(ISERROR(SEARCH("Aceptable",T129)))</formula>
    </cfRule>
    <cfRule type="containsText" dxfId="784" priority="43" stopIfTrue="1" operator="containsText" text="Mejorable">
      <formula>NOT(ISERROR(SEARCH("Mejorable",T129)))</formula>
    </cfRule>
    <cfRule type="containsText" dxfId="783" priority="42" stopIfTrue="1" operator="containsText" text="NO Aceptable">
      <formula>NOT(ISERROR(SEARCH("NO Aceptable",T129)))</formula>
    </cfRule>
    <cfRule type="containsText" dxfId="782" priority="41" stopIfTrue="1" operator="containsText" text="No Aceptable o Aceptable con Control Especifico">
      <formula>NOT(ISERROR(SEARCH("No Aceptable o Aceptable con Control Especifico",T129)))</formula>
    </cfRule>
  </conditionalFormatting>
  <conditionalFormatting sqref="T135">
    <cfRule type="containsText" dxfId="781" priority="35" stopIfTrue="1" operator="containsText" text="No Aceptable o Aceptable con Control Especifico">
      <formula>NOT(ISERROR(SEARCH("No Aceptable o Aceptable con Control Especifico",T135)))</formula>
    </cfRule>
    <cfRule type="containsText" dxfId="780" priority="38" stopIfTrue="1" operator="containsText" text="Aceptable">
      <formula>NOT(ISERROR(SEARCH("Aceptable",T135)))</formula>
    </cfRule>
    <cfRule type="containsText" dxfId="779" priority="37" stopIfTrue="1" operator="containsText" text="Mejorable">
      <formula>NOT(ISERROR(SEARCH("Mejorable",T135)))</formula>
    </cfRule>
    <cfRule type="containsText" dxfId="778" priority="36" stopIfTrue="1" operator="containsText" text="NO Aceptable">
      <formula>NOT(ISERROR(SEARCH("NO Aceptable",T135)))</formula>
    </cfRule>
  </conditionalFormatting>
  <conditionalFormatting sqref="T148">
    <cfRule type="containsText" dxfId="777" priority="28" stopIfTrue="1" operator="containsText" text="Aceptable">
      <formula>NOT(ISERROR(SEARCH("Aceptable",T148)))</formula>
    </cfRule>
    <cfRule type="containsText" dxfId="776" priority="27" stopIfTrue="1" operator="containsText" text="Mejorable">
      <formula>NOT(ISERROR(SEARCH("Mejorable",T148)))</formula>
    </cfRule>
    <cfRule type="containsText" dxfId="775" priority="26" stopIfTrue="1" operator="containsText" text="NO Aceptable">
      <formula>NOT(ISERROR(SEARCH("NO Aceptable",T148)))</formula>
    </cfRule>
    <cfRule type="containsText" dxfId="774" priority="25" stopIfTrue="1" operator="containsText" text="No Aceptable o Aceptable con Control Especifico">
      <formula>NOT(ISERROR(SEARCH("No Aceptable o Aceptable con Control Especifico",T148)))</formula>
    </cfRule>
  </conditionalFormatting>
  <conditionalFormatting sqref="T154">
    <cfRule type="containsText" dxfId="773" priority="22" stopIfTrue="1" operator="containsText" text="Aceptable">
      <formula>NOT(ISERROR(SEARCH("Aceptable",T154)))</formula>
    </cfRule>
    <cfRule type="containsText" dxfId="772" priority="19" stopIfTrue="1" operator="containsText" text="No Aceptable o Aceptable con Control Especifico">
      <formula>NOT(ISERROR(SEARCH("No Aceptable o Aceptable con Control Especifico",T154)))</formula>
    </cfRule>
    <cfRule type="containsText" dxfId="771" priority="21" stopIfTrue="1" operator="containsText" text="Mejorable">
      <formula>NOT(ISERROR(SEARCH("Mejorable",T154)))</formula>
    </cfRule>
    <cfRule type="containsText" dxfId="770" priority="20" stopIfTrue="1" operator="containsText" text="NO Aceptable">
      <formula>NOT(ISERROR(SEARCH("NO Aceptable",T154)))</formula>
    </cfRule>
  </conditionalFormatting>
  <conditionalFormatting sqref="T165">
    <cfRule type="containsText" dxfId="769" priority="9" stopIfTrue="1" operator="containsText" text="No Aceptable o Aceptable con Control Especifico">
      <formula>NOT(ISERROR(SEARCH("No Aceptable o Aceptable con Control Especifico",T165)))</formula>
    </cfRule>
    <cfRule type="containsText" dxfId="768" priority="12" stopIfTrue="1" operator="containsText" text="Aceptable">
      <formula>NOT(ISERROR(SEARCH("Aceptable",T165)))</formula>
    </cfRule>
    <cfRule type="containsText" dxfId="767" priority="11" stopIfTrue="1" operator="containsText" text="Mejorable">
      <formula>NOT(ISERROR(SEARCH("Mejorable",T165)))</formula>
    </cfRule>
    <cfRule type="containsText" dxfId="766" priority="10" stopIfTrue="1" operator="containsText" text="NO Aceptable">
      <formula>NOT(ISERROR(SEARCH("NO Aceptable",T165)))</formula>
    </cfRule>
  </conditionalFormatting>
  <conditionalFormatting sqref="T171">
    <cfRule type="containsText" dxfId="765" priority="6" stopIfTrue="1" operator="containsText" text="Aceptable">
      <formula>NOT(ISERROR(SEARCH("Aceptable",T171)))</formula>
    </cfRule>
    <cfRule type="containsText" dxfId="764" priority="5" stopIfTrue="1" operator="containsText" text="Mejorable">
      <formula>NOT(ISERROR(SEARCH("Mejorable",T171)))</formula>
    </cfRule>
    <cfRule type="containsText" dxfId="763" priority="4" stopIfTrue="1" operator="containsText" text="NO Aceptable">
      <formula>NOT(ISERROR(SEARCH("NO Aceptable",T171)))</formula>
    </cfRule>
    <cfRule type="containsText" dxfId="762" priority="3" stopIfTrue="1" operator="containsText" text="No Aceptable o Aceptable con Control Especifico">
      <formula>NOT(ISERROR(SEARCH("No Aceptable o Aceptable con Control Especifico",T171)))</formula>
    </cfRule>
  </conditionalFormatting>
  <conditionalFormatting sqref="BN34:BN35">
    <cfRule type="cellIs" dxfId="761" priority="157" stopIfTrue="1" operator="equal">
      <formula>0</formula>
    </cfRule>
    <cfRule type="cellIs" priority="158" stopIfTrue="1" operator="greaterThan">
      <formula>+#REF!*#REF!*#REF!</formula>
    </cfRule>
    <cfRule type="cellIs" dxfId="760" priority="159" stopIfTrue="1" operator="between">
      <formula>301</formula>
      <formula>600</formula>
    </cfRule>
    <cfRule type="cellIs" dxfId="759" priority="160" stopIfTrue="1" operator="lessThan">
      <formula>300</formula>
    </cfRule>
    <cfRule type="cellIs" dxfId="758" priority="161" stopIfTrue="1" operator="greaterThan">
      <formula>600</formula>
    </cfRule>
  </conditionalFormatting>
  <dataValidations count="10">
    <dataValidation type="list" allowBlank="1" showInputMessage="1" showErrorMessage="1" errorTitle="JAPS" error="NO VALIDO SELECCIONE DE LA LISTA DESPLEGABLE EL VALOR" sqref="BK34:BK35" xr:uid="{40EA4D46-6DEC-7D48-BE0C-E9E4E4A8C05B}">
      <formula1>$BK$54:$BK$55</formula1>
    </dataValidation>
    <dataValidation type="list" allowBlank="1" showInputMessage="1" showErrorMessage="1" error="NO VALIDO SELECCIONE DE LA LISTA DESPLEGABLE EL VALOR" sqref="BL34:BL35" xr:uid="{9A4791F0-1C20-8F44-860A-03FF0164D9D5}">
      <formula1>$BL$54:$BL$55</formula1>
    </dataValidation>
    <dataValidation type="list" allowBlank="1" showInputMessage="1" showErrorMessage="1" error="NO VALIDO SELECCIONE DE LA LISTA DESPLEGABLE EL VALOR" sqref="BM34:BM35" xr:uid="{BC9D9AEF-ABE1-5A4E-8F31-7257EA74935E}">
      <formula1>$BM$54:$BM$55</formula1>
    </dataValidation>
    <dataValidation type="custom" showInputMessage="1" showErrorMessage="1" error="NO VALIDO_x000a_" sqref="BN34:BN35" xr:uid="{9621DADD-9F87-C04C-9C65-2F5ACE03A61B}">
      <formula1>+#REF!*#REF!*#REF!</formula1>
    </dataValidation>
    <dataValidation type="list" allowBlank="1" showInputMessage="1" showErrorMessage="1" sqref="HX12:HX19 Y12 Y19 HX27:HX33 Y27:Y28 HX58:HX64 Y58:Y59 HX43:HX49 Y43:Y44 HX74:HX80 Y74 HX93:HX99 Y93 HX111:HX117 Y111 HX129:HX135 Y129 HX148:HX154 Y148 HX165:HX171 Y165" xr:uid="{65E39CED-FEDC-6C4F-8A87-149F5C21E913}">
      <formula1>"SI,NO"</formula1>
    </dataValidation>
    <dataValidation type="list" allowBlank="1" showInputMessage="1" showErrorMessage="1" sqref="HP12:HP19 Q12 Q19 HP27:HP33 Q27:Q28 HP58:HP64 Q58:Q59 HP43:HP49 Q43:Q44 HP74:HP80 Q74 HP93:HP99 Q93 HP111:HP117 Q111 HP129:HP135 Q129 HP148:HP154 Q148 HP165:HP171 Q165" xr:uid="{7D586D30-B03C-A840-837B-18636C0DF72F}">
      <formula1>"100,60,25,10"</formula1>
    </dataValidation>
    <dataValidation type="list" allowBlank="1" showInputMessage="1" showErrorMessage="1" sqref="M19 IC12:IC19 HL12:HL19 M12 O18 IC27:IC33 HL27:HL33 M27:M28 O33 IC58:IC64 HL58:HL64 M58:M59 O64 IC43:IC49 HL43:HL49 M43:M44 O49 IC74:IC80 HL74:HL80 M74 O80 IC93:IC99 HL93:HL99 M93 O99 IC111:IC117 HL111:HL117 M111 O117 IC129:IC135 HL129:HL135 M129 O135 IC148:IC154 HL148:HL154 M148 O154 IC165:IC171 HL165:HL171 M165 O171" xr:uid="{2DD1E8C3-4CC9-BE42-A353-A79A509DF278}">
      <formula1>"10, 6, 2, 1"</formula1>
    </dataValidation>
    <dataValidation type="list" allowBlank="1" showInputMessage="1" showErrorMessage="1" sqref="P18 ID12:ID19 HM12:HM19 N12 N19 P33 ID27:ID33 HM27:HM33 N27:N28 P64 ID58:ID64 HM58:HM64 N58:N59 P49 ID43:ID49 HM43:HM49 N43:N44 P80 ID74:ID80 HM74:HM80 N74 P99 ID93:ID99 HM93:HM99 N93 P117 ID111:ID117 HM111:HM117 N111 P135 ID129:ID135 HM129:HM135 N129 P154 ID148:ID154 HM148:HM154 N148 P171 ID165:ID171 HM165:HM171 N165" xr:uid="{9439A759-3538-1040-BC45-96476EE8380C}">
      <formula1>"4, 3, 2, 1"</formula1>
    </dataValidation>
    <dataValidation type="list" allowBlank="1" showInputMessage="1" showErrorMessage="1" sqref="HA12:HA19 B12 HA27:HA33 B27 HA58:HA64 B58 HA43:HA49 B43 HA74:HA80 B74 HA93:HA99 B93 HA111:HA117 B111 HA129:HA135 B129 HA148:HA154 B148 HA165:HA171 B165" xr:uid="{859D41DC-2DED-EC44-AF83-6EB43D72A0E8}">
      <formula1>"Rutinaria, No rutinaria"</formula1>
    </dataValidation>
    <dataValidation type="list" allowBlank="1" showInputMessage="1" showErrorMessage="1" sqref="HB12:HB19 C12 HB27:HB33 C27 HB58:HB64 C58 HB43:HB49 C43 HB74:HB80 C74 HB93:HB99 C93 HB111:HB117 C111 HB129:HB135 C129 HB148:HB154 C148 HB165:HB171 C165" xr:uid="{A8ABF2C4-64DF-0947-B090-B7764013C6AC}">
      <formula1>"Interna, Externa,Interna/Externa"</formula1>
    </dataValidation>
  </dataValidations>
  <printOptions horizontalCentered="1"/>
  <pageMargins left="0.2" right="0.2" top="0.2" bottom="0.2" header="0.3" footer="0.1"/>
  <pageSetup scale="50" orientation="landscape" r:id="rId1"/>
  <headerFooter>
    <oddFooter>&amp;L&amp;"Helvetica,Normal"&amp;12&amp;K000000&amp;P de &amp;N&amp;R&amp;"Helvetica,Normal"&amp;12&amp;K000000Surcolac/SST/Anexo Matriz Covid-19</oddFooter>
  </headerFooter>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C994FF-A887-0647-8628-316A9901EE9B}">
  <sheetPr>
    <tabColor theme="4" tint="0.39997558519241921"/>
  </sheetPr>
  <dimension ref="A1:AN159"/>
  <sheetViews>
    <sheetView showGridLines="0" topLeftCell="E1" zoomScaleNormal="100" zoomScaleSheetLayoutView="100" workbookViewId="0">
      <selection activeCell="G19" sqref="G19"/>
    </sheetView>
  </sheetViews>
  <sheetFormatPr baseColWidth="10" defaultColWidth="10.69921875" defaultRowHeight="13.2"/>
  <cols>
    <col min="1" max="1" width="19.19921875" style="2" bestFit="1" customWidth="1"/>
    <col min="2" max="3" width="6.69921875" style="61" customWidth="1"/>
    <col min="4" max="4" width="25.69921875" style="237" customWidth="1"/>
    <col min="5" max="5" width="20.69921875" style="151" customWidth="1"/>
    <col min="6" max="6" width="22.5" style="2" customWidth="1"/>
    <col min="7" max="8" width="25.5" style="2" customWidth="1"/>
    <col min="9" max="9" width="23.69921875" style="2" customWidth="1"/>
    <col min="10" max="10" width="20.69921875" style="2" customWidth="1"/>
    <col min="11" max="11" width="25.5" style="2" customWidth="1"/>
    <col min="12" max="12" width="21.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8.69921875" style="2" customWidth="1"/>
    <col min="22" max="23" width="6.69921875" style="2" customWidth="1"/>
    <col min="24" max="24" width="15.5" style="61" bestFit="1" customWidth="1"/>
    <col min="25" max="25" width="12.69921875" style="2" customWidth="1"/>
    <col min="26" max="26" width="17.796875" style="2" customWidth="1"/>
    <col min="27" max="27" width="34.296875" style="63" customWidth="1"/>
    <col min="28" max="28" width="20.69921875" style="2" bestFit="1" customWidth="1"/>
    <col min="29" max="29" width="25.796875" style="140" customWidth="1"/>
    <col min="30" max="34" width="5.69921875" style="2" customWidth="1"/>
    <col min="35" max="35" width="16.69921875" style="2" customWidth="1"/>
    <col min="36" max="38" width="10.69921875" style="2"/>
    <col min="39" max="39" width="12.69921875" style="2" customWidth="1"/>
    <col min="40" max="40" width="17" style="2" customWidth="1"/>
    <col min="41" max="16384" width="10.69921875" style="2"/>
  </cols>
  <sheetData>
    <row r="1" spans="1:40" ht="27" customHeight="1">
      <c r="A1" s="497" t="s">
        <v>1</v>
      </c>
      <c r="B1" s="497"/>
      <c r="C1" s="497"/>
      <c r="D1" s="497"/>
      <c r="E1" s="497"/>
      <c r="F1" s="497"/>
      <c r="G1" s="497"/>
      <c r="H1" s="497"/>
      <c r="I1" s="497"/>
      <c r="J1" s="497"/>
      <c r="K1" s="497"/>
      <c r="L1" s="497"/>
      <c r="M1" s="497"/>
      <c r="N1" s="497"/>
      <c r="O1" s="497"/>
      <c r="P1" s="497"/>
      <c r="Q1" s="497"/>
      <c r="R1" s="497"/>
      <c r="S1" s="497"/>
      <c r="T1" s="497"/>
      <c r="U1" s="497"/>
      <c r="V1" s="497"/>
      <c r="W1" s="497"/>
      <c r="X1" s="497"/>
      <c r="Y1" s="497"/>
      <c r="Z1" s="497"/>
      <c r="AA1" s="497"/>
      <c r="AB1" s="497"/>
      <c r="AC1" s="486"/>
      <c r="AD1" s="486"/>
      <c r="AE1" s="486"/>
      <c r="AF1" s="486"/>
      <c r="AG1" s="486"/>
      <c r="AH1" s="486"/>
      <c r="AI1" s="486"/>
    </row>
    <row r="2" spans="1:40" s="1" customFormat="1" ht="31.95" customHeight="1">
      <c r="A2" s="497"/>
      <c r="B2" s="497"/>
      <c r="C2" s="497"/>
      <c r="D2" s="497"/>
      <c r="E2" s="497"/>
      <c r="F2" s="497"/>
      <c r="G2" s="497"/>
      <c r="H2" s="497"/>
      <c r="I2" s="497"/>
      <c r="J2" s="497"/>
      <c r="K2" s="497"/>
      <c r="L2" s="497"/>
      <c r="M2" s="497"/>
      <c r="N2" s="497"/>
      <c r="O2" s="497"/>
      <c r="P2" s="497"/>
      <c r="Q2" s="497"/>
      <c r="R2" s="497"/>
      <c r="S2" s="497"/>
      <c r="T2" s="497"/>
      <c r="U2" s="497"/>
      <c r="V2" s="497"/>
      <c r="W2" s="497"/>
      <c r="X2" s="497"/>
      <c r="Y2" s="497"/>
      <c r="Z2" s="497"/>
      <c r="AA2" s="497"/>
      <c r="AB2" s="497"/>
      <c r="AC2" s="486"/>
      <c r="AD2" s="486"/>
      <c r="AE2" s="486"/>
      <c r="AF2" s="486"/>
      <c r="AG2" s="486"/>
      <c r="AH2" s="486"/>
      <c r="AI2" s="486"/>
    </row>
    <row r="3" spans="1:40" s="1" customFormat="1" ht="15" customHeight="1">
      <c r="A3" s="384" t="s">
        <v>2</v>
      </c>
      <c r="B3" s="384"/>
      <c r="C3" s="384"/>
      <c r="D3" s="384"/>
      <c r="E3" s="489" t="s">
        <v>3</v>
      </c>
      <c r="F3" s="489"/>
      <c r="G3" s="489"/>
      <c r="H3" s="489"/>
      <c r="I3" s="489"/>
      <c r="J3" s="212" t="s">
        <v>4</v>
      </c>
      <c r="K3" s="386">
        <v>1</v>
      </c>
      <c r="L3" s="386"/>
      <c r="M3" s="386"/>
      <c r="N3" s="386"/>
      <c r="O3" s="386"/>
      <c r="P3" s="386"/>
      <c r="Q3" s="386"/>
      <c r="R3" s="386"/>
      <c r="S3" s="386"/>
      <c r="T3" s="384" t="s">
        <v>5</v>
      </c>
      <c r="U3" s="384"/>
      <c r="V3" s="388" t="s">
        <v>6</v>
      </c>
      <c r="W3" s="388"/>
      <c r="X3" s="388"/>
      <c r="Y3" s="388"/>
      <c r="Z3" s="388"/>
      <c r="AA3" s="388"/>
      <c r="AB3" s="388"/>
      <c r="AC3" s="383" t="s">
        <v>7</v>
      </c>
      <c r="AD3" s="383"/>
      <c r="AE3" s="487">
        <v>1</v>
      </c>
      <c r="AF3" s="487"/>
      <c r="AG3" s="487"/>
      <c r="AH3" s="487"/>
      <c r="AI3" s="487"/>
    </row>
    <row r="4" spans="1:40" s="77" customFormat="1" ht="84" customHeight="1">
      <c r="A4" s="293" t="s">
        <v>226</v>
      </c>
      <c r="B4" s="499" t="s">
        <v>587</v>
      </c>
      <c r="C4" s="499"/>
      <c r="D4" s="499"/>
      <c r="E4" s="499"/>
      <c r="F4" s="74"/>
      <c r="G4" s="289" t="s">
        <v>228</v>
      </c>
      <c r="H4" s="499" t="s">
        <v>588</v>
      </c>
      <c r="I4" s="499"/>
      <c r="J4" s="499"/>
      <c r="K4" s="499"/>
      <c r="L4" s="76"/>
      <c r="M4" s="500" t="s">
        <v>364</v>
      </c>
      <c r="N4" s="500"/>
      <c r="O4" s="500"/>
      <c r="P4" s="500"/>
      <c r="Q4" s="494" t="s">
        <v>654</v>
      </c>
      <c r="R4" s="494"/>
      <c r="S4" s="494"/>
      <c r="T4" s="494"/>
      <c r="U4" s="494"/>
      <c r="V4" s="494"/>
      <c r="W4" s="494"/>
      <c r="X4" s="494"/>
      <c r="Y4" s="494"/>
      <c r="AA4" s="291" t="s">
        <v>366</v>
      </c>
      <c r="AB4" s="490" t="s">
        <v>407</v>
      </c>
      <c r="AC4" s="491"/>
      <c r="AD4" s="491"/>
      <c r="AE4" s="491"/>
      <c r="AF4" s="491"/>
      <c r="AG4" s="491"/>
      <c r="AH4" s="491"/>
      <c r="AI4" s="492"/>
      <c r="AJ4" s="2"/>
      <c r="AK4" s="2"/>
      <c r="AL4" s="2"/>
      <c r="AM4" s="2"/>
    </row>
    <row r="5" spans="1:40" s="77" customFormat="1" ht="12" customHeight="1">
      <c r="A5" s="78"/>
      <c r="B5" s="78"/>
      <c r="C5" s="78"/>
      <c r="D5" s="236"/>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91.95" customHeight="1">
      <c r="A6" s="294" t="s">
        <v>231</v>
      </c>
      <c r="B6" s="443" t="s">
        <v>560</v>
      </c>
      <c r="C6" s="443"/>
      <c r="D6" s="443"/>
      <c r="E6" s="443"/>
      <c r="F6" s="74"/>
      <c r="G6" s="290" t="s">
        <v>367</v>
      </c>
      <c r="H6" s="446" t="s">
        <v>650</v>
      </c>
      <c r="I6" s="446"/>
      <c r="J6" s="446"/>
      <c r="K6" s="446"/>
      <c r="L6" s="74"/>
      <c r="M6" s="495" t="s">
        <v>369</v>
      </c>
      <c r="N6" s="495"/>
      <c r="O6" s="495"/>
      <c r="P6" s="495"/>
      <c r="Q6" s="446" t="s">
        <v>370</v>
      </c>
      <c r="R6" s="447"/>
      <c r="S6" s="447"/>
      <c r="T6" s="447"/>
      <c r="U6" s="447"/>
      <c r="V6" s="447"/>
      <c r="W6" s="447"/>
      <c r="X6" s="447"/>
      <c r="Y6" s="447"/>
      <c r="AA6" s="292" t="s">
        <v>371</v>
      </c>
      <c r="AB6" s="490" t="s">
        <v>407</v>
      </c>
      <c r="AC6" s="491"/>
      <c r="AD6" s="491"/>
      <c r="AE6" s="491"/>
      <c r="AF6" s="491"/>
      <c r="AG6" s="491"/>
      <c r="AH6" s="491"/>
      <c r="AI6" s="492"/>
      <c r="AJ6" s="2"/>
      <c r="AK6" s="2"/>
      <c r="AL6" s="2"/>
      <c r="AM6" s="2"/>
    </row>
    <row r="7" spans="1:40" ht="16.2" customHeight="1"/>
    <row r="8" spans="1:40" ht="33" customHeight="1">
      <c r="A8" s="508" t="s">
        <v>237</v>
      </c>
      <c r="B8" s="508"/>
      <c r="C8" s="508"/>
      <c r="D8" s="508"/>
      <c r="E8" s="508"/>
      <c r="F8" s="508"/>
      <c r="G8" s="508"/>
      <c r="H8" s="508"/>
      <c r="I8" s="508"/>
      <c r="J8" s="509" t="s">
        <v>238</v>
      </c>
      <c r="K8" s="509"/>
      <c r="L8" s="509"/>
      <c r="M8" s="509"/>
      <c r="N8" s="509"/>
      <c r="O8" s="509"/>
      <c r="P8" s="509"/>
      <c r="Q8" s="509"/>
      <c r="R8" s="509"/>
      <c r="S8" s="509"/>
      <c r="T8" s="510" t="s">
        <v>239</v>
      </c>
      <c r="U8" s="511"/>
      <c r="V8" s="511"/>
      <c r="W8" s="511"/>
      <c r="X8" s="511"/>
      <c r="Y8" s="511"/>
      <c r="Z8" s="511"/>
      <c r="AA8" s="511"/>
      <c r="AB8" s="511"/>
      <c r="AC8" s="496" t="s">
        <v>280</v>
      </c>
      <c r="AD8" s="496"/>
      <c r="AE8" s="496"/>
      <c r="AF8" s="496"/>
      <c r="AG8" s="496"/>
      <c r="AH8" s="496"/>
      <c r="AI8" s="496"/>
      <c r="AJ8" s="476" t="s">
        <v>281</v>
      </c>
      <c r="AK8" s="476"/>
      <c r="AL8" s="476"/>
      <c r="AM8" s="504" t="s">
        <v>282</v>
      </c>
      <c r="AN8" s="504" t="s">
        <v>283</v>
      </c>
    </row>
    <row r="9" spans="1:40" ht="28.05" customHeight="1">
      <c r="A9" s="506" t="s">
        <v>372</v>
      </c>
      <c r="B9" s="488" t="s">
        <v>241</v>
      </c>
      <c r="C9" s="488" t="s">
        <v>373</v>
      </c>
      <c r="D9" s="506" t="s">
        <v>374</v>
      </c>
      <c r="E9" s="506" t="s">
        <v>244</v>
      </c>
      <c r="F9" s="506" t="s">
        <v>245</v>
      </c>
      <c r="G9" s="506"/>
      <c r="H9" s="506"/>
      <c r="I9" s="506" t="s">
        <v>246</v>
      </c>
      <c r="J9" s="507" t="s">
        <v>247</v>
      </c>
      <c r="K9" s="507"/>
      <c r="L9" s="507"/>
      <c r="M9" s="507" t="s">
        <v>248</v>
      </c>
      <c r="N9" s="507"/>
      <c r="O9" s="507"/>
      <c r="P9" s="507"/>
      <c r="Q9" s="507"/>
      <c r="R9" s="507"/>
      <c r="S9" s="507"/>
      <c r="T9" s="287" t="s">
        <v>249</v>
      </c>
      <c r="U9" s="493" t="s">
        <v>375</v>
      </c>
      <c r="V9" s="493"/>
      <c r="W9" s="493"/>
      <c r="X9" s="493" t="s">
        <v>251</v>
      </c>
      <c r="Y9" s="493"/>
      <c r="Z9" s="493" t="s">
        <v>284</v>
      </c>
      <c r="AA9" s="493"/>
      <c r="AB9" s="493"/>
      <c r="AC9" s="521" t="s">
        <v>285</v>
      </c>
      <c r="AD9" s="484" t="s">
        <v>106</v>
      </c>
      <c r="AE9" s="484" t="s">
        <v>135</v>
      </c>
      <c r="AF9" s="484" t="s">
        <v>203</v>
      </c>
      <c r="AG9" s="484" t="s">
        <v>187</v>
      </c>
      <c r="AH9" s="523" t="s">
        <v>286</v>
      </c>
      <c r="AI9" s="525" t="s">
        <v>376</v>
      </c>
      <c r="AJ9" s="476"/>
      <c r="AK9" s="476"/>
      <c r="AL9" s="476"/>
      <c r="AM9" s="505"/>
      <c r="AN9" s="505"/>
    </row>
    <row r="10" spans="1:40" ht="65.25" customHeight="1">
      <c r="A10" s="506" t="s">
        <v>377</v>
      </c>
      <c r="B10" s="488"/>
      <c r="C10" s="488"/>
      <c r="D10" s="506"/>
      <c r="E10" s="506"/>
      <c r="F10" s="288" t="s">
        <v>252</v>
      </c>
      <c r="G10" s="288" t="s">
        <v>378</v>
      </c>
      <c r="H10" s="288" t="s">
        <v>237</v>
      </c>
      <c r="I10" s="506"/>
      <c r="J10" s="223" t="s">
        <v>380</v>
      </c>
      <c r="K10" s="223" t="s">
        <v>256</v>
      </c>
      <c r="L10" s="223" t="s">
        <v>381</v>
      </c>
      <c r="M10" s="223" t="s">
        <v>106</v>
      </c>
      <c r="N10" s="223" t="s">
        <v>135</v>
      </c>
      <c r="O10" s="223" t="s">
        <v>169</v>
      </c>
      <c r="P10" s="224" t="s">
        <v>258</v>
      </c>
      <c r="Q10" s="223" t="s">
        <v>203</v>
      </c>
      <c r="R10" s="223" t="s">
        <v>187</v>
      </c>
      <c r="S10" s="224" t="s">
        <v>259</v>
      </c>
      <c r="T10" s="220" t="s">
        <v>260</v>
      </c>
      <c r="U10" s="144" t="s">
        <v>261</v>
      </c>
      <c r="V10" s="144" t="s">
        <v>382</v>
      </c>
      <c r="W10" s="144" t="s">
        <v>262</v>
      </c>
      <c r="X10" s="144" t="s">
        <v>264</v>
      </c>
      <c r="Y10" s="145" t="s">
        <v>383</v>
      </c>
      <c r="Z10" s="145" t="s">
        <v>380</v>
      </c>
      <c r="AA10" s="145" t="s">
        <v>256</v>
      </c>
      <c r="AB10" s="145" t="s">
        <v>381</v>
      </c>
      <c r="AC10" s="522"/>
      <c r="AD10" s="485"/>
      <c r="AE10" s="485"/>
      <c r="AF10" s="485"/>
      <c r="AG10" s="485"/>
      <c r="AH10" s="524"/>
      <c r="AI10" s="526"/>
      <c r="AJ10" s="146" t="s">
        <v>290</v>
      </c>
      <c r="AK10" s="146" t="s">
        <v>291</v>
      </c>
      <c r="AL10" s="146" t="s">
        <v>292</v>
      </c>
      <c r="AM10" s="505"/>
      <c r="AN10" s="505"/>
    </row>
    <row r="11" spans="1:40" s="69" customFormat="1" ht="211.05" customHeight="1">
      <c r="A11" s="527" t="s">
        <v>589</v>
      </c>
      <c r="B11" s="225" t="s">
        <v>385</v>
      </c>
      <c r="C11" s="226" t="s">
        <v>386</v>
      </c>
      <c r="D11" s="238" t="s">
        <v>387</v>
      </c>
      <c r="E11" s="230" t="s">
        <v>586</v>
      </c>
      <c r="F11" s="229" t="s">
        <v>27</v>
      </c>
      <c r="G11" s="227" t="s">
        <v>590</v>
      </c>
      <c r="H11" s="229" t="s">
        <v>743</v>
      </c>
      <c r="I11" s="227" t="s">
        <v>596</v>
      </c>
      <c r="J11" s="230" t="s">
        <v>389</v>
      </c>
      <c r="K11" s="228" t="s">
        <v>592</v>
      </c>
      <c r="L11" s="230" t="s">
        <v>390</v>
      </c>
      <c r="M11" s="231">
        <v>2</v>
      </c>
      <c r="N11" s="232">
        <v>3</v>
      </c>
      <c r="O11" s="231">
        <f>M11*N11</f>
        <v>6</v>
      </c>
      <c r="P11" s="233" t="str">
        <f>IF((O11&gt;23),"MuyAlto",IF(O11&gt;9,"Alto",IF(O11&gt;5,"Medio",IF(O11&lt;6,"Bajo"))))</f>
        <v>Medio</v>
      </c>
      <c r="Q11" s="231">
        <v>25</v>
      </c>
      <c r="R11" s="231">
        <f t="shared" ref="R11:R33" si="0">O11*Q11</f>
        <v>150</v>
      </c>
      <c r="S11" s="231" t="str">
        <f>IF((R11&gt;599),"I",IF(R11&gt;149,"II",IF(R11&gt;39,"III",IF(R11&lt;31,"IV"))))</f>
        <v>II</v>
      </c>
      <c r="T11" s="221"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601</v>
      </c>
      <c r="AB11" s="147" t="s">
        <v>390</v>
      </c>
      <c r="AC11" s="209" t="s">
        <v>653</v>
      </c>
      <c r="AD11" s="153">
        <v>2</v>
      </c>
      <c r="AE11" s="154">
        <v>2</v>
      </c>
      <c r="AF11" s="156">
        <f t="shared" ref="AF11:AF13"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23.05" customHeight="1">
      <c r="A12" s="528"/>
      <c r="B12" s="225" t="s">
        <v>385</v>
      </c>
      <c r="C12" s="226" t="s">
        <v>386</v>
      </c>
      <c r="D12" s="239" t="s">
        <v>648</v>
      </c>
      <c r="E12" s="230" t="s">
        <v>586</v>
      </c>
      <c r="F12" s="229" t="s">
        <v>27</v>
      </c>
      <c r="G12" s="229" t="s">
        <v>566</v>
      </c>
      <c r="H12" s="229" t="s">
        <v>612</v>
      </c>
      <c r="I12" s="227" t="s">
        <v>594</v>
      </c>
      <c r="J12" s="230" t="s">
        <v>389</v>
      </c>
      <c r="K12" s="228" t="s">
        <v>595</v>
      </c>
      <c r="L12" s="230" t="s">
        <v>390</v>
      </c>
      <c r="M12" s="231">
        <v>2</v>
      </c>
      <c r="N12" s="232">
        <v>3</v>
      </c>
      <c r="O12" s="231">
        <f t="shared" ref="O12:O33" si="2">M12*N12</f>
        <v>6</v>
      </c>
      <c r="P12" s="233" t="str">
        <f t="shared" ref="P12:P33" si="3">IF((O12&gt;23),"MuyAlto",IF(O12&gt;9,"Alto",IF(O12&gt;5,"Medio",IF(O12&lt;6,"Bajo"))))</f>
        <v>Medio</v>
      </c>
      <c r="Q12" s="231">
        <v>60</v>
      </c>
      <c r="R12" s="231">
        <f t="shared" si="0"/>
        <v>360</v>
      </c>
      <c r="S12" s="231" t="str">
        <f t="shared" ref="S12:S33" si="4">IF((R12&gt;599),"I",IF(R12&gt;149,"II",IF(R12&gt;39,"III",IF(R12&lt;31,"IV"))))</f>
        <v>II</v>
      </c>
      <c r="T12" s="221" t="str">
        <f t="shared" ref="T12:T33" si="5">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602</v>
      </c>
      <c r="AB12" s="147" t="s">
        <v>390</v>
      </c>
      <c r="AC12" s="209" t="s">
        <v>653</v>
      </c>
      <c r="AD12" s="153">
        <v>2</v>
      </c>
      <c r="AE12" s="154">
        <v>2</v>
      </c>
      <c r="AF12" s="156">
        <f t="shared" si="1"/>
        <v>4</v>
      </c>
      <c r="AG12" s="157">
        <f>AF12*Q12</f>
        <v>240</v>
      </c>
      <c r="AH12" s="158" t="str">
        <f t="shared" ref="AH12:AH51" si="6">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394</v>
      </c>
      <c r="AN12" s="210" t="s">
        <v>427</v>
      </c>
    </row>
    <row r="13" spans="1:40" s="69" customFormat="1" ht="208.95" customHeight="1">
      <c r="A13" s="528"/>
      <c r="B13" s="225" t="s">
        <v>385</v>
      </c>
      <c r="C13" s="226" t="s">
        <v>386</v>
      </c>
      <c r="D13" s="250" t="s">
        <v>597</v>
      </c>
      <c r="E13" s="230" t="s">
        <v>586</v>
      </c>
      <c r="F13" s="251" t="s">
        <v>27</v>
      </c>
      <c r="G13" s="251" t="s">
        <v>580</v>
      </c>
      <c r="H13" s="229" t="s">
        <v>853</v>
      </c>
      <c r="I13" s="227" t="s">
        <v>596</v>
      </c>
      <c r="J13" s="230" t="s">
        <v>389</v>
      </c>
      <c r="K13" s="228" t="s">
        <v>598</v>
      </c>
      <c r="L13" s="230" t="s">
        <v>390</v>
      </c>
      <c r="M13" s="231">
        <v>2</v>
      </c>
      <c r="N13" s="232">
        <v>3</v>
      </c>
      <c r="O13" s="231">
        <f>M13*N13</f>
        <v>6</v>
      </c>
      <c r="P13" s="233" t="str">
        <f t="shared" si="3"/>
        <v>Medio</v>
      </c>
      <c r="Q13" s="231">
        <v>60</v>
      </c>
      <c r="R13" s="231">
        <f t="shared" ref="R13" si="7">O13*Q13</f>
        <v>360</v>
      </c>
      <c r="S13" s="231" t="str">
        <f t="shared" ref="S13" si="8">IF((R13&gt;599),"I",IF(R13&gt;149,"II",IF(R13&gt;39,"III",IF(R13&lt;31,"IV"))))</f>
        <v>II</v>
      </c>
      <c r="T13" s="221" t="str">
        <f t="shared" si="5"/>
        <v>No Aceptable o Aceptable con Control Especifico</v>
      </c>
      <c r="U13" s="137" t="s">
        <v>391</v>
      </c>
      <c r="V13" s="137" t="s">
        <v>392</v>
      </c>
      <c r="W13" s="137" t="s">
        <v>392</v>
      </c>
      <c r="X13" s="149" t="s">
        <v>599</v>
      </c>
      <c r="Y13" s="148" t="s">
        <v>278</v>
      </c>
      <c r="Z13" s="148" t="s">
        <v>392</v>
      </c>
      <c r="AA13" s="149" t="s">
        <v>602</v>
      </c>
      <c r="AB13" s="147" t="s">
        <v>390</v>
      </c>
      <c r="AC13" s="209" t="s">
        <v>653</v>
      </c>
      <c r="AD13" s="153">
        <v>2</v>
      </c>
      <c r="AE13" s="154">
        <v>2</v>
      </c>
      <c r="AF13" s="156">
        <f t="shared" si="1"/>
        <v>4</v>
      </c>
      <c r="AG13" s="157">
        <f>AF13*Q13</f>
        <v>240</v>
      </c>
      <c r="AH13" s="158" t="str">
        <f t="shared" si="6"/>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407</v>
      </c>
      <c r="AN13" s="210" t="s">
        <v>427</v>
      </c>
    </row>
    <row r="14" spans="1:40" s="69" customFormat="1" ht="159" customHeight="1">
      <c r="A14" s="528"/>
      <c r="B14" s="225" t="s">
        <v>385</v>
      </c>
      <c r="C14" s="226" t="s">
        <v>386</v>
      </c>
      <c r="D14" s="239" t="s">
        <v>648</v>
      </c>
      <c r="E14" s="230" t="s">
        <v>586</v>
      </c>
      <c r="F14" s="251" t="s">
        <v>28</v>
      </c>
      <c r="G14" s="251" t="s">
        <v>48</v>
      </c>
      <c r="H14" s="229" t="s">
        <v>616</v>
      </c>
      <c r="I14" s="227" t="s">
        <v>600</v>
      </c>
      <c r="J14" s="228" t="s">
        <v>603</v>
      </c>
      <c r="K14" s="228" t="s">
        <v>604</v>
      </c>
      <c r="L14" s="230" t="s">
        <v>390</v>
      </c>
      <c r="M14" s="231">
        <v>2</v>
      </c>
      <c r="N14" s="232">
        <v>3</v>
      </c>
      <c r="O14" s="231">
        <f>M14*N14</f>
        <v>6</v>
      </c>
      <c r="P14" s="233" t="str">
        <f t="shared" si="3"/>
        <v>Medio</v>
      </c>
      <c r="Q14" s="231">
        <v>60</v>
      </c>
      <c r="R14" s="231">
        <f t="shared" si="0"/>
        <v>360</v>
      </c>
      <c r="S14" s="231" t="str">
        <f t="shared" si="4"/>
        <v>II</v>
      </c>
      <c r="T14" s="221" t="str">
        <f t="shared" si="5"/>
        <v>No Aceptable o Aceptable con Control Especifico</v>
      </c>
      <c r="U14" s="137" t="s">
        <v>391</v>
      </c>
      <c r="V14" s="137" t="s">
        <v>392</v>
      </c>
      <c r="W14" s="137" t="s">
        <v>392</v>
      </c>
      <c r="X14" s="149" t="s">
        <v>398</v>
      </c>
      <c r="Y14" s="148" t="s">
        <v>278</v>
      </c>
      <c r="Z14" s="148" t="s">
        <v>392</v>
      </c>
      <c r="AA14" s="149" t="s">
        <v>704</v>
      </c>
      <c r="AB14" s="147" t="s">
        <v>837</v>
      </c>
      <c r="AC14" s="209" t="s">
        <v>659</v>
      </c>
      <c r="AD14" s="153">
        <v>2</v>
      </c>
      <c r="AE14" s="154">
        <v>2</v>
      </c>
      <c r="AF14" s="156">
        <f t="shared" ref="AF14:AF51" si="9">AD14*AE14</f>
        <v>4</v>
      </c>
      <c r="AG14" s="157">
        <f t="shared" ref="AG14:AG51" si="10">AF14*Q14</f>
        <v>240</v>
      </c>
      <c r="AH14" s="158" t="str">
        <f t="shared" si="6"/>
        <v>II</v>
      </c>
      <c r="AI14" s="155" t="str">
        <f t="shared" ref="AI14:AI51" si="11">IF(AH14="IV","Aceptable",IF(AH14="III","Mejorable",IF(AH14="II","No Aceptable o Aceptable con Control Especifico",IF(AH14="I","No Aceptable"))))</f>
        <v>No Aceptable o Aceptable con Control Especifico</v>
      </c>
      <c r="AJ14" s="159">
        <f t="shared" ref="AJ14:AJ51" si="12">R14</f>
        <v>360</v>
      </c>
      <c r="AK14" s="159">
        <f t="shared" ref="AK14:AK51" si="13">AG14</f>
        <v>240</v>
      </c>
      <c r="AL14" s="160">
        <f t="shared" ref="AL14:AL51" si="14">(AJ14-AK14)/AJ14</f>
        <v>0.33333333333333331</v>
      </c>
      <c r="AM14" s="161" t="s">
        <v>418</v>
      </c>
      <c r="AN14" s="210" t="s">
        <v>427</v>
      </c>
    </row>
    <row r="15" spans="1:40" s="69" customFormat="1" ht="135" customHeight="1">
      <c r="A15" s="528"/>
      <c r="B15" s="225" t="s">
        <v>385</v>
      </c>
      <c r="C15" s="226" t="s">
        <v>386</v>
      </c>
      <c r="D15" s="239" t="s">
        <v>648</v>
      </c>
      <c r="E15" s="230" t="s">
        <v>586</v>
      </c>
      <c r="F15" s="251" t="s">
        <v>28</v>
      </c>
      <c r="G15" s="251" t="s">
        <v>35</v>
      </c>
      <c r="H15" s="251" t="s">
        <v>740</v>
      </c>
      <c r="I15" s="227" t="s">
        <v>605</v>
      </c>
      <c r="J15" s="228" t="s">
        <v>401</v>
      </c>
      <c r="K15" s="230" t="s">
        <v>397</v>
      </c>
      <c r="L15" s="230" t="s">
        <v>390</v>
      </c>
      <c r="M15" s="231">
        <v>2</v>
      </c>
      <c r="N15" s="232">
        <v>3</v>
      </c>
      <c r="O15" s="231">
        <f t="shared" si="2"/>
        <v>6</v>
      </c>
      <c r="P15" s="233" t="str">
        <f t="shared" si="3"/>
        <v>Medio</v>
      </c>
      <c r="Q15" s="231">
        <v>60</v>
      </c>
      <c r="R15" s="231">
        <f t="shared" si="0"/>
        <v>360</v>
      </c>
      <c r="S15" s="231" t="str">
        <f t="shared" si="4"/>
        <v>II</v>
      </c>
      <c r="T15" s="221" t="str">
        <f t="shared" si="5"/>
        <v>No Aceptable o Aceptable con Control Especifico</v>
      </c>
      <c r="U15" s="137" t="s">
        <v>391</v>
      </c>
      <c r="V15" s="137" t="s">
        <v>392</v>
      </c>
      <c r="W15" s="137" t="s">
        <v>392</v>
      </c>
      <c r="X15" s="149" t="s">
        <v>606</v>
      </c>
      <c r="Y15" s="148" t="s">
        <v>278</v>
      </c>
      <c r="Z15" s="148" t="s">
        <v>392</v>
      </c>
      <c r="AA15" s="149" t="s">
        <v>703</v>
      </c>
      <c r="AB15" s="147" t="s">
        <v>390</v>
      </c>
      <c r="AC15" s="209" t="s">
        <v>659</v>
      </c>
      <c r="AD15" s="153">
        <v>2</v>
      </c>
      <c r="AE15" s="154">
        <v>2</v>
      </c>
      <c r="AF15" s="156">
        <f t="shared" si="9"/>
        <v>4</v>
      </c>
      <c r="AG15" s="157">
        <f t="shared" si="10"/>
        <v>240</v>
      </c>
      <c r="AH15" s="158" t="str">
        <f t="shared" si="6"/>
        <v>II</v>
      </c>
      <c r="AI15" s="155" t="str">
        <f t="shared" si="11"/>
        <v>No Aceptable o Aceptable con Control Especifico</v>
      </c>
      <c r="AJ15" s="159">
        <f t="shared" si="12"/>
        <v>360</v>
      </c>
      <c r="AK15" s="159">
        <f t="shared" si="13"/>
        <v>240</v>
      </c>
      <c r="AL15" s="160">
        <f t="shared" si="14"/>
        <v>0.33333333333333331</v>
      </c>
      <c r="AM15" s="161" t="s">
        <v>418</v>
      </c>
      <c r="AN15" s="210" t="s">
        <v>427</v>
      </c>
    </row>
    <row r="16" spans="1:40" s="69" customFormat="1" ht="124.05" customHeight="1">
      <c r="A16" s="528"/>
      <c r="B16" s="225" t="s">
        <v>385</v>
      </c>
      <c r="C16" s="226" t="s">
        <v>386</v>
      </c>
      <c r="D16" s="239" t="s">
        <v>648</v>
      </c>
      <c r="E16" s="230" t="s">
        <v>586</v>
      </c>
      <c r="F16" s="251" t="s">
        <v>25</v>
      </c>
      <c r="G16" s="251" t="s">
        <v>570</v>
      </c>
      <c r="H16" s="251" t="s">
        <v>741</v>
      </c>
      <c r="I16" s="227" t="s">
        <v>403</v>
      </c>
      <c r="J16" s="228" t="s">
        <v>389</v>
      </c>
      <c r="K16" s="230" t="s">
        <v>397</v>
      </c>
      <c r="L16" s="228" t="s">
        <v>404</v>
      </c>
      <c r="M16" s="231">
        <v>2</v>
      </c>
      <c r="N16" s="232">
        <v>3</v>
      </c>
      <c r="O16" s="231">
        <f t="shared" si="2"/>
        <v>6</v>
      </c>
      <c r="P16" s="233" t="str">
        <f t="shared" si="3"/>
        <v>Medio</v>
      </c>
      <c r="Q16" s="231">
        <v>10</v>
      </c>
      <c r="R16" s="231">
        <f t="shared" si="0"/>
        <v>60</v>
      </c>
      <c r="S16" s="231" t="str">
        <f t="shared" si="4"/>
        <v>III</v>
      </c>
      <c r="T16" s="221" t="str">
        <f t="shared" si="5"/>
        <v>Mejorable</v>
      </c>
      <c r="U16" s="137" t="s">
        <v>391</v>
      </c>
      <c r="V16" s="137" t="s">
        <v>392</v>
      </c>
      <c r="W16" s="137" t="s">
        <v>392</v>
      </c>
      <c r="X16" s="149" t="s">
        <v>405</v>
      </c>
      <c r="Y16" s="148" t="s">
        <v>278</v>
      </c>
      <c r="Z16" s="147" t="s">
        <v>607</v>
      </c>
      <c r="AA16" s="149" t="s">
        <v>608</v>
      </c>
      <c r="AB16" s="147" t="s">
        <v>390</v>
      </c>
      <c r="AC16" s="209" t="s">
        <v>658</v>
      </c>
      <c r="AD16" s="153">
        <v>2</v>
      </c>
      <c r="AE16" s="154">
        <v>2</v>
      </c>
      <c r="AF16" s="156">
        <f t="shared" ref="AF16:AF25" si="15">AD16*AE16</f>
        <v>4</v>
      </c>
      <c r="AG16" s="157">
        <f t="shared" ref="AG16:AG25" si="16">AF16*Q16</f>
        <v>40</v>
      </c>
      <c r="AH16" s="158" t="str">
        <f t="shared" ref="AH16:AH25" si="17">IF((AG16&gt;599),"I",IF(AG16&gt;149,"II",IF(AG16&gt;39,"III",IF(AG16&lt;31,"IV"))))</f>
        <v>III</v>
      </c>
      <c r="AI16" s="155" t="str">
        <f t="shared" ref="AI16:AI25" si="18">IF(AH16="IV","Aceptable",IF(AH16="III","Mejorable",IF(AH16="II","No Aceptable o Aceptable con Control Especifico",IF(AH16="I","No Aceptable"))))</f>
        <v>Mejorable</v>
      </c>
      <c r="AJ16" s="159">
        <f t="shared" ref="AJ16" si="19">R16</f>
        <v>60</v>
      </c>
      <c r="AK16" s="159">
        <f t="shared" ref="AK16:AK25" si="20">AG16</f>
        <v>40</v>
      </c>
      <c r="AL16" s="160">
        <f t="shared" ref="AL16:AL18" si="21">(AJ16-AK16)/AJ16</f>
        <v>0.33333333333333331</v>
      </c>
      <c r="AM16" s="161" t="s">
        <v>407</v>
      </c>
      <c r="AN16" s="210" t="s">
        <v>427</v>
      </c>
    </row>
    <row r="17" spans="1:40" s="69" customFormat="1" ht="109.95" customHeight="1">
      <c r="A17" s="528"/>
      <c r="B17" s="225" t="s">
        <v>385</v>
      </c>
      <c r="C17" s="226" t="s">
        <v>386</v>
      </c>
      <c r="D17" s="239" t="s">
        <v>648</v>
      </c>
      <c r="E17" s="230" t="s">
        <v>586</v>
      </c>
      <c r="F17" s="251" t="s">
        <v>25</v>
      </c>
      <c r="G17" s="251" t="s">
        <v>39</v>
      </c>
      <c r="H17" s="251" t="s">
        <v>613</v>
      </c>
      <c r="I17" s="252" t="s">
        <v>655</v>
      </c>
      <c r="J17" s="228" t="s">
        <v>389</v>
      </c>
      <c r="K17" s="230" t="s">
        <v>397</v>
      </c>
      <c r="L17" s="228" t="s">
        <v>404</v>
      </c>
      <c r="M17" s="231">
        <v>2</v>
      </c>
      <c r="N17" s="232">
        <v>4</v>
      </c>
      <c r="O17" s="231">
        <f t="shared" si="2"/>
        <v>8</v>
      </c>
      <c r="P17" s="233" t="str">
        <f t="shared" si="3"/>
        <v>Medio</v>
      </c>
      <c r="Q17" s="231">
        <v>25</v>
      </c>
      <c r="R17" s="231">
        <f t="shared" ref="R17:R28" si="22">O17*Q17</f>
        <v>200</v>
      </c>
      <c r="S17" s="231" t="str">
        <f t="shared" si="4"/>
        <v>II</v>
      </c>
      <c r="T17" s="221" t="str">
        <f t="shared" si="5"/>
        <v>No Aceptable o Aceptable con Control Especifico</v>
      </c>
      <c r="U17" s="137" t="s">
        <v>391</v>
      </c>
      <c r="V17" s="137" t="s">
        <v>392</v>
      </c>
      <c r="W17" s="137" t="s">
        <v>392</v>
      </c>
      <c r="X17" s="149" t="s">
        <v>609</v>
      </c>
      <c r="Y17" s="148" t="s">
        <v>278</v>
      </c>
      <c r="Z17" s="147" t="s">
        <v>610</v>
      </c>
      <c r="AA17" s="149" t="s">
        <v>611</v>
      </c>
      <c r="AB17" s="147" t="s">
        <v>390</v>
      </c>
      <c r="AC17" s="209" t="s">
        <v>620</v>
      </c>
      <c r="AD17" s="153">
        <v>2</v>
      </c>
      <c r="AE17" s="154">
        <v>3</v>
      </c>
      <c r="AF17" s="156">
        <f t="shared" si="15"/>
        <v>6</v>
      </c>
      <c r="AG17" s="157">
        <f t="shared" si="16"/>
        <v>150</v>
      </c>
      <c r="AH17" s="158" t="str">
        <f t="shared" si="17"/>
        <v>II</v>
      </c>
      <c r="AI17" s="155" t="str">
        <f t="shared" si="18"/>
        <v>No Aceptable o Aceptable con Control Especifico</v>
      </c>
      <c r="AJ17" s="159">
        <v>200</v>
      </c>
      <c r="AK17" s="159">
        <f t="shared" si="20"/>
        <v>150</v>
      </c>
      <c r="AL17" s="160">
        <f t="shared" si="21"/>
        <v>0.25</v>
      </c>
      <c r="AM17" s="161" t="s">
        <v>407</v>
      </c>
      <c r="AN17" s="210" t="s">
        <v>634</v>
      </c>
    </row>
    <row r="18" spans="1:40" s="69" customFormat="1" ht="102.6">
      <c r="A18" s="528"/>
      <c r="B18" s="225" t="s">
        <v>385</v>
      </c>
      <c r="C18" s="226" t="s">
        <v>386</v>
      </c>
      <c r="D18" s="238" t="s">
        <v>420</v>
      </c>
      <c r="E18" s="230" t="s">
        <v>586</v>
      </c>
      <c r="F18" s="251" t="s">
        <v>29</v>
      </c>
      <c r="G18" s="251" t="s">
        <v>43</v>
      </c>
      <c r="H18" s="251" t="s">
        <v>1011</v>
      </c>
      <c r="I18" s="230" t="s">
        <v>618</v>
      </c>
      <c r="J18" s="230" t="s">
        <v>397</v>
      </c>
      <c r="K18" s="230" t="s">
        <v>397</v>
      </c>
      <c r="L18" s="230" t="s">
        <v>397</v>
      </c>
      <c r="M18" s="231">
        <v>2</v>
      </c>
      <c r="N18" s="232">
        <v>3</v>
      </c>
      <c r="O18" s="231">
        <f t="shared" si="2"/>
        <v>6</v>
      </c>
      <c r="P18" s="233" t="str">
        <f t="shared" si="3"/>
        <v>Medio</v>
      </c>
      <c r="Q18" s="231">
        <v>10</v>
      </c>
      <c r="R18" s="231">
        <f t="shared" si="22"/>
        <v>60</v>
      </c>
      <c r="S18" s="231" t="str">
        <f t="shared" si="4"/>
        <v>III</v>
      </c>
      <c r="T18" s="221" t="str">
        <f t="shared" si="5"/>
        <v>Mejorable</v>
      </c>
      <c r="U18" s="137" t="s">
        <v>391</v>
      </c>
      <c r="V18" s="137" t="s">
        <v>392</v>
      </c>
      <c r="W18" s="137" t="s">
        <v>392</v>
      </c>
      <c r="X18" s="149" t="s">
        <v>619</v>
      </c>
      <c r="Y18" s="148" t="s">
        <v>278</v>
      </c>
      <c r="Z18" s="147" t="s">
        <v>392</v>
      </c>
      <c r="AA18" s="149" t="s">
        <v>621</v>
      </c>
      <c r="AB18" s="147" t="s">
        <v>390</v>
      </c>
      <c r="AC18" s="209" t="s">
        <v>622</v>
      </c>
      <c r="AD18" s="153">
        <v>2</v>
      </c>
      <c r="AE18" s="154">
        <v>2</v>
      </c>
      <c r="AF18" s="156">
        <f t="shared" si="15"/>
        <v>4</v>
      </c>
      <c r="AG18" s="157">
        <f t="shared" si="16"/>
        <v>40</v>
      </c>
      <c r="AH18" s="158" t="str">
        <f t="shared" si="17"/>
        <v>III</v>
      </c>
      <c r="AI18" s="155" t="str">
        <f t="shared" si="18"/>
        <v>Mejorable</v>
      </c>
      <c r="AJ18" s="159">
        <v>60</v>
      </c>
      <c r="AK18" s="159">
        <f t="shared" si="20"/>
        <v>40</v>
      </c>
      <c r="AL18" s="160">
        <f t="shared" si="21"/>
        <v>0.33333333333333331</v>
      </c>
      <c r="AM18" s="161" t="s">
        <v>407</v>
      </c>
      <c r="AN18" s="210" t="s">
        <v>427</v>
      </c>
    </row>
    <row r="19" spans="1:40" s="69" customFormat="1" ht="163.95" customHeight="1">
      <c r="A19" s="528"/>
      <c r="B19" s="225" t="s">
        <v>385</v>
      </c>
      <c r="C19" s="226" t="s">
        <v>386</v>
      </c>
      <c r="D19" s="238" t="s">
        <v>420</v>
      </c>
      <c r="E19" s="230" t="s">
        <v>586</v>
      </c>
      <c r="F19" s="251" t="s">
        <v>29</v>
      </c>
      <c r="G19" s="285" t="s">
        <v>49</v>
      </c>
      <c r="H19" s="285" t="s">
        <v>744</v>
      </c>
      <c r="I19" s="255" t="s">
        <v>623</v>
      </c>
      <c r="J19" s="255" t="s">
        <v>389</v>
      </c>
      <c r="K19" s="286" t="s">
        <v>624</v>
      </c>
      <c r="L19" s="286" t="s">
        <v>625</v>
      </c>
      <c r="M19" s="256">
        <v>2</v>
      </c>
      <c r="N19" s="257">
        <v>3</v>
      </c>
      <c r="O19" s="256">
        <f t="shared" si="2"/>
        <v>6</v>
      </c>
      <c r="P19" s="258" t="str">
        <f t="shared" si="3"/>
        <v>Medio</v>
      </c>
      <c r="Q19" s="256">
        <v>100</v>
      </c>
      <c r="R19" s="256">
        <f t="shared" si="22"/>
        <v>600</v>
      </c>
      <c r="S19" s="256" t="str">
        <f t="shared" si="4"/>
        <v>I</v>
      </c>
      <c r="T19" s="259" t="str">
        <f t="shared" si="5"/>
        <v>No Aceptable</v>
      </c>
      <c r="U19" s="137" t="s">
        <v>391</v>
      </c>
      <c r="V19" s="137" t="s">
        <v>392</v>
      </c>
      <c r="W19" s="137" t="s">
        <v>392</v>
      </c>
      <c r="X19" s="261" t="s">
        <v>626</v>
      </c>
      <c r="Y19" s="262" t="s">
        <v>278</v>
      </c>
      <c r="Z19" s="263" t="s">
        <v>627</v>
      </c>
      <c r="AA19" s="261" t="s">
        <v>1012</v>
      </c>
      <c r="AB19" s="263" t="s">
        <v>390</v>
      </c>
      <c r="AC19" s="264" t="s">
        <v>660</v>
      </c>
      <c r="AD19" s="265">
        <v>2</v>
      </c>
      <c r="AE19" s="266">
        <v>2</v>
      </c>
      <c r="AF19" s="267">
        <f t="shared" si="15"/>
        <v>4</v>
      </c>
      <c r="AG19" s="268">
        <f t="shared" si="16"/>
        <v>400</v>
      </c>
      <c r="AH19" s="269" t="str">
        <f t="shared" si="17"/>
        <v>II</v>
      </c>
      <c r="AI19" s="270" t="str">
        <f t="shared" si="18"/>
        <v>No Aceptable o Aceptable con Control Especifico</v>
      </c>
      <c r="AJ19" s="271">
        <v>600</v>
      </c>
      <c r="AK19" s="271">
        <f t="shared" si="20"/>
        <v>400</v>
      </c>
      <c r="AL19" s="160">
        <f t="shared" ref="AL19:AL28" si="23">(AJ19-AK19)/AJ19</f>
        <v>0.33333333333333331</v>
      </c>
      <c r="AM19" s="273" t="s">
        <v>407</v>
      </c>
      <c r="AN19" s="210" t="s">
        <v>427</v>
      </c>
    </row>
    <row r="20" spans="1:40" s="69" customFormat="1" ht="154.05000000000001" customHeight="1">
      <c r="A20" s="528"/>
      <c r="B20" s="225" t="s">
        <v>385</v>
      </c>
      <c r="C20" s="226" t="s">
        <v>386</v>
      </c>
      <c r="D20" s="239" t="s">
        <v>648</v>
      </c>
      <c r="E20" s="230" t="s">
        <v>586</v>
      </c>
      <c r="F20" s="285" t="s">
        <v>29</v>
      </c>
      <c r="G20" s="285" t="s">
        <v>56</v>
      </c>
      <c r="H20" s="285" t="s">
        <v>629</v>
      </c>
      <c r="I20" s="255" t="s">
        <v>632</v>
      </c>
      <c r="J20" s="286" t="s">
        <v>631</v>
      </c>
      <c r="K20" s="286" t="s">
        <v>630</v>
      </c>
      <c r="L20" s="286" t="s">
        <v>637</v>
      </c>
      <c r="M20" s="256">
        <v>2</v>
      </c>
      <c r="N20" s="257">
        <v>4</v>
      </c>
      <c r="O20" s="256">
        <f t="shared" si="2"/>
        <v>8</v>
      </c>
      <c r="P20" s="258" t="str">
        <f t="shared" si="3"/>
        <v>Medio</v>
      </c>
      <c r="Q20" s="256">
        <v>100</v>
      </c>
      <c r="R20" s="256">
        <f t="shared" si="22"/>
        <v>800</v>
      </c>
      <c r="S20" s="256" t="str">
        <f t="shared" si="4"/>
        <v>I</v>
      </c>
      <c r="T20" s="259" t="str">
        <f t="shared" si="5"/>
        <v>No Aceptable</v>
      </c>
      <c r="U20" s="137" t="s">
        <v>391</v>
      </c>
      <c r="V20" s="260" t="s">
        <v>392</v>
      </c>
      <c r="W20" s="260" t="s">
        <v>392</v>
      </c>
      <c r="X20" s="261" t="s">
        <v>626</v>
      </c>
      <c r="Y20" s="262" t="s">
        <v>278</v>
      </c>
      <c r="Z20" s="263" t="s">
        <v>633</v>
      </c>
      <c r="AA20" s="261" t="s">
        <v>1013</v>
      </c>
      <c r="AB20" s="263" t="s">
        <v>635</v>
      </c>
      <c r="AC20" s="264" t="s">
        <v>642</v>
      </c>
      <c r="AD20" s="265">
        <v>2</v>
      </c>
      <c r="AE20" s="266">
        <v>2</v>
      </c>
      <c r="AF20" s="267">
        <f t="shared" si="15"/>
        <v>4</v>
      </c>
      <c r="AG20" s="268">
        <f t="shared" si="16"/>
        <v>400</v>
      </c>
      <c r="AH20" s="269" t="str">
        <f t="shared" si="17"/>
        <v>II</v>
      </c>
      <c r="AI20" s="270" t="str">
        <f t="shared" si="18"/>
        <v>No Aceptable o Aceptable con Control Especifico</v>
      </c>
      <c r="AJ20" s="271">
        <v>800</v>
      </c>
      <c r="AK20" s="271">
        <f t="shared" si="20"/>
        <v>400</v>
      </c>
      <c r="AL20" s="272">
        <f t="shared" si="23"/>
        <v>0.5</v>
      </c>
      <c r="AM20" s="273" t="s">
        <v>407</v>
      </c>
      <c r="AN20" s="210" t="s">
        <v>395</v>
      </c>
    </row>
    <row r="21" spans="1:40" s="69" customFormat="1" ht="174" customHeight="1">
      <c r="A21" s="528"/>
      <c r="B21" s="225" t="s">
        <v>679</v>
      </c>
      <c r="C21" s="226" t="s">
        <v>574</v>
      </c>
      <c r="D21" s="239" t="s">
        <v>680</v>
      </c>
      <c r="E21" s="230" t="s">
        <v>586</v>
      </c>
      <c r="F21" s="285" t="s">
        <v>29</v>
      </c>
      <c r="G21" s="285" t="s">
        <v>62</v>
      </c>
      <c r="H21" s="285" t="s">
        <v>745</v>
      </c>
      <c r="I21" s="255" t="s">
        <v>681</v>
      </c>
      <c r="J21" s="286" t="s">
        <v>389</v>
      </c>
      <c r="K21" s="286" t="s">
        <v>397</v>
      </c>
      <c r="L21" s="286" t="s">
        <v>682</v>
      </c>
      <c r="M21" s="256">
        <v>6</v>
      </c>
      <c r="N21" s="257">
        <v>1</v>
      </c>
      <c r="O21" s="256">
        <f t="shared" si="2"/>
        <v>6</v>
      </c>
      <c r="P21" s="258" t="str">
        <f t="shared" si="3"/>
        <v>Medio</v>
      </c>
      <c r="Q21" s="256">
        <v>100</v>
      </c>
      <c r="R21" s="256">
        <f t="shared" si="22"/>
        <v>600</v>
      </c>
      <c r="S21" s="256" t="str">
        <f t="shared" si="4"/>
        <v>I</v>
      </c>
      <c r="T21" s="259" t="str">
        <f t="shared" si="5"/>
        <v>No Aceptable</v>
      </c>
      <c r="U21" s="137" t="s">
        <v>391</v>
      </c>
      <c r="V21" s="260" t="s">
        <v>392</v>
      </c>
      <c r="W21" s="260" t="s">
        <v>392</v>
      </c>
      <c r="X21" s="261" t="s">
        <v>626</v>
      </c>
      <c r="Y21" s="262" t="s">
        <v>278</v>
      </c>
      <c r="Z21" s="263" t="s">
        <v>392</v>
      </c>
      <c r="AA21" s="261" t="s">
        <v>683</v>
      </c>
      <c r="AB21" s="263" t="s">
        <v>390</v>
      </c>
      <c r="AC21" s="264" t="s">
        <v>688</v>
      </c>
      <c r="AD21" s="265">
        <v>2</v>
      </c>
      <c r="AE21" s="266">
        <v>1</v>
      </c>
      <c r="AF21" s="267">
        <f t="shared" si="15"/>
        <v>2</v>
      </c>
      <c r="AG21" s="268">
        <f t="shared" si="16"/>
        <v>200</v>
      </c>
      <c r="AH21" s="269" t="str">
        <f t="shared" si="17"/>
        <v>II</v>
      </c>
      <c r="AI21" s="270" t="str">
        <f t="shared" si="18"/>
        <v>No Aceptable o Aceptable con Control Especifico</v>
      </c>
      <c r="AJ21" s="271">
        <v>600</v>
      </c>
      <c r="AK21" s="271">
        <f t="shared" si="20"/>
        <v>200</v>
      </c>
      <c r="AL21" s="272">
        <f t="shared" si="23"/>
        <v>0.66666666666666663</v>
      </c>
      <c r="AM21" s="273" t="s">
        <v>394</v>
      </c>
      <c r="AN21" s="210" t="s">
        <v>399</v>
      </c>
    </row>
    <row r="22" spans="1:40" s="69" customFormat="1" ht="156" customHeight="1">
      <c r="A22" s="528"/>
      <c r="B22" s="225" t="s">
        <v>679</v>
      </c>
      <c r="C22" s="226" t="s">
        <v>574</v>
      </c>
      <c r="D22" s="239" t="s">
        <v>680</v>
      </c>
      <c r="E22" s="230" t="s">
        <v>586</v>
      </c>
      <c r="F22" s="285" t="s">
        <v>29</v>
      </c>
      <c r="G22" s="285" t="s">
        <v>67</v>
      </c>
      <c r="H22" s="285" t="s">
        <v>717</v>
      </c>
      <c r="I22" s="255" t="s">
        <v>684</v>
      </c>
      <c r="J22" s="286" t="s">
        <v>389</v>
      </c>
      <c r="K22" s="286" t="s">
        <v>397</v>
      </c>
      <c r="L22" s="286" t="s">
        <v>685</v>
      </c>
      <c r="M22" s="256">
        <v>6</v>
      </c>
      <c r="N22" s="257">
        <v>1</v>
      </c>
      <c r="O22" s="256">
        <f t="shared" si="2"/>
        <v>6</v>
      </c>
      <c r="P22" s="258" t="str">
        <f t="shared" si="3"/>
        <v>Medio</v>
      </c>
      <c r="Q22" s="256">
        <v>100</v>
      </c>
      <c r="R22" s="256">
        <f t="shared" si="22"/>
        <v>600</v>
      </c>
      <c r="S22" s="256" t="str">
        <f t="shared" si="4"/>
        <v>I</v>
      </c>
      <c r="T22" s="259" t="str">
        <f t="shared" si="5"/>
        <v>No Aceptable</v>
      </c>
      <c r="U22" s="137" t="s">
        <v>391</v>
      </c>
      <c r="V22" s="260" t="s">
        <v>392</v>
      </c>
      <c r="W22" s="260" t="s">
        <v>392</v>
      </c>
      <c r="X22" s="261" t="s">
        <v>626</v>
      </c>
      <c r="Y22" s="262" t="s">
        <v>278</v>
      </c>
      <c r="Z22" s="263" t="s">
        <v>392</v>
      </c>
      <c r="AA22" s="261" t="s">
        <v>1014</v>
      </c>
      <c r="AB22" s="263" t="s">
        <v>390</v>
      </c>
      <c r="AC22" s="264" t="s">
        <v>687</v>
      </c>
      <c r="AD22" s="265">
        <v>2</v>
      </c>
      <c r="AE22" s="266">
        <v>1</v>
      </c>
      <c r="AF22" s="267">
        <f t="shared" si="15"/>
        <v>2</v>
      </c>
      <c r="AG22" s="268">
        <f t="shared" si="16"/>
        <v>200</v>
      </c>
      <c r="AH22" s="269" t="str">
        <f t="shared" si="17"/>
        <v>II</v>
      </c>
      <c r="AI22" s="270" t="str">
        <f t="shared" si="18"/>
        <v>No Aceptable o Aceptable con Control Especifico</v>
      </c>
      <c r="AJ22" s="271">
        <v>600</v>
      </c>
      <c r="AK22" s="271">
        <f t="shared" si="20"/>
        <v>200</v>
      </c>
      <c r="AL22" s="272">
        <f t="shared" si="23"/>
        <v>0.66666666666666663</v>
      </c>
      <c r="AM22" s="273" t="s">
        <v>394</v>
      </c>
      <c r="AN22" s="210" t="s">
        <v>399</v>
      </c>
    </row>
    <row r="23" spans="1:40" s="69" customFormat="1" ht="132" customHeight="1">
      <c r="A23" s="528"/>
      <c r="B23" s="225" t="s">
        <v>385</v>
      </c>
      <c r="C23" s="226" t="s">
        <v>574</v>
      </c>
      <c r="D23" s="239" t="s">
        <v>648</v>
      </c>
      <c r="E23" s="230" t="s">
        <v>586</v>
      </c>
      <c r="F23" s="285" t="s">
        <v>30</v>
      </c>
      <c r="G23" s="285" t="s">
        <v>44</v>
      </c>
      <c r="H23" s="285" t="s">
        <v>636</v>
      </c>
      <c r="I23" s="255" t="s">
        <v>645</v>
      </c>
      <c r="J23" s="255" t="s">
        <v>390</v>
      </c>
      <c r="K23" s="255" t="s">
        <v>638</v>
      </c>
      <c r="L23" s="255" t="s">
        <v>639</v>
      </c>
      <c r="M23" s="256">
        <v>2</v>
      </c>
      <c r="N23" s="257">
        <v>4</v>
      </c>
      <c r="O23" s="256">
        <f t="shared" si="2"/>
        <v>8</v>
      </c>
      <c r="P23" s="258" t="str">
        <f t="shared" si="3"/>
        <v>Medio</v>
      </c>
      <c r="Q23" s="256">
        <v>100</v>
      </c>
      <c r="R23" s="256">
        <f t="shared" si="22"/>
        <v>800</v>
      </c>
      <c r="S23" s="256" t="str">
        <f t="shared" si="4"/>
        <v>I</v>
      </c>
      <c r="T23" s="259" t="str">
        <f t="shared" si="5"/>
        <v>No Aceptable</v>
      </c>
      <c r="U23" s="137" t="s">
        <v>391</v>
      </c>
      <c r="V23" s="260" t="s">
        <v>392</v>
      </c>
      <c r="W23" s="260" t="s">
        <v>392</v>
      </c>
      <c r="X23" s="261" t="s">
        <v>626</v>
      </c>
      <c r="Y23" s="262" t="s">
        <v>278</v>
      </c>
      <c r="Z23" s="263" t="s">
        <v>392</v>
      </c>
      <c r="AA23" s="261" t="s">
        <v>1015</v>
      </c>
      <c r="AB23" s="263" t="s">
        <v>641</v>
      </c>
      <c r="AC23" s="264" t="s">
        <v>643</v>
      </c>
      <c r="AD23" s="265">
        <v>2</v>
      </c>
      <c r="AE23" s="266">
        <v>3</v>
      </c>
      <c r="AF23" s="267">
        <f t="shared" si="15"/>
        <v>6</v>
      </c>
      <c r="AG23" s="268">
        <f t="shared" si="16"/>
        <v>600</v>
      </c>
      <c r="AH23" s="269" t="str">
        <f t="shared" si="17"/>
        <v>I</v>
      </c>
      <c r="AI23" s="270" t="str">
        <f t="shared" si="18"/>
        <v>No Aceptable</v>
      </c>
      <c r="AJ23" s="271">
        <v>800</v>
      </c>
      <c r="AK23" s="271">
        <f t="shared" si="20"/>
        <v>600</v>
      </c>
      <c r="AL23" s="272">
        <f t="shared" si="23"/>
        <v>0.25</v>
      </c>
      <c r="AM23" s="273" t="s">
        <v>407</v>
      </c>
      <c r="AN23" s="210" t="s">
        <v>634</v>
      </c>
    </row>
    <row r="24" spans="1:40" s="69" customFormat="1" ht="135" customHeight="1">
      <c r="A24" s="528"/>
      <c r="B24" s="225" t="s">
        <v>385</v>
      </c>
      <c r="C24" s="226" t="s">
        <v>574</v>
      </c>
      <c r="D24" s="239" t="s">
        <v>648</v>
      </c>
      <c r="E24" s="230" t="s">
        <v>586</v>
      </c>
      <c r="F24" s="285" t="s">
        <v>30</v>
      </c>
      <c r="G24" s="285" t="s">
        <v>57</v>
      </c>
      <c r="H24" s="285" t="s">
        <v>644</v>
      </c>
      <c r="I24" s="255" t="s">
        <v>646</v>
      </c>
      <c r="J24" s="255" t="s">
        <v>390</v>
      </c>
      <c r="K24" s="255" t="s">
        <v>638</v>
      </c>
      <c r="L24" s="255" t="s">
        <v>639</v>
      </c>
      <c r="M24" s="256">
        <v>2</v>
      </c>
      <c r="N24" s="257">
        <v>4</v>
      </c>
      <c r="O24" s="256">
        <f t="shared" si="2"/>
        <v>8</v>
      </c>
      <c r="P24" s="258" t="str">
        <f t="shared" si="3"/>
        <v>Medio</v>
      </c>
      <c r="Q24" s="256">
        <v>100</v>
      </c>
      <c r="R24" s="256">
        <f t="shared" si="22"/>
        <v>800</v>
      </c>
      <c r="S24" s="256" t="str">
        <f t="shared" si="4"/>
        <v>I</v>
      </c>
      <c r="T24" s="259" t="str">
        <f t="shared" si="5"/>
        <v>No Aceptable</v>
      </c>
      <c r="U24" s="137" t="s">
        <v>391</v>
      </c>
      <c r="V24" s="260" t="s">
        <v>392</v>
      </c>
      <c r="W24" s="260" t="s">
        <v>392</v>
      </c>
      <c r="X24" s="261" t="s">
        <v>626</v>
      </c>
      <c r="Y24" s="262" t="s">
        <v>278</v>
      </c>
      <c r="Z24" s="263" t="s">
        <v>392</v>
      </c>
      <c r="AA24" s="261" t="s">
        <v>689</v>
      </c>
      <c r="AB24" s="263" t="s">
        <v>641</v>
      </c>
      <c r="AC24" s="264" t="s">
        <v>643</v>
      </c>
      <c r="AD24" s="265">
        <v>2</v>
      </c>
      <c r="AE24" s="266">
        <v>3</v>
      </c>
      <c r="AF24" s="267">
        <f t="shared" si="15"/>
        <v>6</v>
      </c>
      <c r="AG24" s="268">
        <f t="shared" si="16"/>
        <v>600</v>
      </c>
      <c r="AH24" s="269" t="str">
        <f t="shared" si="17"/>
        <v>I</v>
      </c>
      <c r="AI24" s="270" t="str">
        <f t="shared" si="18"/>
        <v>No Aceptable</v>
      </c>
      <c r="AJ24" s="271">
        <v>800</v>
      </c>
      <c r="AK24" s="271">
        <f t="shared" si="20"/>
        <v>600</v>
      </c>
      <c r="AL24" s="272">
        <f t="shared" si="23"/>
        <v>0.25</v>
      </c>
      <c r="AM24" s="273" t="s">
        <v>407</v>
      </c>
      <c r="AN24" s="210" t="s">
        <v>634</v>
      </c>
    </row>
    <row r="25" spans="1:40" s="69" customFormat="1" ht="213" customHeight="1">
      <c r="A25" s="529" t="s">
        <v>649</v>
      </c>
      <c r="B25" s="253" t="s">
        <v>385</v>
      </c>
      <c r="C25" s="254" t="s">
        <v>386</v>
      </c>
      <c r="D25" s="238" t="s">
        <v>387</v>
      </c>
      <c r="E25" s="230" t="s">
        <v>586</v>
      </c>
      <c r="F25" s="285" t="s">
        <v>27</v>
      </c>
      <c r="G25" s="285" t="s">
        <v>590</v>
      </c>
      <c r="H25" s="229" t="s">
        <v>743</v>
      </c>
      <c r="I25" s="227" t="s">
        <v>596</v>
      </c>
      <c r="J25" s="230" t="s">
        <v>389</v>
      </c>
      <c r="K25" s="228" t="s">
        <v>592</v>
      </c>
      <c r="L25" s="230" t="s">
        <v>390</v>
      </c>
      <c r="M25" s="256">
        <v>2</v>
      </c>
      <c r="N25" s="257">
        <v>3</v>
      </c>
      <c r="O25" s="256">
        <f t="shared" si="2"/>
        <v>6</v>
      </c>
      <c r="P25" s="258" t="str">
        <f t="shared" si="3"/>
        <v>Medio</v>
      </c>
      <c r="Q25" s="256">
        <v>25</v>
      </c>
      <c r="R25" s="256">
        <f t="shared" si="22"/>
        <v>150</v>
      </c>
      <c r="S25" s="256" t="str">
        <f t="shared" si="4"/>
        <v>II</v>
      </c>
      <c r="T25" s="259" t="str">
        <f t="shared" si="5"/>
        <v>No Aceptable o Aceptable con Control Especifico</v>
      </c>
      <c r="U25" s="137" t="s">
        <v>391</v>
      </c>
      <c r="V25" s="260" t="s">
        <v>392</v>
      </c>
      <c r="W25" s="260" t="s">
        <v>392</v>
      </c>
      <c r="X25" s="149" t="s">
        <v>593</v>
      </c>
      <c r="Y25" s="148" t="s">
        <v>278</v>
      </c>
      <c r="Z25" s="148" t="s">
        <v>392</v>
      </c>
      <c r="AA25" s="149" t="s">
        <v>1016</v>
      </c>
      <c r="AB25" s="147" t="s">
        <v>390</v>
      </c>
      <c r="AC25" s="209" t="s">
        <v>653</v>
      </c>
      <c r="AD25" s="265">
        <v>2</v>
      </c>
      <c r="AE25" s="266">
        <v>2</v>
      </c>
      <c r="AF25" s="267">
        <f t="shared" si="15"/>
        <v>4</v>
      </c>
      <c r="AG25" s="268">
        <f t="shared" si="16"/>
        <v>100</v>
      </c>
      <c r="AH25" s="269" t="str">
        <f t="shared" si="17"/>
        <v>III</v>
      </c>
      <c r="AI25" s="270" t="str">
        <f t="shared" si="18"/>
        <v>Mejorable</v>
      </c>
      <c r="AJ25" s="271">
        <v>150</v>
      </c>
      <c r="AK25" s="271">
        <f t="shared" si="20"/>
        <v>100</v>
      </c>
      <c r="AL25" s="272">
        <f t="shared" si="23"/>
        <v>0.33333333333333331</v>
      </c>
      <c r="AM25" s="273" t="s">
        <v>407</v>
      </c>
      <c r="AN25" s="210" t="s">
        <v>427</v>
      </c>
    </row>
    <row r="26" spans="1:40" s="69" customFormat="1" ht="226.95" customHeight="1">
      <c r="A26" s="529"/>
      <c r="B26" s="253" t="s">
        <v>385</v>
      </c>
      <c r="C26" s="254" t="s">
        <v>386</v>
      </c>
      <c r="D26" s="238" t="s">
        <v>651</v>
      </c>
      <c r="E26" s="302" t="s">
        <v>586</v>
      </c>
      <c r="F26" s="208" t="s">
        <v>27</v>
      </c>
      <c r="G26" s="208" t="s">
        <v>566</v>
      </c>
      <c r="H26" s="301" t="s">
        <v>612</v>
      </c>
      <c r="I26" s="227" t="s">
        <v>594</v>
      </c>
      <c r="J26" s="230" t="s">
        <v>389</v>
      </c>
      <c r="K26" s="228" t="s">
        <v>595</v>
      </c>
      <c r="L26" s="230" t="s">
        <v>390</v>
      </c>
      <c r="M26" s="231">
        <v>2</v>
      </c>
      <c r="N26" s="232">
        <v>3</v>
      </c>
      <c r="O26" s="231">
        <f t="shared" ref="O26:O28" si="24">M26*N26</f>
        <v>6</v>
      </c>
      <c r="P26" s="233" t="str">
        <f t="shared" ref="P26:P28" si="25">IF((O26&gt;23),"MuyAlto",IF(O26&gt;9,"Alto",IF(O26&gt;5,"Medio",IF(O26&lt;6,"Bajo"))))</f>
        <v>Medio</v>
      </c>
      <c r="Q26" s="231">
        <v>60</v>
      </c>
      <c r="R26" s="231">
        <f t="shared" si="22"/>
        <v>360</v>
      </c>
      <c r="S26" s="231" t="str">
        <f t="shared" ref="S26:S28" si="26">IF((R26&gt;599),"I",IF(R26&gt;149,"II",IF(R26&gt;39,"III",IF(R26&lt;31,"IV"))))</f>
        <v>II</v>
      </c>
      <c r="T26" s="221" t="str">
        <f t="shared" ref="T26:T28" si="27">IF(S26="IV","Aceptable",IF(S26="III","Mejorable",IF(S26="II","No Aceptable o Aceptable con Control Especifico",IF(S26="I","No Aceptable"))))</f>
        <v>No Aceptable o Aceptable con Control Especifico</v>
      </c>
      <c r="U26" s="137" t="s">
        <v>391</v>
      </c>
      <c r="V26" s="137" t="s">
        <v>392</v>
      </c>
      <c r="W26" s="137" t="s">
        <v>392</v>
      </c>
      <c r="X26" s="149" t="s">
        <v>599</v>
      </c>
      <c r="Y26" s="148" t="s">
        <v>278</v>
      </c>
      <c r="Z26" s="148" t="s">
        <v>392</v>
      </c>
      <c r="AA26" s="149" t="s">
        <v>1017</v>
      </c>
      <c r="AB26" s="147" t="s">
        <v>390</v>
      </c>
      <c r="AC26" s="209" t="s">
        <v>653</v>
      </c>
      <c r="AD26" s="153">
        <v>2</v>
      </c>
      <c r="AE26" s="154">
        <v>2</v>
      </c>
      <c r="AF26" s="156">
        <f>AD26*AE26</f>
        <v>4</v>
      </c>
      <c r="AG26" s="157">
        <f>AF26*Q26</f>
        <v>240</v>
      </c>
      <c r="AH26" s="158" t="str">
        <f>IF((AG26&gt;599),"I",IF(AG26&gt;149,"II",IF(AG26&gt;39,"III",IF(AG26&lt;31,"IV"))))</f>
        <v>II</v>
      </c>
      <c r="AI26" s="155" t="str">
        <f>IF(AH26="IV","Aceptable",IF(AH26="III","Mejorable",IF(AH26="II","No Aceptable o Aceptable con Control Especifico",IF(AH26="I","No Aceptable"))))</f>
        <v>No Aceptable o Aceptable con Control Especifico</v>
      </c>
      <c r="AJ26" s="159">
        <f>R26</f>
        <v>360</v>
      </c>
      <c r="AK26" s="159">
        <f>AG26</f>
        <v>240</v>
      </c>
      <c r="AL26" s="160">
        <f t="shared" si="23"/>
        <v>0.33333333333333331</v>
      </c>
      <c r="AM26" s="161" t="s">
        <v>407</v>
      </c>
      <c r="AN26" s="210" t="s">
        <v>427</v>
      </c>
    </row>
    <row r="27" spans="1:40" s="69" customFormat="1" ht="198">
      <c r="A27" s="529"/>
      <c r="B27" s="274" t="s">
        <v>385</v>
      </c>
      <c r="C27" s="275" t="s">
        <v>386</v>
      </c>
      <c r="D27" s="250" t="s">
        <v>597</v>
      </c>
      <c r="E27" s="230" t="s">
        <v>586</v>
      </c>
      <c r="F27" s="295" t="s">
        <v>27</v>
      </c>
      <c r="G27" s="295" t="s">
        <v>580</v>
      </c>
      <c r="H27" s="229" t="s">
        <v>612</v>
      </c>
      <c r="I27" s="227" t="s">
        <v>596</v>
      </c>
      <c r="J27" s="230" t="s">
        <v>389</v>
      </c>
      <c r="K27" s="228" t="s">
        <v>598</v>
      </c>
      <c r="L27" s="230" t="s">
        <v>390</v>
      </c>
      <c r="M27" s="231">
        <v>2</v>
      </c>
      <c r="N27" s="232">
        <v>3</v>
      </c>
      <c r="O27" s="231">
        <f t="shared" si="24"/>
        <v>6</v>
      </c>
      <c r="P27" s="233" t="str">
        <f t="shared" si="25"/>
        <v>Medio</v>
      </c>
      <c r="Q27" s="231">
        <v>60</v>
      </c>
      <c r="R27" s="231">
        <f t="shared" si="22"/>
        <v>360</v>
      </c>
      <c r="S27" s="231" t="str">
        <f t="shared" si="26"/>
        <v>II</v>
      </c>
      <c r="T27" s="221" t="str">
        <f t="shared" si="27"/>
        <v>No Aceptable o Aceptable con Control Especifico</v>
      </c>
      <c r="U27" s="137" t="s">
        <v>391</v>
      </c>
      <c r="V27" s="137" t="s">
        <v>392</v>
      </c>
      <c r="W27" s="137" t="s">
        <v>392</v>
      </c>
      <c r="X27" s="149" t="s">
        <v>599</v>
      </c>
      <c r="Y27" s="148" t="s">
        <v>278</v>
      </c>
      <c r="Z27" s="148" t="s">
        <v>392</v>
      </c>
      <c r="AA27" s="149" t="s">
        <v>1017</v>
      </c>
      <c r="AB27" s="147" t="s">
        <v>390</v>
      </c>
      <c r="AC27" s="209" t="s">
        <v>653</v>
      </c>
      <c r="AD27" s="276">
        <v>2</v>
      </c>
      <c r="AE27" s="277">
        <v>2</v>
      </c>
      <c r="AF27" s="278">
        <f>AD27*AE27</f>
        <v>4</v>
      </c>
      <c r="AG27" s="279">
        <f>AF27*Q27</f>
        <v>240</v>
      </c>
      <c r="AH27" s="280" t="str">
        <f>IF((AG27&gt;599),"I",IF(AG27&gt;149,"II",IF(AG27&gt;39,"III",IF(AG27&lt;31,"IV"))))</f>
        <v>II</v>
      </c>
      <c r="AI27" s="281" t="str">
        <f>IF(AH27="IV","Aceptable",IF(AH27="III","Mejorable",IF(AH27="II","No Aceptable o Aceptable con Control Especifico",IF(AH27="I","No Aceptable"))))</f>
        <v>No Aceptable o Aceptable con Control Especifico</v>
      </c>
      <c r="AJ27" s="282">
        <f>R27</f>
        <v>360</v>
      </c>
      <c r="AK27" s="282">
        <f>AG27</f>
        <v>240</v>
      </c>
      <c r="AL27" s="283">
        <f t="shared" si="23"/>
        <v>0.33333333333333331</v>
      </c>
      <c r="AM27" s="161" t="s">
        <v>407</v>
      </c>
      <c r="AN27" s="284" t="s">
        <v>652</v>
      </c>
    </row>
    <row r="28" spans="1:40" s="69" customFormat="1" ht="138" customHeight="1">
      <c r="A28" s="529"/>
      <c r="B28" s="274" t="s">
        <v>385</v>
      </c>
      <c r="C28" s="275" t="s">
        <v>386</v>
      </c>
      <c r="D28" s="230" t="s">
        <v>662</v>
      </c>
      <c r="E28" s="230" t="s">
        <v>586</v>
      </c>
      <c r="F28" s="295" t="s">
        <v>25</v>
      </c>
      <c r="G28" s="295" t="s">
        <v>32</v>
      </c>
      <c r="H28" s="229" t="s">
        <v>663</v>
      </c>
      <c r="I28" s="227" t="s">
        <v>664</v>
      </c>
      <c r="J28" s="230" t="s">
        <v>389</v>
      </c>
      <c r="K28" s="228" t="s">
        <v>665</v>
      </c>
      <c r="L28" s="230" t="s">
        <v>390</v>
      </c>
      <c r="M28" s="231">
        <v>2</v>
      </c>
      <c r="N28" s="232">
        <v>4</v>
      </c>
      <c r="O28" s="231">
        <f t="shared" si="24"/>
        <v>8</v>
      </c>
      <c r="P28" s="233" t="str">
        <f t="shared" si="25"/>
        <v>Medio</v>
      </c>
      <c r="Q28" s="231">
        <v>60</v>
      </c>
      <c r="R28" s="231">
        <f t="shared" si="22"/>
        <v>480</v>
      </c>
      <c r="S28" s="231" t="str">
        <f t="shared" si="26"/>
        <v>II</v>
      </c>
      <c r="T28" s="221" t="str">
        <f t="shared" si="27"/>
        <v>No Aceptable o Aceptable con Control Especifico</v>
      </c>
      <c r="U28" s="137" t="s">
        <v>666</v>
      </c>
      <c r="V28" s="137" t="s">
        <v>392</v>
      </c>
      <c r="W28" s="137" t="s">
        <v>392</v>
      </c>
      <c r="X28" s="149" t="s">
        <v>667</v>
      </c>
      <c r="Y28" s="148" t="s">
        <v>278</v>
      </c>
      <c r="Z28" s="148" t="s">
        <v>392</v>
      </c>
      <c r="AA28" s="149" t="s">
        <v>1018</v>
      </c>
      <c r="AB28" s="147" t="s">
        <v>390</v>
      </c>
      <c r="AC28" s="209" t="s">
        <v>668</v>
      </c>
      <c r="AD28" s="276">
        <v>2</v>
      </c>
      <c r="AE28" s="277">
        <v>3</v>
      </c>
      <c r="AF28" s="278">
        <f>AD28*AE28</f>
        <v>6</v>
      </c>
      <c r="AG28" s="279">
        <f>AF28*Q28</f>
        <v>360</v>
      </c>
      <c r="AH28" s="280" t="str">
        <f>IF((AG28&gt;599),"I",IF(AG28&gt;149,"II",IF(AG28&gt;39,"III",IF(AG28&lt;31,"IV"))))</f>
        <v>II</v>
      </c>
      <c r="AI28" s="281" t="str">
        <f>IF(AH28="IV","Aceptable",IF(AH28="III","Mejorable",IF(AH28="II","No Aceptable o Aceptable con Control Especifico",IF(AH28="I","No Aceptable"))))</f>
        <v>No Aceptable o Aceptable con Control Especifico</v>
      </c>
      <c r="AJ28" s="282">
        <v>480</v>
      </c>
      <c r="AK28" s="282">
        <f>AG28</f>
        <v>360</v>
      </c>
      <c r="AL28" s="283">
        <f t="shared" si="23"/>
        <v>0.25</v>
      </c>
      <c r="AM28" s="161" t="s">
        <v>394</v>
      </c>
      <c r="AN28" s="210" t="s">
        <v>634</v>
      </c>
    </row>
    <row r="29" spans="1:40" s="69" customFormat="1" ht="124.05" customHeight="1">
      <c r="A29" s="529"/>
      <c r="B29" s="225" t="s">
        <v>385</v>
      </c>
      <c r="C29" s="226" t="s">
        <v>386</v>
      </c>
      <c r="D29" s="238" t="s">
        <v>651</v>
      </c>
      <c r="E29" s="230" t="s">
        <v>586</v>
      </c>
      <c r="F29" s="251" t="s">
        <v>25</v>
      </c>
      <c r="G29" s="251" t="s">
        <v>570</v>
      </c>
      <c r="H29" s="251" t="s">
        <v>742</v>
      </c>
      <c r="I29" s="227" t="s">
        <v>403</v>
      </c>
      <c r="J29" s="228" t="s">
        <v>389</v>
      </c>
      <c r="K29" s="230" t="s">
        <v>397</v>
      </c>
      <c r="L29" s="228" t="s">
        <v>404</v>
      </c>
      <c r="M29" s="231">
        <v>2</v>
      </c>
      <c r="N29" s="232">
        <v>3</v>
      </c>
      <c r="O29" s="231">
        <f t="shared" si="2"/>
        <v>6</v>
      </c>
      <c r="P29" s="233" t="str">
        <f t="shared" si="3"/>
        <v>Medio</v>
      </c>
      <c r="Q29" s="231">
        <v>10</v>
      </c>
      <c r="R29" s="231">
        <f t="shared" si="0"/>
        <v>60</v>
      </c>
      <c r="S29" s="231" t="str">
        <f t="shared" si="4"/>
        <v>III</v>
      </c>
      <c r="T29" s="221" t="str">
        <f t="shared" si="5"/>
        <v>Mejorable</v>
      </c>
      <c r="U29" s="137" t="s">
        <v>391</v>
      </c>
      <c r="V29" s="137" t="s">
        <v>392</v>
      </c>
      <c r="W29" s="137" t="s">
        <v>392</v>
      </c>
      <c r="X29" s="149" t="s">
        <v>405</v>
      </c>
      <c r="Y29" s="148" t="s">
        <v>278</v>
      </c>
      <c r="Z29" s="147" t="s">
        <v>607</v>
      </c>
      <c r="AA29" s="149" t="s">
        <v>608</v>
      </c>
      <c r="AB29" s="147" t="s">
        <v>390</v>
      </c>
      <c r="AC29" s="209" t="s">
        <v>657</v>
      </c>
      <c r="AD29" s="153">
        <v>2</v>
      </c>
      <c r="AE29" s="154">
        <v>2</v>
      </c>
      <c r="AF29" s="156">
        <f t="shared" si="9"/>
        <v>4</v>
      </c>
      <c r="AG29" s="157">
        <f t="shared" si="10"/>
        <v>40</v>
      </c>
      <c r="AH29" s="158" t="str">
        <f t="shared" si="6"/>
        <v>III</v>
      </c>
      <c r="AI29" s="155" t="str">
        <f t="shared" si="11"/>
        <v>Mejorable</v>
      </c>
      <c r="AJ29" s="159">
        <f t="shared" si="12"/>
        <v>60</v>
      </c>
      <c r="AK29" s="159">
        <f t="shared" si="13"/>
        <v>40</v>
      </c>
      <c r="AL29" s="160">
        <f t="shared" si="14"/>
        <v>0.33333333333333331</v>
      </c>
      <c r="AM29" s="161" t="s">
        <v>394</v>
      </c>
      <c r="AN29" s="210" t="s">
        <v>427</v>
      </c>
    </row>
    <row r="30" spans="1:40" s="69" customFormat="1" ht="93" customHeight="1">
      <c r="A30" s="529"/>
      <c r="B30" s="225" t="s">
        <v>385</v>
      </c>
      <c r="C30" s="226" t="s">
        <v>386</v>
      </c>
      <c r="D30" s="238" t="s">
        <v>651</v>
      </c>
      <c r="E30" s="230" t="s">
        <v>586</v>
      </c>
      <c r="F30" s="300" t="s">
        <v>25</v>
      </c>
      <c r="G30" s="300" t="s">
        <v>39</v>
      </c>
      <c r="H30" s="300" t="s">
        <v>613</v>
      </c>
      <c r="I30" s="252" t="s">
        <v>656</v>
      </c>
      <c r="J30" s="228" t="s">
        <v>389</v>
      </c>
      <c r="K30" s="230" t="s">
        <v>397</v>
      </c>
      <c r="L30" s="228" t="s">
        <v>404</v>
      </c>
      <c r="M30" s="231">
        <v>2</v>
      </c>
      <c r="N30" s="232">
        <v>4</v>
      </c>
      <c r="O30" s="231">
        <f t="shared" si="2"/>
        <v>8</v>
      </c>
      <c r="P30" s="233" t="str">
        <f t="shared" si="3"/>
        <v>Medio</v>
      </c>
      <c r="Q30" s="231">
        <v>25</v>
      </c>
      <c r="R30" s="231">
        <f t="shared" si="0"/>
        <v>200</v>
      </c>
      <c r="S30" s="231" t="str">
        <f t="shared" si="4"/>
        <v>II</v>
      </c>
      <c r="T30" s="221" t="str">
        <f t="shared" si="5"/>
        <v>No Aceptable o Aceptable con Control Especifico</v>
      </c>
      <c r="U30" s="137" t="s">
        <v>391</v>
      </c>
      <c r="V30" s="137" t="s">
        <v>392</v>
      </c>
      <c r="W30" s="137" t="s">
        <v>392</v>
      </c>
      <c r="X30" s="149" t="s">
        <v>609</v>
      </c>
      <c r="Y30" s="148" t="s">
        <v>278</v>
      </c>
      <c r="Z30" s="147" t="s">
        <v>610</v>
      </c>
      <c r="AA30" s="149" t="s">
        <v>1019</v>
      </c>
      <c r="AB30" s="147" t="s">
        <v>390</v>
      </c>
      <c r="AC30" s="209" t="s">
        <v>661</v>
      </c>
      <c r="AD30" s="153">
        <v>2</v>
      </c>
      <c r="AE30" s="154">
        <v>3</v>
      </c>
      <c r="AF30" s="156">
        <f t="shared" si="9"/>
        <v>6</v>
      </c>
      <c r="AG30" s="157">
        <f t="shared" si="10"/>
        <v>150</v>
      </c>
      <c r="AH30" s="158" t="str">
        <f t="shared" si="6"/>
        <v>II</v>
      </c>
      <c r="AI30" s="155" t="str">
        <f t="shared" si="11"/>
        <v>No Aceptable o Aceptable con Control Especifico</v>
      </c>
      <c r="AJ30" s="159">
        <f t="shared" si="12"/>
        <v>200</v>
      </c>
      <c r="AK30" s="159">
        <f t="shared" si="13"/>
        <v>150</v>
      </c>
      <c r="AL30" s="160">
        <f t="shared" si="14"/>
        <v>0.25</v>
      </c>
      <c r="AM30" s="161" t="s">
        <v>394</v>
      </c>
      <c r="AN30" s="210" t="s">
        <v>634</v>
      </c>
    </row>
    <row r="31" spans="1:40" s="69" customFormat="1" ht="139.05000000000001" customHeight="1">
      <c r="A31" s="529"/>
      <c r="B31" s="225" t="s">
        <v>385</v>
      </c>
      <c r="C31" s="226" t="s">
        <v>386</v>
      </c>
      <c r="D31" s="238" t="s">
        <v>651</v>
      </c>
      <c r="E31" s="230" t="s">
        <v>586</v>
      </c>
      <c r="F31" s="251" t="s">
        <v>28</v>
      </c>
      <c r="G31" s="251" t="s">
        <v>35</v>
      </c>
      <c r="H31" s="251" t="s">
        <v>615</v>
      </c>
      <c r="I31" s="227" t="s">
        <v>605</v>
      </c>
      <c r="J31" s="228" t="s">
        <v>401</v>
      </c>
      <c r="K31" s="230" t="s">
        <v>397</v>
      </c>
      <c r="L31" s="230" t="s">
        <v>390</v>
      </c>
      <c r="M31" s="231">
        <v>2</v>
      </c>
      <c r="N31" s="232">
        <v>4</v>
      </c>
      <c r="O31" s="231">
        <f t="shared" si="2"/>
        <v>8</v>
      </c>
      <c r="P31" s="233" t="str">
        <f t="shared" si="3"/>
        <v>Medio</v>
      </c>
      <c r="Q31" s="231">
        <v>60</v>
      </c>
      <c r="R31" s="231">
        <f t="shared" si="0"/>
        <v>480</v>
      </c>
      <c r="S31" s="231" t="str">
        <f t="shared" si="4"/>
        <v>II</v>
      </c>
      <c r="T31" s="221" t="str">
        <f t="shared" si="5"/>
        <v>No Aceptable o Aceptable con Control Especifico</v>
      </c>
      <c r="U31" s="137" t="s">
        <v>391</v>
      </c>
      <c r="V31" s="137" t="s">
        <v>392</v>
      </c>
      <c r="W31" s="137" t="s">
        <v>392</v>
      </c>
      <c r="X31" s="149" t="s">
        <v>606</v>
      </c>
      <c r="Y31" s="296" t="s">
        <v>278</v>
      </c>
      <c r="Z31" s="297" t="s">
        <v>392</v>
      </c>
      <c r="AA31" s="149" t="s">
        <v>1020</v>
      </c>
      <c r="AB31" s="298" t="s">
        <v>390</v>
      </c>
      <c r="AC31" s="299" t="s">
        <v>659</v>
      </c>
      <c r="AD31" s="153">
        <v>2</v>
      </c>
      <c r="AE31" s="154">
        <v>3</v>
      </c>
      <c r="AF31" s="156">
        <f t="shared" ref="AF31:AF33" si="28">AD31*AE31</f>
        <v>6</v>
      </c>
      <c r="AG31" s="157">
        <f t="shared" ref="AG31:AG33" si="29">AF31*Q31</f>
        <v>360</v>
      </c>
      <c r="AH31" s="158" t="str">
        <f t="shared" ref="AH31:AH33" si="30">IF((AG31&gt;599),"I",IF(AG31&gt;149,"II",IF(AG31&gt;39,"III",IF(AG31&lt;31,"IV"))))</f>
        <v>II</v>
      </c>
      <c r="AI31" s="155" t="str">
        <f t="shared" ref="AI31:AI33" si="31">IF(AH31="IV","Aceptable",IF(AH31="III","Mejorable",IF(AH31="II","No Aceptable o Aceptable con Control Especifico",IF(AH31="I","No Aceptable"))))</f>
        <v>No Aceptable o Aceptable con Control Especifico</v>
      </c>
      <c r="AJ31" s="159">
        <f t="shared" ref="AJ31:AJ33" si="32">R31</f>
        <v>480</v>
      </c>
      <c r="AK31" s="159">
        <f t="shared" ref="AK31:AK33" si="33">AG31</f>
        <v>360</v>
      </c>
      <c r="AL31" s="160">
        <f t="shared" ref="AL31:AL33" si="34">(AJ31-AK31)/AJ31</f>
        <v>0.25</v>
      </c>
      <c r="AM31" s="161" t="s">
        <v>394</v>
      </c>
      <c r="AN31" s="210" t="s">
        <v>634</v>
      </c>
    </row>
    <row r="32" spans="1:40" s="69" customFormat="1" ht="154.94999999999999" customHeight="1">
      <c r="A32" s="529"/>
      <c r="B32" s="225" t="s">
        <v>385</v>
      </c>
      <c r="C32" s="226" t="s">
        <v>386</v>
      </c>
      <c r="D32" s="238" t="s">
        <v>651</v>
      </c>
      <c r="E32" s="230" t="s">
        <v>586</v>
      </c>
      <c r="F32" s="251" t="s">
        <v>28</v>
      </c>
      <c r="G32" s="251" t="s">
        <v>48</v>
      </c>
      <c r="H32" s="229" t="s">
        <v>746</v>
      </c>
      <c r="I32" s="229" t="s">
        <v>600</v>
      </c>
      <c r="J32" s="228" t="s">
        <v>603</v>
      </c>
      <c r="K32" s="228" t="s">
        <v>604</v>
      </c>
      <c r="L32" s="230" t="s">
        <v>390</v>
      </c>
      <c r="M32" s="231">
        <v>2</v>
      </c>
      <c r="N32" s="232">
        <v>4</v>
      </c>
      <c r="O32" s="231">
        <f t="shared" si="2"/>
        <v>8</v>
      </c>
      <c r="P32" s="233" t="str">
        <f t="shared" si="3"/>
        <v>Medio</v>
      </c>
      <c r="Q32" s="231">
        <v>60</v>
      </c>
      <c r="R32" s="231">
        <f t="shared" si="0"/>
        <v>480</v>
      </c>
      <c r="S32" s="231" t="str">
        <f t="shared" si="4"/>
        <v>II</v>
      </c>
      <c r="T32" s="221" t="str">
        <f t="shared" si="5"/>
        <v>No Aceptable o Aceptable con Control Especifico</v>
      </c>
      <c r="U32" s="137" t="s">
        <v>391</v>
      </c>
      <c r="V32" s="137" t="s">
        <v>392</v>
      </c>
      <c r="W32" s="137" t="s">
        <v>392</v>
      </c>
      <c r="X32" s="149" t="s">
        <v>398</v>
      </c>
      <c r="Y32" s="148" t="s">
        <v>278</v>
      </c>
      <c r="Z32" s="148" t="s">
        <v>392</v>
      </c>
      <c r="AA32" s="149" t="s">
        <v>704</v>
      </c>
      <c r="AB32" s="147" t="s">
        <v>837</v>
      </c>
      <c r="AC32" s="209" t="s">
        <v>659</v>
      </c>
      <c r="AD32" s="153">
        <v>2</v>
      </c>
      <c r="AE32" s="154">
        <v>3</v>
      </c>
      <c r="AF32" s="156">
        <f t="shared" si="28"/>
        <v>6</v>
      </c>
      <c r="AG32" s="157">
        <f t="shared" si="29"/>
        <v>360</v>
      </c>
      <c r="AH32" s="158" t="str">
        <f t="shared" si="30"/>
        <v>II</v>
      </c>
      <c r="AI32" s="155" t="str">
        <f t="shared" si="31"/>
        <v>No Aceptable o Aceptable con Control Especifico</v>
      </c>
      <c r="AJ32" s="159">
        <f t="shared" si="32"/>
        <v>480</v>
      </c>
      <c r="AK32" s="159">
        <f t="shared" si="33"/>
        <v>360</v>
      </c>
      <c r="AL32" s="160">
        <f t="shared" si="34"/>
        <v>0.25</v>
      </c>
      <c r="AM32" s="161" t="s">
        <v>394</v>
      </c>
      <c r="AN32" s="210" t="s">
        <v>634</v>
      </c>
    </row>
    <row r="33" spans="1:40" s="69" customFormat="1" ht="154.94999999999999" customHeight="1">
      <c r="A33" s="529"/>
      <c r="B33" s="225" t="s">
        <v>385</v>
      </c>
      <c r="C33" s="226" t="s">
        <v>386</v>
      </c>
      <c r="D33" s="230" t="s">
        <v>662</v>
      </c>
      <c r="E33" s="230" t="s">
        <v>586</v>
      </c>
      <c r="F33" s="251" t="s">
        <v>28</v>
      </c>
      <c r="G33" s="251" t="s">
        <v>585</v>
      </c>
      <c r="H33" s="250" t="s">
        <v>813</v>
      </c>
      <c r="I33" s="229" t="s">
        <v>814</v>
      </c>
      <c r="J33" s="228" t="s">
        <v>397</v>
      </c>
      <c r="K33" s="228" t="s">
        <v>397</v>
      </c>
      <c r="L33" s="230" t="s">
        <v>818</v>
      </c>
      <c r="M33" s="231">
        <v>2</v>
      </c>
      <c r="N33" s="232">
        <v>4</v>
      </c>
      <c r="O33" s="231">
        <f t="shared" si="2"/>
        <v>8</v>
      </c>
      <c r="P33" s="233" t="str">
        <f t="shared" si="3"/>
        <v>Medio</v>
      </c>
      <c r="Q33" s="231">
        <v>60</v>
      </c>
      <c r="R33" s="231">
        <f t="shared" si="0"/>
        <v>480</v>
      </c>
      <c r="S33" s="231" t="str">
        <f t="shared" si="4"/>
        <v>II</v>
      </c>
      <c r="T33" s="221" t="str">
        <f t="shared" si="5"/>
        <v>No Aceptable o Aceptable con Control Especifico</v>
      </c>
      <c r="U33" s="137" t="s">
        <v>391</v>
      </c>
      <c r="V33" s="137" t="s">
        <v>392</v>
      </c>
      <c r="W33" s="137" t="s">
        <v>392</v>
      </c>
      <c r="X33" s="149" t="s">
        <v>815</v>
      </c>
      <c r="Y33" s="148" t="s">
        <v>278</v>
      </c>
      <c r="Z33" s="148" t="s">
        <v>392</v>
      </c>
      <c r="AA33" s="149" t="s">
        <v>816</v>
      </c>
      <c r="AB33" s="147" t="s">
        <v>390</v>
      </c>
      <c r="AC33" s="209" t="s">
        <v>817</v>
      </c>
      <c r="AD33" s="153">
        <v>2</v>
      </c>
      <c r="AE33" s="154">
        <v>3</v>
      </c>
      <c r="AF33" s="156">
        <f t="shared" si="28"/>
        <v>6</v>
      </c>
      <c r="AG33" s="157">
        <f t="shared" si="29"/>
        <v>360</v>
      </c>
      <c r="AH33" s="158" t="str">
        <f t="shared" si="30"/>
        <v>II</v>
      </c>
      <c r="AI33" s="155" t="str">
        <f t="shared" si="31"/>
        <v>No Aceptable o Aceptable con Control Especifico</v>
      </c>
      <c r="AJ33" s="159">
        <f t="shared" si="32"/>
        <v>480</v>
      </c>
      <c r="AK33" s="159">
        <f t="shared" si="33"/>
        <v>360</v>
      </c>
      <c r="AL33" s="160">
        <f t="shared" si="34"/>
        <v>0.25</v>
      </c>
      <c r="AM33" s="161" t="s">
        <v>407</v>
      </c>
      <c r="AN33" s="210" t="s">
        <v>634</v>
      </c>
    </row>
    <row r="34" spans="1:40" s="69" customFormat="1" ht="96" customHeight="1">
      <c r="A34" s="529"/>
      <c r="B34" s="225" t="s">
        <v>385</v>
      </c>
      <c r="C34" s="226" t="s">
        <v>386</v>
      </c>
      <c r="D34" s="238" t="s">
        <v>420</v>
      </c>
      <c r="E34" s="230" t="s">
        <v>586</v>
      </c>
      <c r="F34" s="251" t="s">
        <v>29</v>
      </c>
      <c r="G34" s="251" t="s">
        <v>43</v>
      </c>
      <c r="H34" s="251" t="s">
        <v>1011</v>
      </c>
      <c r="I34" s="230" t="s">
        <v>618</v>
      </c>
      <c r="J34" s="230" t="s">
        <v>397</v>
      </c>
      <c r="K34" s="230" t="s">
        <v>397</v>
      </c>
      <c r="L34" s="230" t="s">
        <v>397</v>
      </c>
      <c r="M34" s="231">
        <v>2</v>
      </c>
      <c r="N34" s="232">
        <v>3</v>
      </c>
      <c r="O34" s="231">
        <f t="shared" ref="O34:O39" si="35">M34*N34</f>
        <v>6</v>
      </c>
      <c r="P34" s="233" t="str">
        <f t="shared" ref="P34:P39" si="36">IF((O34&gt;23),"MuyAlto",IF(O34&gt;9,"Alto",IF(O34&gt;5,"Medio",IF(O34&lt;6,"Bajo"))))</f>
        <v>Medio</v>
      </c>
      <c r="Q34" s="231">
        <v>10</v>
      </c>
      <c r="R34" s="231">
        <f t="shared" ref="R34:R97" si="37">O34*Q34</f>
        <v>60</v>
      </c>
      <c r="S34" s="231" t="str">
        <f t="shared" ref="S34:S39" si="38">IF((R34&gt;599),"I",IF(R34&gt;149,"II",IF(R34&gt;39,"III",IF(R34&lt;31,"IV"))))</f>
        <v>III</v>
      </c>
      <c r="T34" s="221" t="str">
        <f t="shared" ref="T34:T39" si="39">IF(S34="IV","Aceptable",IF(S34="III","Mejorable",IF(S34="II","No Aceptable o Aceptable con Control Especifico",IF(S34="I","No Aceptable"))))</f>
        <v>Mejorable</v>
      </c>
      <c r="U34" s="137" t="s">
        <v>391</v>
      </c>
      <c r="V34" s="137" t="s">
        <v>392</v>
      </c>
      <c r="W34" s="137" t="s">
        <v>392</v>
      </c>
      <c r="X34" s="149" t="s">
        <v>619</v>
      </c>
      <c r="Y34" s="148" t="s">
        <v>278</v>
      </c>
      <c r="Z34" s="147" t="s">
        <v>392</v>
      </c>
      <c r="AA34" s="149" t="s">
        <v>621</v>
      </c>
      <c r="AB34" s="147" t="s">
        <v>390</v>
      </c>
      <c r="AC34" s="209" t="s">
        <v>622</v>
      </c>
      <c r="AD34" s="153">
        <v>2</v>
      </c>
      <c r="AE34" s="154">
        <v>2</v>
      </c>
      <c r="AF34" s="156">
        <f t="shared" ref="AF34" si="40">AD34*AE34</f>
        <v>4</v>
      </c>
      <c r="AG34" s="157">
        <f t="shared" ref="AG34" si="41">AF34*Q34</f>
        <v>40</v>
      </c>
      <c r="AH34" s="158" t="str">
        <f t="shared" ref="AH34" si="42">IF((AG34&gt;599),"I",IF(AG34&gt;149,"II",IF(AG34&gt;39,"III",IF(AG34&lt;31,"IV"))))</f>
        <v>III</v>
      </c>
      <c r="AI34" s="155" t="str">
        <f t="shared" ref="AI34" si="43">IF(AH34="IV","Aceptable",IF(AH34="III","Mejorable",IF(AH34="II","No Aceptable o Aceptable con Control Especifico",IF(AH34="I","No Aceptable"))))</f>
        <v>Mejorable</v>
      </c>
      <c r="AJ34" s="159">
        <f t="shared" ref="AJ34" si="44">R34</f>
        <v>60</v>
      </c>
      <c r="AK34" s="159">
        <f t="shared" ref="AK34" si="45">AG34</f>
        <v>40</v>
      </c>
      <c r="AL34" s="160">
        <f t="shared" ref="AL34" si="46">(AJ34-AK34)/AJ34</f>
        <v>0.33333333333333331</v>
      </c>
      <c r="AM34" s="161" t="s">
        <v>394</v>
      </c>
      <c r="AN34" s="210" t="s">
        <v>427</v>
      </c>
    </row>
    <row r="35" spans="1:40" s="69" customFormat="1" ht="159" customHeight="1">
      <c r="A35" s="529"/>
      <c r="B35" s="225" t="s">
        <v>385</v>
      </c>
      <c r="C35" s="226" t="s">
        <v>386</v>
      </c>
      <c r="D35" s="238" t="s">
        <v>420</v>
      </c>
      <c r="E35" s="230" t="s">
        <v>586</v>
      </c>
      <c r="F35" s="251" t="s">
        <v>29</v>
      </c>
      <c r="G35" s="285" t="s">
        <v>49</v>
      </c>
      <c r="H35" s="285" t="s">
        <v>744</v>
      </c>
      <c r="I35" s="255" t="s">
        <v>623</v>
      </c>
      <c r="J35" s="255" t="s">
        <v>389</v>
      </c>
      <c r="K35" s="286" t="s">
        <v>624</v>
      </c>
      <c r="L35" s="286" t="s">
        <v>625</v>
      </c>
      <c r="M35" s="256">
        <v>2</v>
      </c>
      <c r="N35" s="257">
        <v>3</v>
      </c>
      <c r="O35" s="256">
        <f t="shared" si="35"/>
        <v>6</v>
      </c>
      <c r="P35" s="258" t="str">
        <f t="shared" si="36"/>
        <v>Medio</v>
      </c>
      <c r="Q35" s="256">
        <v>100</v>
      </c>
      <c r="R35" s="256">
        <f t="shared" si="37"/>
        <v>600</v>
      </c>
      <c r="S35" s="256" t="str">
        <f t="shared" si="38"/>
        <v>I</v>
      </c>
      <c r="T35" s="259" t="str">
        <f t="shared" si="39"/>
        <v>No Aceptable</v>
      </c>
      <c r="U35" s="137" t="s">
        <v>391</v>
      </c>
      <c r="V35" s="137" t="s">
        <v>392</v>
      </c>
      <c r="W35" s="137" t="s">
        <v>392</v>
      </c>
      <c r="X35" s="261" t="s">
        <v>626</v>
      </c>
      <c r="Y35" s="262" t="s">
        <v>278</v>
      </c>
      <c r="Z35" s="263" t="s">
        <v>627</v>
      </c>
      <c r="AA35" s="261" t="s">
        <v>1021</v>
      </c>
      <c r="AB35" s="263" t="s">
        <v>390</v>
      </c>
      <c r="AC35" s="264" t="s">
        <v>660</v>
      </c>
      <c r="AD35" s="153">
        <v>2</v>
      </c>
      <c r="AE35" s="154">
        <v>2</v>
      </c>
      <c r="AF35" s="156">
        <f t="shared" si="9"/>
        <v>4</v>
      </c>
      <c r="AG35" s="157">
        <f t="shared" ref="AG35" si="47">AF35*Q35</f>
        <v>400</v>
      </c>
      <c r="AH35" s="158" t="str">
        <f t="shared" ref="AH35" si="48">IF((AG35&gt;599),"I",IF(AG35&gt;149,"II",IF(AG35&gt;39,"III",IF(AG35&lt;31,"IV"))))</f>
        <v>II</v>
      </c>
      <c r="AI35" s="155" t="str">
        <f t="shared" si="11"/>
        <v>No Aceptable o Aceptable con Control Especifico</v>
      </c>
      <c r="AJ35" s="159">
        <f t="shared" ref="AJ35" si="49">R35</f>
        <v>600</v>
      </c>
      <c r="AK35" s="159">
        <f t="shared" ref="AK35" si="50">AG35</f>
        <v>400</v>
      </c>
      <c r="AL35" s="160">
        <f t="shared" ref="AL35" si="51">(AJ35-AK35)/AJ35</f>
        <v>0.33333333333333331</v>
      </c>
      <c r="AM35" s="161" t="s">
        <v>394</v>
      </c>
      <c r="AN35" s="210" t="s">
        <v>563</v>
      </c>
    </row>
    <row r="36" spans="1:40" s="69" customFormat="1" ht="148.05000000000001" customHeight="1">
      <c r="A36" s="529"/>
      <c r="B36" s="225" t="s">
        <v>385</v>
      </c>
      <c r="C36" s="226" t="s">
        <v>386</v>
      </c>
      <c r="D36" s="238" t="s">
        <v>651</v>
      </c>
      <c r="E36" s="230" t="s">
        <v>586</v>
      </c>
      <c r="F36" s="285" t="s">
        <v>29</v>
      </c>
      <c r="G36" s="285" t="s">
        <v>56</v>
      </c>
      <c r="H36" s="285" t="s">
        <v>629</v>
      </c>
      <c r="I36" s="255" t="s">
        <v>632</v>
      </c>
      <c r="J36" s="286" t="s">
        <v>675</v>
      </c>
      <c r="K36" s="286" t="s">
        <v>630</v>
      </c>
      <c r="L36" s="286" t="s">
        <v>637</v>
      </c>
      <c r="M36" s="256">
        <v>2</v>
      </c>
      <c r="N36" s="257">
        <v>4</v>
      </c>
      <c r="O36" s="256">
        <f t="shared" si="35"/>
        <v>8</v>
      </c>
      <c r="P36" s="258" t="str">
        <f t="shared" si="36"/>
        <v>Medio</v>
      </c>
      <c r="Q36" s="256">
        <v>100</v>
      </c>
      <c r="R36" s="256">
        <f t="shared" si="37"/>
        <v>800</v>
      </c>
      <c r="S36" s="256" t="str">
        <f t="shared" si="38"/>
        <v>I</v>
      </c>
      <c r="T36" s="259" t="str">
        <f t="shared" si="39"/>
        <v>No Aceptable</v>
      </c>
      <c r="U36" s="137" t="s">
        <v>391</v>
      </c>
      <c r="V36" s="260" t="s">
        <v>392</v>
      </c>
      <c r="W36" s="260" t="s">
        <v>392</v>
      </c>
      <c r="X36" s="261" t="s">
        <v>626</v>
      </c>
      <c r="Y36" s="262" t="s">
        <v>278</v>
      </c>
      <c r="Z36" s="263" t="s">
        <v>633</v>
      </c>
      <c r="AA36" s="261" t="s">
        <v>1022</v>
      </c>
      <c r="AB36" s="263" t="s">
        <v>635</v>
      </c>
      <c r="AC36" s="264" t="s">
        <v>642</v>
      </c>
      <c r="AD36" s="153">
        <v>2</v>
      </c>
      <c r="AE36" s="154">
        <v>2</v>
      </c>
      <c r="AF36" s="156">
        <f t="shared" si="9"/>
        <v>4</v>
      </c>
      <c r="AG36" s="157">
        <f t="shared" si="10"/>
        <v>400</v>
      </c>
      <c r="AH36" s="158" t="str">
        <f t="shared" si="6"/>
        <v>II</v>
      </c>
      <c r="AI36" s="155" t="str">
        <f t="shared" si="11"/>
        <v>No Aceptable o Aceptable con Control Especifico</v>
      </c>
      <c r="AJ36" s="159">
        <f t="shared" si="12"/>
        <v>800</v>
      </c>
      <c r="AK36" s="159">
        <f t="shared" si="13"/>
        <v>400</v>
      </c>
      <c r="AL36" s="160">
        <f t="shared" si="14"/>
        <v>0.5</v>
      </c>
      <c r="AM36" s="161" t="s">
        <v>394</v>
      </c>
      <c r="AN36" s="210" t="s">
        <v>564</v>
      </c>
    </row>
    <row r="37" spans="1:40" s="69" customFormat="1" ht="121.95" customHeight="1">
      <c r="A37" s="529"/>
      <c r="B37" s="225" t="s">
        <v>385</v>
      </c>
      <c r="C37" s="226" t="s">
        <v>574</v>
      </c>
      <c r="D37" s="238" t="s">
        <v>670</v>
      </c>
      <c r="E37" s="230" t="s">
        <v>586</v>
      </c>
      <c r="F37" s="229" t="s">
        <v>29</v>
      </c>
      <c r="G37" s="227" t="s">
        <v>67</v>
      </c>
      <c r="H37" s="227" t="s">
        <v>671</v>
      </c>
      <c r="I37" s="227" t="s">
        <v>674</v>
      </c>
      <c r="J37" s="230" t="s">
        <v>397</v>
      </c>
      <c r="K37" s="228" t="s">
        <v>673</v>
      </c>
      <c r="L37" s="230" t="s">
        <v>672</v>
      </c>
      <c r="M37" s="231">
        <v>2</v>
      </c>
      <c r="N37" s="232">
        <v>3</v>
      </c>
      <c r="O37" s="231">
        <f t="shared" si="35"/>
        <v>6</v>
      </c>
      <c r="P37" s="233" t="str">
        <f t="shared" si="36"/>
        <v>Medio</v>
      </c>
      <c r="Q37" s="231">
        <v>100</v>
      </c>
      <c r="R37" s="231">
        <f t="shared" si="37"/>
        <v>600</v>
      </c>
      <c r="S37" s="231" t="str">
        <f t="shared" si="38"/>
        <v>I</v>
      </c>
      <c r="T37" s="221" t="str">
        <f t="shared" si="39"/>
        <v>No Aceptable</v>
      </c>
      <c r="U37" s="137" t="s">
        <v>666</v>
      </c>
      <c r="V37" s="137">
        <v>7</v>
      </c>
      <c r="W37" s="137" t="s">
        <v>392</v>
      </c>
      <c r="X37" s="149" t="s">
        <v>626</v>
      </c>
      <c r="Y37" s="148" t="s">
        <v>278</v>
      </c>
      <c r="Z37" s="148" t="s">
        <v>392</v>
      </c>
      <c r="AA37" s="149" t="s">
        <v>1023</v>
      </c>
      <c r="AB37" s="147" t="s">
        <v>676</v>
      </c>
      <c r="AC37" s="209" t="s">
        <v>677</v>
      </c>
      <c r="AD37" s="153">
        <v>2</v>
      </c>
      <c r="AE37" s="154">
        <v>2</v>
      </c>
      <c r="AF37" s="156">
        <f t="shared" si="9"/>
        <v>4</v>
      </c>
      <c r="AG37" s="157">
        <f t="shared" si="10"/>
        <v>400</v>
      </c>
      <c r="AH37" s="158" t="str">
        <f t="shared" si="6"/>
        <v>II</v>
      </c>
      <c r="AI37" s="155" t="str">
        <f t="shared" si="11"/>
        <v>No Aceptable o Aceptable con Control Especifico</v>
      </c>
      <c r="AJ37" s="159">
        <f t="shared" si="12"/>
        <v>600</v>
      </c>
      <c r="AK37" s="159">
        <f t="shared" si="13"/>
        <v>400</v>
      </c>
      <c r="AL37" s="160">
        <f t="shared" si="14"/>
        <v>0.33333333333333331</v>
      </c>
      <c r="AM37" s="161" t="s">
        <v>394</v>
      </c>
      <c r="AN37" s="210" t="s">
        <v>563</v>
      </c>
    </row>
    <row r="38" spans="1:40" s="69" customFormat="1" ht="126" customHeight="1">
      <c r="A38" s="529"/>
      <c r="B38" s="225" t="s">
        <v>385</v>
      </c>
      <c r="C38" s="226" t="s">
        <v>574</v>
      </c>
      <c r="D38" s="238" t="s">
        <v>651</v>
      </c>
      <c r="E38" s="230" t="s">
        <v>586</v>
      </c>
      <c r="F38" s="285" t="s">
        <v>30</v>
      </c>
      <c r="G38" s="285" t="s">
        <v>44</v>
      </c>
      <c r="H38" s="285" t="s">
        <v>636</v>
      </c>
      <c r="I38" s="255" t="s">
        <v>645</v>
      </c>
      <c r="J38" s="255" t="s">
        <v>390</v>
      </c>
      <c r="K38" s="255" t="s">
        <v>638</v>
      </c>
      <c r="L38" s="255" t="s">
        <v>639</v>
      </c>
      <c r="M38" s="256">
        <v>2</v>
      </c>
      <c r="N38" s="257">
        <v>4</v>
      </c>
      <c r="O38" s="256">
        <f t="shared" si="35"/>
        <v>8</v>
      </c>
      <c r="P38" s="258" t="str">
        <f t="shared" si="36"/>
        <v>Medio</v>
      </c>
      <c r="Q38" s="256">
        <v>100</v>
      </c>
      <c r="R38" s="256">
        <f t="shared" si="37"/>
        <v>800</v>
      </c>
      <c r="S38" s="256" t="str">
        <f t="shared" si="38"/>
        <v>I</v>
      </c>
      <c r="T38" s="259" t="str">
        <f t="shared" si="39"/>
        <v>No Aceptable</v>
      </c>
      <c r="U38" s="137" t="s">
        <v>391</v>
      </c>
      <c r="V38" s="260" t="s">
        <v>392</v>
      </c>
      <c r="W38" s="260" t="s">
        <v>392</v>
      </c>
      <c r="X38" s="261" t="s">
        <v>626</v>
      </c>
      <c r="Y38" s="262" t="s">
        <v>278</v>
      </c>
      <c r="Z38" s="263" t="s">
        <v>392</v>
      </c>
      <c r="AA38" s="261" t="s">
        <v>1024</v>
      </c>
      <c r="AB38" s="263" t="s">
        <v>641</v>
      </c>
      <c r="AC38" s="264" t="s">
        <v>643</v>
      </c>
      <c r="AD38" s="153">
        <v>2</v>
      </c>
      <c r="AE38" s="154">
        <v>3</v>
      </c>
      <c r="AF38" s="156">
        <f t="shared" si="9"/>
        <v>6</v>
      </c>
      <c r="AG38" s="157">
        <f t="shared" si="10"/>
        <v>600</v>
      </c>
      <c r="AH38" s="158" t="str">
        <f t="shared" si="6"/>
        <v>I</v>
      </c>
      <c r="AI38" s="155" t="str">
        <f t="shared" si="11"/>
        <v>No Aceptable</v>
      </c>
      <c r="AJ38" s="159">
        <v>800</v>
      </c>
      <c r="AK38" s="159">
        <f t="shared" si="13"/>
        <v>600</v>
      </c>
      <c r="AL38" s="160">
        <f t="shared" si="14"/>
        <v>0.25</v>
      </c>
      <c r="AM38" s="161" t="s">
        <v>394</v>
      </c>
      <c r="AN38" s="210" t="s">
        <v>678</v>
      </c>
    </row>
    <row r="39" spans="1:40" s="69" customFormat="1" ht="138">
      <c r="A39" s="530"/>
      <c r="B39" s="225" t="s">
        <v>385</v>
      </c>
      <c r="C39" s="226" t="s">
        <v>574</v>
      </c>
      <c r="D39" s="238" t="s">
        <v>651</v>
      </c>
      <c r="E39" s="230" t="s">
        <v>586</v>
      </c>
      <c r="F39" s="285" t="s">
        <v>30</v>
      </c>
      <c r="G39" s="285" t="s">
        <v>57</v>
      </c>
      <c r="H39" s="285" t="s">
        <v>644</v>
      </c>
      <c r="I39" s="303" t="s">
        <v>646</v>
      </c>
      <c r="J39" s="255" t="s">
        <v>390</v>
      </c>
      <c r="K39" s="255" t="s">
        <v>638</v>
      </c>
      <c r="L39" s="255" t="s">
        <v>639</v>
      </c>
      <c r="M39" s="256">
        <v>2</v>
      </c>
      <c r="N39" s="257">
        <v>4</v>
      </c>
      <c r="O39" s="256">
        <f t="shared" si="35"/>
        <v>8</v>
      </c>
      <c r="P39" s="258" t="str">
        <f t="shared" si="36"/>
        <v>Medio</v>
      </c>
      <c r="Q39" s="256">
        <v>100</v>
      </c>
      <c r="R39" s="256">
        <f t="shared" si="37"/>
        <v>800</v>
      </c>
      <c r="S39" s="256" t="str">
        <f t="shared" si="38"/>
        <v>I</v>
      </c>
      <c r="T39" s="259" t="str">
        <f t="shared" si="39"/>
        <v>No Aceptable</v>
      </c>
      <c r="U39" s="137" t="s">
        <v>391</v>
      </c>
      <c r="V39" s="260" t="s">
        <v>392</v>
      </c>
      <c r="W39" s="260" t="s">
        <v>392</v>
      </c>
      <c r="X39" s="261" t="s">
        <v>626</v>
      </c>
      <c r="Y39" s="262" t="s">
        <v>278</v>
      </c>
      <c r="Z39" s="263" t="s">
        <v>392</v>
      </c>
      <c r="AA39" s="261" t="s">
        <v>1025</v>
      </c>
      <c r="AB39" s="263" t="s">
        <v>641</v>
      </c>
      <c r="AC39" s="264" t="s">
        <v>643</v>
      </c>
      <c r="AD39" s="153">
        <v>2</v>
      </c>
      <c r="AE39" s="154">
        <v>3</v>
      </c>
      <c r="AF39" s="156">
        <f t="shared" si="9"/>
        <v>6</v>
      </c>
      <c r="AG39" s="157">
        <f t="shared" si="10"/>
        <v>600</v>
      </c>
      <c r="AH39" s="158" t="str">
        <f t="shared" si="6"/>
        <v>I</v>
      </c>
      <c r="AI39" s="155" t="str">
        <f t="shared" si="11"/>
        <v>No Aceptable</v>
      </c>
      <c r="AJ39" s="159">
        <v>800</v>
      </c>
      <c r="AK39" s="159">
        <f t="shared" si="13"/>
        <v>600</v>
      </c>
      <c r="AL39" s="160">
        <f t="shared" si="14"/>
        <v>0.25</v>
      </c>
      <c r="AM39" s="161" t="s">
        <v>394</v>
      </c>
      <c r="AN39" s="210" t="s">
        <v>678</v>
      </c>
    </row>
    <row r="40" spans="1:40" s="69" customFormat="1" ht="192" customHeight="1">
      <c r="A40" s="531" t="s">
        <v>690</v>
      </c>
      <c r="B40" s="225" t="s">
        <v>385</v>
      </c>
      <c r="C40" s="226" t="s">
        <v>386</v>
      </c>
      <c r="D40" s="238" t="s">
        <v>387</v>
      </c>
      <c r="E40" s="230" t="s">
        <v>586</v>
      </c>
      <c r="F40" s="229" t="s">
        <v>27</v>
      </c>
      <c r="G40" s="227" t="s">
        <v>590</v>
      </c>
      <c r="H40" s="229" t="s">
        <v>743</v>
      </c>
      <c r="I40" s="227" t="s">
        <v>596</v>
      </c>
      <c r="J40" s="230" t="s">
        <v>389</v>
      </c>
      <c r="K40" s="228" t="s">
        <v>592</v>
      </c>
      <c r="L40" s="230" t="s">
        <v>390</v>
      </c>
      <c r="M40" s="231">
        <v>2</v>
      </c>
      <c r="N40" s="232">
        <v>3</v>
      </c>
      <c r="O40" s="231">
        <f>M40*N40</f>
        <v>6</v>
      </c>
      <c r="P40" s="233" t="str">
        <f>IF((O40&gt;23),"MuyAlto",IF(O40&gt;9,"Alto",IF(O40&gt;5,"Medio",IF(O40&lt;6,"Bajo"))))</f>
        <v>Medio</v>
      </c>
      <c r="Q40" s="231">
        <v>25</v>
      </c>
      <c r="R40" s="231">
        <f t="shared" si="37"/>
        <v>150</v>
      </c>
      <c r="S40" s="231" t="str">
        <f>IF((R40&gt;599),"I",IF(R40&gt;149,"II",IF(R40&gt;39,"III",IF(R40&lt;31,"IV"))))</f>
        <v>II</v>
      </c>
      <c r="T40" s="221" t="str">
        <f>IF(S40="IV","Aceptable",IF(S40="III","Mejorable",IF(S40="II","No Aceptable o Aceptable con Control Especifico",IF(S40="I","No Aceptable"))))</f>
        <v>No Aceptable o Aceptable con Control Especifico</v>
      </c>
      <c r="U40" s="137" t="s">
        <v>391</v>
      </c>
      <c r="V40" s="137" t="s">
        <v>392</v>
      </c>
      <c r="W40" s="137" t="s">
        <v>392</v>
      </c>
      <c r="X40" s="149" t="s">
        <v>593</v>
      </c>
      <c r="Y40" s="148" t="s">
        <v>278</v>
      </c>
      <c r="Z40" s="148" t="s">
        <v>392</v>
      </c>
      <c r="AA40" s="149" t="s">
        <v>1026</v>
      </c>
      <c r="AB40" s="147" t="s">
        <v>390</v>
      </c>
      <c r="AC40" s="209" t="s">
        <v>653</v>
      </c>
      <c r="AD40" s="153">
        <v>2</v>
      </c>
      <c r="AE40" s="154">
        <v>2</v>
      </c>
      <c r="AF40" s="156">
        <f t="shared" si="9"/>
        <v>4</v>
      </c>
      <c r="AG40" s="157">
        <f t="shared" si="10"/>
        <v>100</v>
      </c>
      <c r="AH40" s="158" t="str">
        <f t="shared" si="6"/>
        <v>III</v>
      </c>
      <c r="AI40" s="155" t="str">
        <f t="shared" si="11"/>
        <v>Mejorable</v>
      </c>
      <c r="AJ40" s="159">
        <v>150</v>
      </c>
      <c r="AK40" s="159">
        <f t="shared" si="13"/>
        <v>100</v>
      </c>
      <c r="AL40" s="160">
        <f t="shared" si="14"/>
        <v>0.33333333333333331</v>
      </c>
      <c r="AM40" s="161" t="s">
        <v>394</v>
      </c>
      <c r="AN40" s="210" t="s">
        <v>563</v>
      </c>
    </row>
    <row r="41" spans="1:40" ht="223.05" customHeight="1">
      <c r="A41" s="532"/>
      <c r="B41" s="225" t="s">
        <v>385</v>
      </c>
      <c r="C41" s="226" t="s">
        <v>386</v>
      </c>
      <c r="D41" s="238" t="s">
        <v>691</v>
      </c>
      <c r="E41" s="230" t="s">
        <v>586</v>
      </c>
      <c r="F41" s="229" t="s">
        <v>27</v>
      </c>
      <c r="G41" s="229" t="s">
        <v>566</v>
      </c>
      <c r="H41" s="229" t="s">
        <v>612</v>
      </c>
      <c r="I41" s="227" t="s">
        <v>594</v>
      </c>
      <c r="J41" s="230" t="s">
        <v>389</v>
      </c>
      <c r="K41" s="228" t="s">
        <v>595</v>
      </c>
      <c r="L41" s="230" t="s">
        <v>390</v>
      </c>
      <c r="M41" s="231">
        <v>2</v>
      </c>
      <c r="N41" s="232">
        <v>3</v>
      </c>
      <c r="O41" s="231">
        <f t="shared" ref="O41" si="52">M41*N41</f>
        <v>6</v>
      </c>
      <c r="P41" s="233" t="str">
        <f t="shared" ref="P41:P52" si="53">IF((O41&gt;23),"MuyAlto",IF(O41&gt;9,"Alto",IF(O41&gt;5,"Medio",IF(O41&lt;6,"Bajo"))))</f>
        <v>Medio</v>
      </c>
      <c r="Q41" s="231">
        <v>60</v>
      </c>
      <c r="R41" s="231">
        <f t="shared" si="37"/>
        <v>360</v>
      </c>
      <c r="S41" s="231" t="str">
        <f t="shared" ref="S41:S52" si="54">IF((R41&gt;599),"I",IF(R41&gt;149,"II",IF(R41&gt;39,"III",IF(R41&lt;31,"IV"))))</f>
        <v>II</v>
      </c>
      <c r="T41" s="221" t="str">
        <f t="shared" ref="T41:T52" si="55">IF(S41="IV","Aceptable",IF(S41="III","Mejorable",IF(S41="II","No Aceptable o Aceptable con Control Especifico",IF(S41="I","No Aceptable"))))</f>
        <v>No Aceptable o Aceptable con Control Especifico</v>
      </c>
      <c r="U41" s="137" t="s">
        <v>391</v>
      </c>
      <c r="V41" s="137" t="s">
        <v>392</v>
      </c>
      <c r="W41" s="137" t="s">
        <v>392</v>
      </c>
      <c r="X41" s="149" t="s">
        <v>599</v>
      </c>
      <c r="Y41" s="148" t="s">
        <v>278</v>
      </c>
      <c r="Z41" s="148" t="s">
        <v>392</v>
      </c>
      <c r="AA41" s="149" t="s">
        <v>1027</v>
      </c>
      <c r="AB41" s="147" t="s">
        <v>390</v>
      </c>
      <c r="AC41" s="209" t="s">
        <v>653</v>
      </c>
      <c r="AD41" s="153">
        <v>2</v>
      </c>
      <c r="AE41" s="154">
        <v>2</v>
      </c>
      <c r="AF41" s="156">
        <f t="shared" si="9"/>
        <v>4</v>
      </c>
      <c r="AG41" s="157">
        <f t="shared" si="10"/>
        <v>240</v>
      </c>
      <c r="AH41" s="158" t="str">
        <f t="shared" si="6"/>
        <v>II</v>
      </c>
      <c r="AI41" s="155" t="str">
        <f t="shared" si="11"/>
        <v>No Aceptable o Aceptable con Control Especifico</v>
      </c>
      <c r="AJ41" s="159">
        <f t="shared" si="12"/>
        <v>360</v>
      </c>
      <c r="AK41" s="159">
        <f t="shared" si="13"/>
        <v>240</v>
      </c>
      <c r="AL41" s="160">
        <f t="shared" si="14"/>
        <v>0.33333333333333331</v>
      </c>
      <c r="AM41" s="161" t="s">
        <v>394</v>
      </c>
      <c r="AN41" s="210" t="s">
        <v>563</v>
      </c>
    </row>
    <row r="42" spans="1:40" ht="190.05" customHeight="1">
      <c r="A42" s="532"/>
      <c r="B42" s="225" t="s">
        <v>385</v>
      </c>
      <c r="C42" s="226" t="s">
        <v>386</v>
      </c>
      <c r="D42" s="250" t="s">
        <v>597</v>
      </c>
      <c r="E42" s="230" t="s">
        <v>586</v>
      </c>
      <c r="F42" s="251" t="s">
        <v>27</v>
      </c>
      <c r="G42" s="251" t="s">
        <v>580</v>
      </c>
      <c r="H42" s="229" t="s">
        <v>612</v>
      </c>
      <c r="I42" s="227" t="s">
        <v>596</v>
      </c>
      <c r="J42" s="230" t="s">
        <v>389</v>
      </c>
      <c r="K42" s="228" t="s">
        <v>598</v>
      </c>
      <c r="L42" s="230" t="s">
        <v>390</v>
      </c>
      <c r="M42" s="231">
        <v>2</v>
      </c>
      <c r="N42" s="232">
        <v>3</v>
      </c>
      <c r="O42" s="231">
        <f>M42*N42</f>
        <v>6</v>
      </c>
      <c r="P42" s="233" t="str">
        <f t="shared" si="53"/>
        <v>Medio</v>
      </c>
      <c r="Q42" s="231">
        <v>60</v>
      </c>
      <c r="R42" s="231">
        <f t="shared" si="37"/>
        <v>360</v>
      </c>
      <c r="S42" s="231" t="str">
        <f t="shared" si="54"/>
        <v>II</v>
      </c>
      <c r="T42" s="221" t="str">
        <f t="shared" si="55"/>
        <v>No Aceptable o Aceptable con Control Especifico</v>
      </c>
      <c r="U42" s="137" t="s">
        <v>391</v>
      </c>
      <c r="V42" s="137" t="s">
        <v>392</v>
      </c>
      <c r="W42" s="137" t="s">
        <v>392</v>
      </c>
      <c r="X42" s="149" t="s">
        <v>599</v>
      </c>
      <c r="Y42" s="148" t="s">
        <v>278</v>
      </c>
      <c r="Z42" s="148" t="s">
        <v>392</v>
      </c>
      <c r="AA42" s="149" t="s">
        <v>1028</v>
      </c>
      <c r="AB42" s="147" t="s">
        <v>390</v>
      </c>
      <c r="AC42" s="209" t="s">
        <v>653</v>
      </c>
      <c r="AD42" s="153">
        <v>2</v>
      </c>
      <c r="AE42" s="154">
        <v>2</v>
      </c>
      <c r="AF42" s="156">
        <f t="shared" ref="AF42" si="56">AD42*AE42</f>
        <v>4</v>
      </c>
      <c r="AG42" s="157">
        <f>AF42*Q42</f>
        <v>240</v>
      </c>
      <c r="AH42" s="158" t="str">
        <f>IF((AG42&gt;599),"I",IF(AG42&gt;149,"II",IF(AG42&gt;39,"III",IF(AG42&lt;31,"IV"))))</f>
        <v>II</v>
      </c>
      <c r="AI42" s="155" t="str">
        <f>IF(AH42="IV","Aceptable",IF(AH42="III","Mejorable",IF(AH42="II","No Aceptable o Aceptable con Control Especifico",IF(AH42="I","No Aceptable"))))</f>
        <v>No Aceptable o Aceptable con Control Especifico</v>
      </c>
      <c r="AJ42" s="159">
        <f>R42</f>
        <v>360</v>
      </c>
      <c r="AK42" s="159">
        <f>AG42</f>
        <v>240</v>
      </c>
      <c r="AL42" s="160">
        <f>(AJ42-AK42)/AJ42</f>
        <v>0.33333333333333331</v>
      </c>
      <c r="AM42" s="161" t="s">
        <v>394</v>
      </c>
      <c r="AN42" s="210" t="s">
        <v>427</v>
      </c>
    </row>
    <row r="43" spans="1:40" ht="154.05000000000001" customHeight="1">
      <c r="A43" s="532"/>
      <c r="B43" s="225" t="s">
        <v>385</v>
      </c>
      <c r="C43" s="226" t="s">
        <v>386</v>
      </c>
      <c r="D43" s="238" t="s">
        <v>691</v>
      </c>
      <c r="E43" s="230" t="s">
        <v>586</v>
      </c>
      <c r="F43" s="251" t="s">
        <v>28</v>
      </c>
      <c r="G43" s="251" t="s">
        <v>48</v>
      </c>
      <c r="H43" s="229" t="s">
        <v>747</v>
      </c>
      <c r="I43" s="227" t="s">
        <v>600</v>
      </c>
      <c r="J43" s="228" t="s">
        <v>603</v>
      </c>
      <c r="K43" s="228" t="s">
        <v>604</v>
      </c>
      <c r="L43" s="230" t="s">
        <v>390</v>
      </c>
      <c r="M43" s="231">
        <v>2</v>
      </c>
      <c r="N43" s="232">
        <v>3</v>
      </c>
      <c r="O43" s="231">
        <f>M43*N43</f>
        <v>6</v>
      </c>
      <c r="P43" s="233" t="str">
        <f t="shared" si="53"/>
        <v>Medio</v>
      </c>
      <c r="Q43" s="231">
        <v>60</v>
      </c>
      <c r="R43" s="231">
        <f t="shared" si="37"/>
        <v>360</v>
      </c>
      <c r="S43" s="231" t="str">
        <f t="shared" si="54"/>
        <v>II</v>
      </c>
      <c r="T43" s="221" t="str">
        <f t="shared" si="55"/>
        <v>No Aceptable o Aceptable con Control Especifico</v>
      </c>
      <c r="U43" s="137" t="s">
        <v>391</v>
      </c>
      <c r="V43" s="137" t="s">
        <v>392</v>
      </c>
      <c r="W43" s="137" t="s">
        <v>392</v>
      </c>
      <c r="X43" s="149" t="s">
        <v>398</v>
      </c>
      <c r="Y43" s="148" t="s">
        <v>278</v>
      </c>
      <c r="Z43" s="148" t="s">
        <v>392</v>
      </c>
      <c r="AA43" s="149" t="s">
        <v>704</v>
      </c>
      <c r="AB43" s="147" t="s">
        <v>837</v>
      </c>
      <c r="AC43" s="209" t="s">
        <v>659</v>
      </c>
      <c r="AD43" s="153">
        <v>2</v>
      </c>
      <c r="AE43" s="154">
        <v>2</v>
      </c>
      <c r="AF43" s="156">
        <f t="shared" si="9"/>
        <v>4</v>
      </c>
      <c r="AG43" s="157">
        <f t="shared" si="10"/>
        <v>240</v>
      </c>
      <c r="AH43" s="158" t="str">
        <f t="shared" si="6"/>
        <v>II</v>
      </c>
      <c r="AI43" s="155" t="str">
        <f t="shared" si="11"/>
        <v>No Aceptable o Aceptable con Control Especifico</v>
      </c>
      <c r="AJ43" s="159">
        <f t="shared" si="12"/>
        <v>360</v>
      </c>
      <c r="AK43" s="159">
        <f t="shared" si="13"/>
        <v>240</v>
      </c>
      <c r="AL43" s="160">
        <f t="shared" si="14"/>
        <v>0.33333333333333331</v>
      </c>
      <c r="AM43" s="161" t="s">
        <v>394</v>
      </c>
      <c r="AN43" s="210" t="s">
        <v>563</v>
      </c>
    </row>
    <row r="44" spans="1:40" ht="138">
      <c r="A44" s="532"/>
      <c r="B44" s="225" t="s">
        <v>385</v>
      </c>
      <c r="C44" s="226" t="s">
        <v>386</v>
      </c>
      <c r="D44" s="238" t="s">
        <v>691</v>
      </c>
      <c r="E44" s="230" t="s">
        <v>586</v>
      </c>
      <c r="F44" s="251" t="s">
        <v>28</v>
      </c>
      <c r="G44" s="251" t="s">
        <v>35</v>
      </c>
      <c r="H44" s="251" t="s">
        <v>615</v>
      </c>
      <c r="I44" s="227" t="s">
        <v>605</v>
      </c>
      <c r="J44" s="228" t="s">
        <v>401</v>
      </c>
      <c r="K44" s="230" t="s">
        <v>397</v>
      </c>
      <c r="L44" s="230" t="s">
        <v>397</v>
      </c>
      <c r="M44" s="231">
        <v>2</v>
      </c>
      <c r="N44" s="232">
        <v>3</v>
      </c>
      <c r="O44" s="231">
        <f t="shared" ref="O44:O52" si="57">M44*N44</f>
        <v>6</v>
      </c>
      <c r="P44" s="233" t="str">
        <f t="shared" si="53"/>
        <v>Medio</v>
      </c>
      <c r="Q44" s="231">
        <v>60</v>
      </c>
      <c r="R44" s="231">
        <f t="shared" si="37"/>
        <v>360</v>
      </c>
      <c r="S44" s="231" t="str">
        <f t="shared" si="54"/>
        <v>II</v>
      </c>
      <c r="T44" s="221" t="str">
        <f t="shared" si="55"/>
        <v>No Aceptable o Aceptable con Control Especifico</v>
      </c>
      <c r="U44" s="137" t="s">
        <v>391</v>
      </c>
      <c r="V44" s="137" t="s">
        <v>392</v>
      </c>
      <c r="W44" s="137" t="s">
        <v>392</v>
      </c>
      <c r="X44" s="149" t="s">
        <v>606</v>
      </c>
      <c r="Y44" s="148" t="s">
        <v>278</v>
      </c>
      <c r="Z44" s="148" t="s">
        <v>392</v>
      </c>
      <c r="AA44" s="149" t="s">
        <v>1029</v>
      </c>
      <c r="AB44" s="147" t="s">
        <v>390</v>
      </c>
      <c r="AC44" s="209" t="s">
        <v>696</v>
      </c>
      <c r="AD44" s="153">
        <v>2</v>
      </c>
      <c r="AE44" s="154">
        <v>2</v>
      </c>
      <c r="AF44" s="156">
        <f t="shared" si="9"/>
        <v>4</v>
      </c>
      <c r="AG44" s="157">
        <f t="shared" si="10"/>
        <v>240</v>
      </c>
      <c r="AH44" s="158" t="str">
        <f t="shared" si="6"/>
        <v>II</v>
      </c>
      <c r="AI44" s="155" t="str">
        <f t="shared" si="11"/>
        <v>No Aceptable o Aceptable con Control Especifico</v>
      </c>
      <c r="AJ44" s="159">
        <f t="shared" si="12"/>
        <v>360</v>
      </c>
      <c r="AK44" s="159">
        <f t="shared" si="13"/>
        <v>240</v>
      </c>
      <c r="AL44" s="160">
        <f t="shared" si="14"/>
        <v>0.33333333333333331</v>
      </c>
      <c r="AM44" s="161" t="s">
        <v>394</v>
      </c>
      <c r="AN44" s="210" t="s">
        <v>563</v>
      </c>
    </row>
    <row r="45" spans="1:40" ht="171" customHeight="1">
      <c r="A45" s="532"/>
      <c r="B45" s="225" t="s">
        <v>385</v>
      </c>
      <c r="C45" s="226" t="s">
        <v>386</v>
      </c>
      <c r="D45" s="238" t="s">
        <v>692</v>
      </c>
      <c r="E45" s="230" t="s">
        <v>586</v>
      </c>
      <c r="F45" s="251" t="s">
        <v>28</v>
      </c>
      <c r="G45" s="251" t="s">
        <v>55</v>
      </c>
      <c r="H45" s="251" t="s">
        <v>748</v>
      </c>
      <c r="I45" s="227" t="s">
        <v>693</v>
      </c>
      <c r="J45" s="228" t="s">
        <v>397</v>
      </c>
      <c r="K45" s="230" t="s">
        <v>397</v>
      </c>
      <c r="L45" s="230" t="s">
        <v>397</v>
      </c>
      <c r="M45" s="231">
        <v>6</v>
      </c>
      <c r="N45" s="232">
        <v>1</v>
      </c>
      <c r="O45" s="231">
        <f t="shared" si="57"/>
        <v>6</v>
      </c>
      <c r="P45" s="233" t="str">
        <f t="shared" si="53"/>
        <v>Medio</v>
      </c>
      <c r="Q45" s="231">
        <v>60</v>
      </c>
      <c r="R45" s="231">
        <f t="shared" si="37"/>
        <v>360</v>
      </c>
      <c r="S45" s="231" t="str">
        <f t="shared" si="54"/>
        <v>II</v>
      </c>
      <c r="T45" s="221" t="str">
        <f t="shared" si="55"/>
        <v>No Aceptable o Aceptable con Control Especifico</v>
      </c>
      <c r="U45" s="137" t="s">
        <v>391</v>
      </c>
      <c r="V45" s="137" t="s">
        <v>392</v>
      </c>
      <c r="W45" s="137" t="s">
        <v>392</v>
      </c>
      <c r="X45" s="149" t="s">
        <v>694</v>
      </c>
      <c r="Y45" s="148" t="s">
        <v>278</v>
      </c>
      <c r="Z45" s="148" t="s">
        <v>392</v>
      </c>
      <c r="AA45" s="149" t="s">
        <v>695</v>
      </c>
      <c r="AB45" s="147" t="s">
        <v>390</v>
      </c>
      <c r="AC45" s="209" t="s">
        <v>697</v>
      </c>
      <c r="AD45" s="153">
        <v>2</v>
      </c>
      <c r="AE45" s="154">
        <v>1</v>
      </c>
      <c r="AF45" s="156">
        <f t="shared" si="9"/>
        <v>2</v>
      </c>
      <c r="AG45" s="157">
        <f t="shared" si="10"/>
        <v>120</v>
      </c>
      <c r="AH45" s="158" t="str">
        <f t="shared" si="6"/>
        <v>III</v>
      </c>
      <c r="AI45" s="155" t="str">
        <f t="shared" si="11"/>
        <v>Mejorable</v>
      </c>
      <c r="AJ45" s="159">
        <f t="shared" si="12"/>
        <v>360</v>
      </c>
      <c r="AK45" s="159">
        <f t="shared" si="13"/>
        <v>120</v>
      </c>
      <c r="AL45" s="160">
        <f t="shared" si="14"/>
        <v>0.66666666666666663</v>
      </c>
      <c r="AM45" s="161" t="s">
        <v>394</v>
      </c>
      <c r="AN45" s="210" t="s">
        <v>425</v>
      </c>
    </row>
    <row r="46" spans="1:40" ht="133.94999999999999" customHeight="1">
      <c r="A46" s="532"/>
      <c r="B46" s="225" t="s">
        <v>385</v>
      </c>
      <c r="C46" s="226" t="s">
        <v>386</v>
      </c>
      <c r="D46" s="238" t="s">
        <v>691</v>
      </c>
      <c r="E46" s="230" t="s">
        <v>586</v>
      </c>
      <c r="F46" s="251" t="s">
        <v>25</v>
      </c>
      <c r="G46" s="251" t="s">
        <v>570</v>
      </c>
      <c r="H46" s="251" t="s">
        <v>614</v>
      </c>
      <c r="I46" s="227" t="s">
        <v>403</v>
      </c>
      <c r="J46" s="228" t="s">
        <v>389</v>
      </c>
      <c r="K46" s="230" t="s">
        <v>397</v>
      </c>
      <c r="L46" s="228" t="s">
        <v>404</v>
      </c>
      <c r="M46" s="231">
        <v>2</v>
      </c>
      <c r="N46" s="232">
        <v>3</v>
      </c>
      <c r="O46" s="231">
        <f t="shared" si="57"/>
        <v>6</v>
      </c>
      <c r="P46" s="233" t="str">
        <f t="shared" si="53"/>
        <v>Medio</v>
      </c>
      <c r="Q46" s="231">
        <v>10</v>
      </c>
      <c r="R46" s="231">
        <f t="shared" si="37"/>
        <v>60</v>
      </c>
      <c r="S46" s="231" t="str">
        <f t="shared" si="54"/>
        <v>III</v>
      </c>
      <c r="T46" s="221" t="str">
        <f t="shared" si="55"/>
        <v>Mejorable</v>
      </c>
      <c r="U46" s="137" t="s">
        <v>391</v>
      </c>
      <c r="V46" s="137" t="s">
        <v>392</v>
      </c>
      <c r="W46" s="137" t="s">
        <v>392</v>
      </c>
      <c r="X46" s="149" t="s">
        <v>405</v>
      </c>
      <c r="Y46" s="148" t="s">
        <v>278</v>
      </c>
      <c r="Z46" s="147" t="s">
        <v>607</v>
      </c>
      <c r="AA46" s="149" t="s">
        <v>608</v>
      </c>
      <c r="AB46" s="147" t="s">
        <v>390</v>
      </c>
      <c r="AC46" s="209" t="s">
        <v>658</v>
      </c>
      <c r="AD46" s="153">
        <v>2</v>
      </c>
      <c r="AE46" s="154">
        <v>2</v>
      </c>
      <c r="AF46" s="156">
        <f t="shared" ref="AF46:AF48" si="58">AD46*AE46</f>
        <v>4</v>
      </c>
      <c r="AG46" s="157">
        <f t="shared" si="10"/>
        <v>40</v>
      </c>
      <c r="AH46" s="158" t="str">
        <f t="shared" si="6"/>
        <v>III</v>
      </c>
      <c r="AI46" s="155" t="str">
        <f t="shared" si="11"/>
        <v>Mejorable</v>
      </c>
      <c r="AJ46" s="159">
        <f t="shared" si="12"/>
        <v>60</v>
      </c>
      <c r="AK46" s="159">
        <f t="shared" si="13"/>
        <v>40</v>
      </c>
      <c r="AL46" s="160">
        <f t="shared" si="14"/>
        <v>0.33333333333333331</v>
      </c>
      <c r="AM46" s="161" t="s">
        <v>394</v>
      </c>
      <c r="AN46" s="210" t="s">
        <v>427</v>
      </c>
    </row>
    <row r="47" spans="1:40" ht="123" customHeight="1">
      <c r="A47" s="532"/>
      <c r="B47" s="226" t="s">
        <v>385</v>
      </c>
      <c r="C47" s="226" t="s">
        <v>386</v>
      </c>
      <c r="D47" s="238" t="s">
        <v>691</v>
      </c>
      <c r="E47" s="230" t="s">
        <v>586</v>
      </c>
      <c r="F47" s="251" t="s">
        <v>25</v>
      </c>
      <c r="G47" s="251" t="s">
        <v>39</v>
      </c>
      <c r="H47" s="251" t="s">
        <v>613</v>
      </c>
      <c r="I47" s="252" t="s">
        <v>655</v>
      </c>
      <c r="J47" s="228" t="s">
        <v>389</v>
      </c>
      <c r="K47" s="230" t="s">
        <v>397</v>
      </c>
      <c r="L47" s="228" t="s">
        <v>404</v>
      </c>
      <c r="M47" s="231">
        <v>2</v>
      </c>
      <c r="N47" s="232">
        <v>4</v>
      </c>
      <c r="O47" s="231">
        <f t="shared" si="57"/>
        <v>8</v>
      </c>
      <c r="P47" s="233" t="str">
        <f t="shared" si="53"/>
        <v>Medio</v>
      </c>
      <c r="Q47" s="231">
        <v>25</v>
      </c>
      <c r="R47" s="231">
        <f t="shared" si="37"/>
        <v>200</v>
      </c>
      <c r="S47" s="231" t="str">
        <f t="shared" si="54"/>
        <v>II</v>
      </c>
      <c r="T47" s="221" t="str">
        <f t="shared" si="55"/>
        <v>No Aceptable o Aceptable con Control Especifico</v>
      </c>
      <c r="U47" s="137" t="s">
        <v>391</v>
      </c>
      <c r="V47" s="137" t="s">
        <v>392</v>
      </c>
      <c r="W47" s="137" t="s">
        <v>392</v>
      </c>
      <c r="X47" s="149" t="s">
        <v>609</v>
      </c>
      <c r="Y47" s="148" t="s">
        <v>278</v>
      </c>
      <c r="Z47" s="147" t="s">
        <v>610</v>
      </c>
      <c r="AA47" s="149" t="s">
        <v>1143</v>
      </c>
      <c r="AB47" s="147" t="s">
        <v>390</v>
      </c>
      <c r="AC47" s="209" t="s">
        <v>620</v>
      </c>
      <c r="AD47" s="153">
        <v>2</v>
      </c>
      <c r="AE47" s="154">
        <v>3</v>
      </c>
      <c r="AF47" s="156">
        <f t="shared" si="58"/>
        <v>6</v>
      </c>
      <c r="AG47" s="157">
        <f t="shared" si="10"/>
        <v>150</v>
      </c>
      <c r="AH47" s="158" t="str">
        <f t="shared" si="6"/>
        <v>II</v>
      </c>
      <c r="AI47" s="155" t="str">
        <f t="shared" si="11"/>
        <v>No Aceptable o Aceptable con Control Especifico</v>
      </c>
      <c r="AJ47" s="159">
        <f t="shared" si="12"/>
        <v>200</v>
      </c>
      <c r="AK47" s="159">
        <f t="shared" si="13"/>
        <v>150</v>
      </c>
      <c r="AL47" s="160">
        <f t="shared" si="14"/>
        <v>0.25</v>
      </c>
      <c r="AM47" s="161" t="s">
        <v>394</v>
      </c>
      <c r="AN47" s="210" t="s">
        <v>634</v>
      </c>
    </row>
    <row r="48" spans="1:40" ht="97.05" customHeight="1">
      <c r="A48" s="532"/>
      <c r="B48" s="235" t="s">
        <v>385</v>
      </c>
      <c r="C48" s="226" t="s">
        <v>386</v>
      </c>
      <c r="D48" s="238" t="s">
        <v>420</v>
      </c>
      <c r="E48" s="230" t="s">
        <v>586</v>
      </c>
      <c r="F48" s="251" t="s">
        <v>29</v>
      </c>
      <c r="G48" s="251" t="s">
        <v>43</v>
      </c>
      <c r="H48" s="251" t="s">
        <v>1011</v>
      </c>
      <c r="I48" s="230" t="s">
        <v>618</v>
      </c>
      <c r="J48" s="230" t="s">
        <v>397</v>
      </c>
      <c r="K48" s="230" t="s">
        <v>397</v>
      </c>
      <c r="L48" s="230" t="s">
        <v>397</v>
      </c>
      <c r="M48" s="231">
        <v>2</v>
      </c>
      <c r="N48" s="232">
        <v>3</v>
      </c>
      <c r="O48" s="231">
        <f t="shared" si="57"/>
        <v>6</v>
      </c>
      <c r="P48" s="233" t="str">
        <f t="shared" si="53"/>
        <v>Medio</v>
      </c>
      <c r="Q48" s="231">
        <v>10</v>
      </c>
      <c r="R48" s="231">
        <f t="shared" si="37"/>
        <v>60</v>
      </c>
      <c r="S48" s="231" t="str">
        <f t="shared" si="54"/>
        <v>III</v>
      </c>
      <c r="T48" s="221" t="str">
        <f t="shared" si="55"/>
        <v>Mejorable</v>
      </c>
      <c r="U48" s="137" t="s">
        <v>391</v>
      </c>
      <c r="V48" s="137" t="s">
        <v>392</v>
      </c>
      <c r="W48" s="137" t="s">
        <v>392</v>
      </c>
      <c r="X48" s="149" t="s">
        <v>619</v>
      </c>
      <c r="Y48" s="148" t="s">
        <v>278</v>
      </c>
      <c r="Z48" s="147" t="s">
        <v>392</v>
      </c>
      <c r="AA48" s="149" t="s">
        <v>621</v>
      </c>
      <c r="AB48" s="147" t="s">
        <v>390</v>
      </c>
      <c r="AC48" s="209" t="s">
        <v>622</v>
      </c>
      <c r="AD48" s="153">
        <v>2</v>
      </c>
      <c r="AE48" s="154">
        <v>2</v>
      </c>
      <c r="AF48" s="156">
        <f t="shared" si="58"/>
        <v>4</v>
      </c>
      <c r="AG48" s="157">
        <f t="shared" si="10"/>
        <v>40</v>
      </c>
      <c r="AH48" s="158" t="str">
        <f t="shared" si="6"/>
        <v>III</v>
      </c>
      <c r="AI48" s="155" t="str">
        <f t="shared" si="11"/>
        <v>Mejorable</v>
      </c>
      <c r="AJ48" s="159">
        <f t="shared" si="12"/>
        <v>60</v>
      </c>
      <c r="AK48" s="159">
        <f t="shared" si="13"/>
        <v>40</v>
      </c>
      <c r="AL48" s="160">
        <f t="shared" si="14"/>
        <v>0.33333333333333331</v>
      </c>
      <c r="AM48" s="161" t="s">
        <v>394</v>
      </c>
      <c r="AN48" s="210" t="s">
        <v>427</v>
      </c>
    </row>
    <row r="49" spans="1:40" ht="156" customHeight="1">
      <c r="A49" s="532"/>
      <c r="B49" s="235" t="s">
        <v>385</v>
      </c>
      <c r="C49" s="226" t="s">
        <v>386</v>
      </c>
      <c r="D49" s="238" t="s">
        <v>420</v>
      </c>
      <c r="E49" s="230" t="s">
        <v>586</v>
      </c>
      <c r="F49" s="251" t="s">
        <v>29</v>
      </c>
      <c r="G49" s="285" t="s">
        <v>49</v>
      </c>
      <c r="H49" s="285" t="s">
        <v>744</v>
      </c>
      <c r="I49" s="255" t="s">
        <v>623</v>
      </c>
      <c r="J49" s="255" t="s">
        <v>389</v>
      </c>
      <c r="K49" s="286" t="s">
        <v>624</v>
      </c>
      <c r="L49" s="286" t="s">
        <v>625</v>
      </c>
      <c r="M49" s="256">
        <v>2</v>
      </c>
      <c r="N49" s="257">
        <v>3</v>
      </c>
      <c r="O49" s="256">
        <f t="shared" si="57"/>
        <v>6</v>
      </c>
      <c r="P49" s="258" t="str">
        <f t="shared" si="53"/>
        <v>Medio</v>
      </c>
      <c r="Q49" s="256">
        <v>100</v>
      </c>
      <c r="R49" s="256">
        <f t="shared" si="37"/>
        <v>600</v>
      </c>
      <c r="S49" s="256" t="str">
        <f t="shared" si="54"/>
        <v>I</v>
      </c>
      <c r="T49" s="259" t="str">
        <f t="shared" si="55"/>
        <v>No Aceptable</v>
      </c>
      <c r="U49" s="137" t="s">
        <v>391</v>
      </c>
      <c r="V49" s="137" t="s">
        <v>392</v>
      </c>
      <c r="W49" s="137" t="s">
        <v>392</v>
      </c>
      <c r="X49" s="261" t="s">
        <v>626</v>
      </c>
      <c r="Y49" s="262" t="s">
        <v>278</v>
      </c>
      <c r="Z49" s="263" t="s">
        <v>627</v>
      </c>
      <c r="AA49" s="261" t="s">
        <v>1207</v>
      </c>
      <c r="AB49" s="263" t="s">
        <v>390</v>
      </c>
      <c r="AC49" s="264" t="s">
        <v>660</v>
      </c>
      <c r="AD49" s="153">
        <v>2</v>
      </c>
      <c r="AE49" s="154">
        <v>2</v>
      </c>
      <c r="AF49" s="156">
        <f t="shared" si="9"/>
        <v>4</v>
      </c>
      <c r="AG49" s="157">
        <f t="shared" si="10"/>
        <v>400</v>
      </c>
      <c r="AH49" s="158" t="str">
        <f t="shared" si="6"/>
        <v>II</v>
      </c>
      <c r="AI49" s="155" t="str">
        <f t="shared" si="11"/>
        <v>No Aceptable o Aceptable con Control Especifico</v>
      </c>
      <c r="AJ49" s="159">
        <f t="shared" si="12"/>
        <v>600</v>
      </c>
      <c r="AK49" s="159">
        <f t="shared" si="13"/>
        <v>400</v>
      </c>
      <c r="AL49" s="160">
        <f t="shared" si="14"/>
        <v>0.33333333333333331</v>
      </c>
      <c r="AM49" s="161" t="s">
        <v>394</v>
      </c>
      <c r="AN49" s="210" t="s">
        <v>563</v>
      </c>
    </row>
    <row r="50" spans="1:40" ht="151.05000000000001" customHeight="1">
      <c r="A50" s="532"/>
      <c r="B50" s="226" t="s">
        <v>385</v>
      </c>
      <c r="C50" s="226" t="s">
        <v>386</v>
      </c>
      <c r="D50" s="238" t="s">
        <v>691</v>
      </c>
      <c r="E50" s="230" t="s">
        <v>586</v>
      </c>
      <c r="F50" s="285" t="s">
        <v>29</v>
      </c>
      <c r="G50" s="285" t="s">
        <v>56</v>
      </c>
      <c r="H50" s="285" t="s">
        <v>629</v>
      </c>
      <c r="I50" s="255" t="s">
        <v>632</v>
      </c>
      <c r="J50" s="286" t="s">
        <v>631</v>
      </c>
      <c r="K50" s="286" t="s">
        <v>630</v>
      </c>
      <c r="L50" s="286" t="s">
        <v>637</v>
      </c>
      <c r="M50" s="256">
        <v>2</v>
      </c>
      <c r="N50" s="257">
        <v>4</v>
      </c>
      <c r="O50" s="256">
        <f t="shared" si="57"/>
        <v>8</v>
      </c>
      <c r="P50" s="258" t="str">
        <f t="shared" si="53"/>
        <v>Medio</v>
      </c>
      <c r="Q50" s="256">
        <v>100</v>
      </c>
      <c r="R50" s="256">
        <f t="shared" si="37"/>
        <v>800</v>
      </c>
      <c r="S50" s="256" t="str">
        <f t="shared" si="54"/>
        <v>I</v>
      </c>
      <c r="T50" s="259" t="str">
        <f t="shared" si="55"/>
        <v>No Aceptable</v>
      </c>
      <c r="U50" s="137" t="s">
        <v>391</v>
      </c>
      <c r="V50" s="260" t="s">
        <v>392</v>
      </c>
      <c r="W50" s="260" t="s">
        <v>392</v>
      </c>
      <c r="X50" s="261" t="s">
        <v>626</v>
      </c>
      <c r="Y50" s="262" t="s">
        <v>278</v>
      </c>
      <c r="Z50" s="263" t="s">
        <v>633</v>
      </c>
      <c r="AA50" s="261" t="s">
        <v>640</v>
      </c>
      <c r="AB50" s="263" t="s">
        <v>635</v>
      </c>
      <c r="AC50" s="264" t="s">
        <v>642</v>
      </c>
      <c r="AD50" s="153">
        <v>2</v>
      </c>
      <c r="AE50" s="154">
        <v>2</v>
      </c>
      <c r="AF50" s="156">
        <f t="shared" ref="AF50" si="59">AD50*AE50</f>
        <v>4</v>
      </c>
      <c r="AG50" s="157">
        <f t="shared" si="10"/>
        <v>400</v>
      </c>
      <c r="AH50" s="158" t="str">
        <f t="shared" si="6"/>
        <v>II</v>
      </c>
      <c r="AI50" s="155" t="str">
        <f t="shared" si="11"/>
        <v>No Aceptable o Aceptable con Control Especifico</v>
      </c>
      <c r="AJ50" s="159">
        <f t="shared" si="12"/>
        <v>800</v>
      </c>
      <c r="AK50" s="159">
        <f t="shared" si="13"/>
        <v>400</v>
      </c>
      <c r="AL50" s="160">
        <f t="shared" si="14"/>
        <v>0.5</v>
      </c>
      <c r="AM50" s="161" t="s">
        <v>394</v>
      </c>
      <c r="AN50" s="210" t="s">
        <v>395</v>
      </c>
    </row>
    <row r="51" spans="1:40" ht="120" customHeight="1">
      <c r="A51" s="532"/>
      <c r="B51" s="226" t="s">
        <v>385</v>
      </c>
      <c r="C51" s="226" t="s">
        <v>386</v>
      </c>
      <c r="D51" s="238" t="s">
        <v>691</v>
      </c>
      <c r="E51" s="230" t="s">
        <v>586</v>
      </c>
      <c r="F51" s="285" t="s">
        <v>30</v>
      </c>
      <c r="G51" s="285" t="s">
        <v>44</v>
      </c>
      <c r="H51" s="285" t="s">
        <v>636</v>
      </c>
      <c r="I51" s="255" t="s">
        <v>645</v>
      </c>
      <c r="J51" s="255" t="s">
        <v>390</v>
      </c>
      <c r="K51" s="255" t="s">
        <v>638</v>
      </c>
      <c r="L51" s="255" t="s">
        <v>639</v>
      </c>
      <c r="M51" s="256">
        <v>2</v>
      </c>
      <c r="N51" s="257">
        <v>4</v>
      </c>
      <c r="O51" s="256">
        <f t="shared" si="57"/>
        <v>8</v>
      </c>
      <c r="P51" s="258" t="str">
        <f t="shared" si="53"/>
        <v>Medio</v>
      </c>
      <c r="Q51" s="256">
        <v>100</v>
      </c>
      <c r="R51" s="256">
        <f t="shared" si="37"/>
        <v>800</v>
      </c>
      <c r="S51" s="256" t="str">
        <f t="shared" si="54"/>
        <v>I</v>
      </c>
      <c r="T51" s="259" t="str">
        <f t="shared" si="55"/>
        <v>No Aceptable</v>
      </c>
      <c r="U51" s="137" t="s">
        <v>391</v>
      </c>
      <c r="V51" s="260" t="s">
        <v>392</v>
      </c>
      <c r="W51" s="260" t="s">
        <v>392</v>
      </c>
      <c r="X51" s="261" t="s">
        <v>626</v>
      </c>
      <c r="Y51" s="262" t="s">
        <v>278</v>
      </c>
      <c r="Z51" s="263" t="s">
        <v>392</v>
      </c>
      <c r="AA51" s="261" t="s">
        <v>647</v>
      </c>
      <c r="AB51" s="263" t="s">
        <v>641</v>
      </c>
      <c r="AC51" s="264" t="s">
        <v>643</v>
      </c>
      <c r="AD51" s="153">
        <v>2</v>
      </c>
      <c r="AE51" s="154">
        <v>2</v>
      </c>
      <c r="AF51" s="156">
        <f t="shared" si="9"/>
        <v>4</v>
      </c>
      <c r="AG51" s="157">
        <f t="shared" si="10"/>
        <v>400</v>
      </c>
      <c r="AH51" s="158" t="str">
        <f t="shared" si="6"/>
        <v>II</v>
      </c>
      <c r="AI51" s="155" t="str">
        <f t="shared" si="11"/>
        <v>No Aceptable o Aceptable con Control Especifico</v>
      </c>
      <c r="AJ51" s="159">
        <f t="shared" si="12"/>
        <v>800</v>
      </c>
      <c r="AK51" s="159">
        <f t="shared" si="13"/>
        <v>400</v>
      </c>
      <c r="AL51" s="160">
        <f t="shared" si="14"/>
        <v>0.5</v>
      </c>
      <c r="AM51" s="161" t="s">
        <v>394</v>
      </c>
      <c r="AN51" s="210" t="s">
        <v>395</v>
      </c>
    </row>
    <row r="52" spans="1:40" ht="142.94999999999999" customHeight="1">
      <c r="A52" s="533"/>
      <c r="B52" s="226" t="s">
        <v>385</v>
      </c>
      <c r="C52" s="226" t="s">
        <v>386</v>
      </c>
      <c r="D52" s="238" t="s">
        <v>691</v>
      </c>
      <c r="E52" s="304" t="s">
        <v>586</v>
      </c>
      <c r="F52" s="285" t="s">
        <v>30</v>
      </c>
      <c r="G52" s="285" t="s">
        <v>57</v>
      </c>
      <c r="H52" s="285" t="s">
        <v>644</v>
      </c>
      <c r="I52" s="255" t="s">
        <v>646</v>
      </c>
      <c r="J52" s="255" t="s">
        <v>390</v>
      </c>
      <c r="K52" s="255" t="s">
        <v>638</v>
      </c>
      <c r="L52" s="255" t="s">
        <v>639</v>
      </c>
      <c r="M52" s="256">
        <v>2</v>
      </c>
      <c r="N52" s="257">
        <v>4</v>
      </c>
      <c r="O52" s="256">
        <f t="shared" si="57"/>
        <v>8</v>
      </c>
      <c r="P52" s="258" t="str">
        <f t="shared" si="53"/>
        <v>Medio</v>
      </c>
      <c r="Q52" s="256">
        <v>100</v>
      </c>
      <c r="R52" s="256">
        <f t="shared" si="37"/>
        <v>800</v>
      </c>
      <c r="S52" s="256" t="str">
        <f t="shared" si="54"/>
        <v>I</v>
      </c>
      <c r="T52" s="259" t="str">
        <f t="shared" si="55"/>
        <v>No Aceptable</v>
      </c>
      <c r="U52" s="137" t="s">
        <v>391</v>
      </c>
      <c r="V52" s="260" t="s">
        <v>392</v>
      </c>
      <c r="W52" s="260" t="s">
        <v>392</v>
      </c>
      <c r="X52" s="261" t="s">
        <v>626</v>
      </c>
      <c r="Y52" s="262" t="s">
        <v>278</v>
      </c>
      <c r="Z52" s="263" t="s">
        <v>392</v>
      </c>
      <c r="AA52" s="261" t="s">
        <v>689</v>
      </c>
      <c r="AB52" s="263" t="s">
        <v>641</v>
      </c>
      <c r="AC52" s="264" t="s">
        <v>643</v>
      </c>
      <c r="AD52" s="153">
        <v>2</v>
      </c>
      <c r="AE52" s="154">
        <v>2</v>
      </c>
      <c r="AF52" s="156">
        <f t="shared" ref="AF52:AF97" si="60">AD52*AE52</f>
        <v>4</v>
      </c>
      <c r="AG52" s="157">
        <f>AF52*Q52</f>
        <v>400</v>
      </c>
      <c r="AH52" s="158" t="str">
        <f>IF((AG52&gt;599),"I",IF(AG52&gt;149,"II",IF(AG52&gt;39,"III",IF(AG52&lt;31,"IV"))))</f>
        <v>II</v>
      </c>
      <c r="AI52" s="155" t="str">
        <f>IF(AH52="IV","Aceptable",IF(AH52="III","Mejorable",IF(AH52="II","No Aceptable o Aceptable con Control Especifico",IF(AH52="I","No Aceptable"))))</f>
        <v>No Aceptable o Aceptable con Control Especifico</v>
      </c>
      <c r="AJ52" s="159">
        <f>R52</f>
        <v>800</v>
      </c>
      <c r="AK52" s="159">
        <f>AG52</f>
        <v>400</v>
      </c>
      <c r="AL52" s="160">
        <f>(AJ52-AK52)/AJ52</f>
        <v>0.5</v>
      </c>
      <c r="AM52" s="161" t="s">
        <v>394</v>
      </c>
      <c r="AN52" s="210" t="s">
        <v>395</v>
      </c>
    </row>
    <row r="53" spans="1:40" ht="186" customHeight="1">
      <c r="A53" s="534" t="s">
        <v>713</v>
      </c>
      <c r="B53" s="226" t="s">
        <v>385</v>
      </c>
      <c r="C53" s="226" t="s">
        <v>386</v>
      </c>
      <c r="D53" s="238" t="s">
        <v>387</v>
      </c>
      <c r="E53" s="230" t="s">
        <v>586</v>
      </c>
      <c r="F53" s="229" t="s">
        <v>27</v>
      </c>
      <c r="G53" s="227" t="s">
        <v>590</v>
      </c>
      <c r="H53" s="229" t="s">
        <v>749</v>
      </c>
      <c r="I53" s="227" t="s">
        <v>596</v>
      </c>
      <c r="J53" s="230" t="s">
        <v>389</v>
      </c>
      <c r="K53" s="228" t="s">
        <v>592</v>
      </c>
      <c r="L53" s="230" t="s">
        <v>390</v>
      </c>
      <c r="M53" s="231">
        <v>2</v>
      </c>
      <c r="N53" s="232">
        <v>3</v>
      </c>
      <c r="O53" s="231">
        <f>M53*N53</f>
        <v>6</v>
      </c>
      <c r="P53" s="233" t="str">
        <f>IF((O53&gt;23),"MuyAlto",IF(O53&gt;9,"Alto",IF(O53&gt;5,"Medio",IF(O53&lt;6,"Bajo"))))</f>
        <v>Medio</v>
      </c>
      <c r="Q53" s="231">
        <v>25</v>
      </c>
      <c r="R53" s="231">
        <f t="shared" si="37"/>
        <v>150</v>
      </c>
      <c r="S53" s="231" t="str">
        <f>IF((R53&gt;599),"I",IF(R53&gt;149,"II",IF(R53&gt;39,"III",IF(R53&lt;31,"IV"))))</f>
        <v>II</v>
      </c>
      <c r="T53" s="221" t="str">
        <f>IF(S53="IV","Aceptable",IF(S53="III","Mejorable",IF(S53="II","No Aceptable o Aceptable con Control Especifico",IF(S53="I","No Aceptable"))))</f>
        <v>No Aceptable o Aceptable con Control Especifico</v>
      </c>
      <c r="U53" s="137" t="s">
        <v>391</v>
      </c>
      <c r="V53" s="137" t="s">
        <v>392</v>
      </c>
      <c r="W53" s="137" t="s">
        <v>392</v>
      </c>
      <c r="X53" s="149" t="s">
        <v>593</v>
      </c>
      <c r="Y53" s="148" t="s">
        <v>278</v>
      </c>
      <c r="Z53" s="148" t="s">
        <v>392</v>
      </c>
      <c r="AA53" s="149" t="s">
        <v>601</v>
      </c>
      <c r="AB53" s="147" t="s">
        <v>390</v>
      </c>
      <c r="AC53" s="209" t="s">
        <v>653</v>
      </c>
      <c r="AD53" s="153">
        <v>2</v>
      </c>
      <c r="AE53" s="154">
        <v>2</v>
      </c>
      <c r="AF53" s="156">
        <f t="shared" si="60"/>
        <v>4</v>
      </c>
      <c r="AG53" s="157">
        <f>AF53*Q53</f>
        <v>100</v>
      </c>
      <c r="AH53" s="158" t="str">
        <f>IF((AG53&gt;599),"I",IF(AG53&gt;149,"II",IF(AG53&gt;39,"III",IF(AG53&lt;31,"IV"))))</f>
        <v>III</v>
      </c>
      <c r="AI53" s="155" t="str">
        <f>IF(AH53="IV","Aceptable",IF(AH53="III","Mejorable",IF(AH53="II","No Aceptable o Aceptable con Control Especifico",IF(AH53="I","No Aceptable"))))</f>
        <v>Mejorable</v>
      </c>
      <c r="AJ53" s="159">
        <f>R53</f>
        <v>150</v>
      </c>
      <c r="AK53" s="159">
        <f>AG53</f>
        <v>100</v>
      </c>
      <c r="AL53" s="160">
        <f>(AJ53-AK53)/AJ53</f>
        <v>0.33333333333333331</v>
      </c>
      <c r="AM53" s="161" t="s">
        <v>394</v>
      </c>
      <c r="AN53" s="210" t="s">
        <v>427</v>
      </c>
    </row>
    <row r="54" spans="1:40" ht="226.05" customHeight="1">
      <c r="A54" s="535"/>
      <c r="B54" s="226" t="s">
        <v>385</v>
      </c>
      <c r="C54" s="226" t="s">
        <v>386</v>
      </c>
      <c r="D54" s="238" t="s">
        <v>698</v>
      </c>
      <c r="E54" s="230" t="s">
        <v>586</v>
      </c>
      <c r="F54" s="229" t="s">
        <v>27</v>
      </c>
      <c r="G54" s="229" t="s">
        <v>566</v>
      </c>
      <c r="H54" s="229" t="s">
        <v>612</v>
      </c>
      <c r="I54" s="227" t="s">
        <v>594</v>
      </c>
      <c r="J54" s="230" t="s">
        <v>389</v>
      </c>
      <c r="K54" s="228" t="s">
        <v>595</v>
      </c>
      <c r="L54" s="230" t="s">
        <v>390</v>
      </c>
      <c r="M54" s="231">
        <v>2</v>
      </c>
      <c r="N54" s="232">
        <v>3</v>
      </c>
      <c r="O54" s="231">
        <f t="shared" ref="O54" si="61">M54*N54</f>
        <v>6</v>
      </c>
      <c r="P54" s="233" t="str">
        <f t="shared" ref="P54:P67" si="62">IF((O54&gt;23),"MuyAlto",IF(O54&gt;9,"Alto",IF(O54&gt;5,"Medio",IF(O54&lt;6,"Bajo"))))</f>
        <v>Medio</v>
      </c>
      <c r="Q54" s="231">
        <v>60</v>
      </c>
      <c r="R54" s="231">
        <f t="shared" si="37"/>
        <v>360</v>
      </c>
      <c r="S54" s="231" t="str">
        <f t="shared" ref="S54:S67" si="63">IF((R54&gt;599),"I",IF(R54&gt;149,"II",IF(R54&gt;39,"III",IF(R54&lt;31,"IV"))))</f>
        <v>II</v>
      </c>
      <c r="T54" s="221" t="str">
        <f t="shared" ref="T54:T67" si="64">IF(S54="IV","Aceptable",IF(S54="III","Mejorable",IF(S54="II","No Aceptable o Aceptable con Control Especifico",IF(S54="I","No Aceptable"))))</f>
        <v>No Aceptable o Aceptable con Control Especifico</v>
      </c>
      <c r="U54" s="137" t="s">
        <v>391</v>
      </c>
      <c r="V54" s="137" t="s">
        <v>392</v>
      </c>
      <c r="W54" s="137" t="s">
        <v>392</v>
      </c>
      <c r="X54" s="149" t="s">
        <v>599</v>
      </c>
      <c r="Y54" s="148" t="s">
        <v>278</v>
      </c>
      <c r="Z54" s="148" t="s">
        <v>392</v>
      </c>
      <c r="AA54" s="149" t="s">
        <v>602</v>
      </c>
      <c r="AB54" s="147" t="s">
        <v>390</v>
      </c>
      <c r="AC54" s="209" t="s">
        <v>653</v>
      </c>
      <c r="AD54" s="153">
        <v>2</v>
      </c>
      <c r="AE54" s="154">
        <v>2</v>
      </c>
      <c r="AF54" s="156">
        <f t="shared" si="60"/>
        <v>4</v>
      </c>
      <c r="AG54" s="157">
        <f>AF54*Q54</f>
        <v>240</v>
      </c>
      <c r="AH54" s="158" t="str">
        <f t="shared" ref="AH54:AH67" si="65">IF((AG54&gt;599),"I",IF(AG54&gt;149,"II",IF(AG54&gt;39,"III",IF(AG54&lt;31,"IV"))))</f>
        <v>II</v>
      </c>
      <c r="AI54" s="155" t="str">
        <f>IF(AH54="IV","Aceptable",IF(AH54="III","Mejorable",IF(AH54="II","No Aceptable o Aceptable con Control Especifico",IF(AH54="I","No Aceptable"))))</f>
        <v>No Aceptable o Aceptable con Control Especifico</v>
      </c>
      <c r="AJ54" s="159">
        <f>R54</f>
        <v>360</v>
      </c>
      <c r="AK54" s="159">
        <f>AG54</f>
        <v>240</v>
      </c>
      <c r="AL54" s="160">
        <f>(AJ54-AK54)/AJ54</f>
        <v>0.33333333333333331</v>
      </c>
      <c r="AM54" s="161" t="s">
        <v>394</v>
      </c>
      <c r="AN54" s="210" t="s">
        <v>427</v>
      </c>
    </row>
    <row r="55" spans="1:40" ht="181.05" customHeight="1">
      <c r="A55" s="535"/>
      <c r="B55" s="226" t="s">
        <v>385</v>
      </c>
      <c r="C55" s="226" t="s">
        <v>386</v>
      </c>
      <c r="D55" s="250" t="s">
        <v>699</v>
      </c>
      <c r="E55" s="230" t="s">
        <v>586</v>
      </c>
      <c r="F55" s="251" t="s">
        <v>27</v>
      </c>
      <c r="G55" s="251" t="s">
        <v>580</v>
      </c>
      <c r="H55" s="229" t="s">
        <v>612</v>
      </c>
      <c r="I55" s="227" t="s">
        <v>596</v>
      </c>
      <c r="J55" s="230" t="s">
        <v>389</v>
      </c>
      <c r="K55" s="228" t="s">
        <v>598</v>
      </c>
      <c r="L55" s="230" t="s">
        <v>390</v>
      </c>
      <c r="M55" s="231">
        <v>2</v>
      </c>
      <c r="N55" s="232">
        <v>3</v>
      </c>
      <c r="O55" s="231">
        <f>M55*N55</f>
        <v>6</v>
      </c>
      <c r="P55" s="233" t="str">
        <f t="shared" si="62"/>
        <v>Medio</v>
      </c>
      <c r="Q55" s="231">
        <v>60</v>
      </c>
      <c r="R55" s="231">
        <f t="shared" si="37"/>
        <v>360</v>
      </c>
      <c r="S55" s="231" t="str">
        <f t="shared" si="63"/>
        <v>II</v>
      </c>
      <c r="T55" s="221" t="str">
        <f t="shared" si="64"/>
        <v>No Aceptable o Aceptable con Control Especifico</v>
      </c>
      <c r="U55" s="137" t="s">
        <v>391</v>
      </c>
      <c r="V55" s="137" t="s">
        <v>392</v>
      </c>
      <c r="W55" s="137" t="s">
        <v>392</v>
      </c>
      <c r="X55" s="149" t="s">
        <v>599</v>
      </c>
      <c r="Y55" s="148" t="s">
        <v>278</v>
      </c>
      <c r="Z55" s="148" t="s">
        <v>392</v>
      </c>
      <c r="AA55" s="149" t="s">
        <v>602</v>
      </c>
      <c r="AB55" s="147" t="s">
        <v>390</v>
      </c>
      <c r="AC55" s="209" t="s">
        <v>653</v>
      </c>
      <c r="AD55" s="153">
        <v>2</v>
      </c>
      <c r="AE55" s="154">
        <v>2</v>
      </c>
      <c r="AF55" s="156">
        <f t="shared" si="60"/>
        <v>4</v>
      </c>
      <c r="AG55" s="157">
        <f>AF55*Q55</f>
        <v>240</v>
      </c>
      <c r="AH55" s="158" t="str">
        <f t="shared" si="65"/>
        <v>II</v>
      </c>
      <c r="AI55" s="155" t="str">
        <f>IF(AH55="IV","Aceptable",IF(AH55="III","Mejorable",IF(AH55="II","No Aceptable o Aceptable con Control Especifico",IF(AH55="I","No Aceptable"))))</f>
        <v>No Aceptable o Aceptable con Control Especifico</v>
      </c>
      <c r="AJ55" s="159">
        <f>R55</f>
        <v>360</v>
      </c>
      <c r="AK55" s="159">
        <f>AG55</f>
        <v>240</v>
      </c>
      <c r="AL55" s="160">
        <f>(AJ55-AK55)/AJ55</f>
        <v>0.33333333333333331</v>
      </c>
      <c r="AM55" s="161" t="s">
        <v>407</v>
      </c>
      <c r="AN55" s="210" t="s">
        <v>427</v>
      </c>
    </row>
    <row r="56" spans="1:40" ht="196.2">
      <c r="A56" s="535"/>
      <c r="B56" s="226" t="s">
        <v>385</v>
      </c>
      <c r="C56" s="226" t="s">
        <v>386</v>
      </c>
      <c r="D56" s="238" t="s">
        <v>698</v>
      </c>
      <c r="E56" s="230" t="s">
        <v>586</v>
      </c>
      <c r="F56" s="251" t="s">
        <v>28</v>
      </c>
      <c r="G56" s="251" t="s">
        <v>48</v>
      </c>
      <c r="H56" s="229" t="s">
        <v>616</v>
      </c>
      <c r="I56" s="227" t="s">
        <v>600</v>
      </c>
      <c r="J56" s="228" t="s">
        <v>603</v>
      </c>
      <c r="K56" s="228" t="s">
        <v>604</v>
      </c>
      <c r="L56" s="230" t="s">
        <v>390</v>
      </c>
      <c r="M56" s="231">
        <v>2</v>
      </c>
      <c r="N56" s="232">
        <v>3</v>
      </c>
      <c r="O56" s="231">
        <f>M56*N56</f>
        <v>6</v>
      </c>
      <c r="P56" s="233" t="str">
        <f t="shared" si="62"/>
        <v>Medio</v>
      </c>
      <c r="Q56" s="231">
        <v>60</v>
      </c>
      <c r="R56" s="231">
        <f t="shared" si="37"/>
        <v>360</v>
      </c>
      <c r="S56" s="231" t="str">
        <f t="shared" si="63"/>
        <v>II</v>
      </c>
      <c r="T56" s="221" t="str">
        <f t="shared" si="64"/>
        <v>No Aceptable o Aceptable con Control Especifico</v>
      </c>
      <c r="U56" s="137" t="s">
        <v>391</v>
      </c>
      <c r="V56" s="137" t="s">
        <v>392</v>
      </c>
      <c r="W56" s="137" t="s">
        <v>392</v>
      </c>
      <c r="X56" s="149" t="s">
        <v>398</v>
      </c>
      <c r="Y56" s="148" t="s">
        <v>278</v>
      </c>
      <c r="Z56" s="148" t="s">
        <v>392</v>
      </c>
      <c r="AA56" s="149" t="s">
        <v>704</v>
      </c>
      <c r="AB56" s="147" t="s">
        <v>837</v>
      </c>
      <c r="AC56" s="209" t="s">
        <v>659</v>
      </c>
      <c r="AD56" s="153">
        <v>2</v>
      </c>
      <c r="AE56" s="154">
        <v>2</v>
      </c>
      <c r="AF56" s="156">
        <f t="shared" si="60"/>
        <v>4</v>
      </c>
      <c r="AG56" s="157">
        <f t="shared" ref="AG56:AG67" si="66">AF56*Q56</f>
        <v>240</v>
      </c>
      <c r="AH56" s="158" t="str">
        <f t="shared" si="65"/>
        <v>II</v>
      </c>
      <c r="AI56" s="155" t="str">
        <f t="shared" ref="AI56:AI67" si="67">IF(AH56="IV","Aceptable",IF(AH56="III","Mejorable",IF(AH56="II","No Aceptable o Aceptable con Control Especifico",IF(AH56="I","No Aceptable"))))</f>
        <v>No Aceptable o Aceptable con Control Especifico</v>
      </c>
      <c r="AJ56" s="159">
        <f t="shared" ref="AJ56:AJ59" si="68">R56</f>
        <v>360</v>
      </c>
      <c r="AK56" s="159">
        <f t="shared" ref="AK56:AK67" si="69">AG56</f>
        <v>240</v>
      </c>
      <c r="AL56" s="160">
        <f t="shared" ref="AL56:AL67" si="70">(AJ56-AK56)/AJ56</f>
        <v>0.33333333333333331</v>
      </c>
      <c r="AM56" s="161" t="s">
        <v>418</v>
      </c>
      <c r="AN56" s="210" t="s">
        <v>427</v>
      </c>
    </row>
    <row r="57" spans="1:40" ht="196.2">
      <c r="A57" s="535"/>
      <c r="B57" s="226" t="s">
        <v>385</v>
      </c>
      <c r="C57" s="226" t="s">
        <v>386</v>
      </c>
      <c r="D57" s="238" t="s">
        <v>698</v>
      </c>
      <c r="E57" s="230" t="s">
        <v>586</v>
      </c>
      <c r="F57" s="251" t="s">
        <v>28</v>
      </c>
      <c r="G57" s="251" t="s">
        <v>35</v>
      </c>
      <c r="H57" s="251" t="s">
        <v>700</v>
      </c>
      <c r="I57" s="227" t="s">
        <v>701</v>
      </c>
      <c r="J57" s="228" t="s">
        <v>401</v>
      </c>
      <c r="K57" s="230" t="s">
        <v>397</v>
      </c>
      <c r="L57" s="230" t="s">
        <v>390</v>
      </c>
      <c r="M57" s="231">
        <v>2</v>
      </c>
      <c r="N57" s="232">
        <v>3</v>
      </c>
      <c r="O57" s="231">
        <f t="shared" ref="O57:O67" si="71">M57*N57</f>
        <v>6</v>
      </c>
      <c r="P57" s="233" t="str">
        <f t="shared" si="62"/>
        <v>Medio</v>
      </c>
      <c r="Q57" s="231">
        <v>60</v>
      </c>
      <c r="R57" s="231">
        <f t="shared" si="37"/>
        <v>360</v>
      </c>
      <c r="S57" s="231" t="str">
        <f t="shared" si="63"/>
        <v>II</v>
      </c>
      <c r="T57" s="221" t="str">
        <f t="shared" si="64"/>
        <v>No Aceptable o Aceptable con Control Especifico</v>
      </c>
      <c r="U57" s="137" t="s">
        <v>391</v>
      </c>
      <c r="V57" s="137" t="s">
        <v>392</v>
      </c>
      <c r="W57" s="137" t="s">
        <v>392</v>
      </c>
      <c r="X57" s="149" t="s">
        <v>702</v>
      </c>
      <c r="Y57" s="148" t="s">
        <v>278</v>
      </c>
      <c r="Z57" s="148" t="s">
        <v>392</v>
      </c>
      <c r="AA57" s="149" t="s">
        <v>703</v>
      </c>
      <c r="AB57" s="147" t="s">
        <v>390</v>
      </c>
      <c r="AC57" s="209" t="s">
        <v>659</v>
      </c>
      <c r="AD57" s="153">
        <v>2</v>
      </c>
      <c r="AE57" s="154">
        <v>2</v>
      </c>
      <c r="AF57" s="156">
        <f t="shared" si="60"/>
        <v>4</v>
      </c>
      <c r="AG57" s="157">
        <f t="shared" si="66"/>
        <v>240</v>
      </c>
      <c r="AH57" s="158" t="str">
        <f t="shared" si="65"/>
        <v>II</v>
      </c>
      <c r="AI57" s="155" t="str">
        <f t="shared" si="67"/>
        <v>No Aceptable o Aceptable con Control Especifico</v>
      </c>
      <c r="AJ57" s="159">
        <f t="shared" si="68"/>
        <v>360</v>
      </c>
      <c r="AK57" s="159">
        <f t="shared" si="69"/>
        <v>240</v>
      </c>
      <c r="AL57" s="160">
        <f t="shared" si="70"/>
        <v>0.33333333333333331</v>
      </c>
      <c r="AM57" s="161" t="s">
        <v>418</v>
      </c>
      <c r="AN57" s="210" t="s">
        <v>427</v>
      </c>
    </row>
    <row r="58" spans="1:40" ht="195" customHeight="1">
      <c r="A58" s="535"/>
      <c r="B58" s="226" t="s">
        <v>385</v>
      </c>
      <c r="C58" s="226" t="s">
        <v>386</v>
      </c>
      <c r="D58" s="238" t="s">
        <v>698</v>
      </c>
      <c r="E58" s="230" t="s">
        <v>586</v>
      </c>
      <c r="F58" s="251" t="s">
        <v>25</v>
      </c>
      <c r="G58" s="251" t="s">
        <v>570</v>
      </c>
      <c r="H58" s="251" t="s">
        <v>741</v>
      </c>
      <c r="I58" s="227" t="s">
        <v>403</v>
      </c>
      <c r="J58" s="228" t="s">
        <v>389</v>
      </c>
      <c r="K58" s="230" t="s">
        <v>397</v>
      </c>
      <c r="L58" s="228" t="s">
        <v>404</v>
      </c>
      <c r="M58" s="231">
        <v>2</v>
      </c>
      <c r="N58" s="232">
        <v>3</v>
      </c>
      <c r="O58" s="231">
        <f t="shared" si="71"/>
        <v>6</v>
      </c>
      <c r="P58" s="233" t="str">
        <f t="shared" si="62"/>
        <v>Medio</v>
      </c>
      <c r="Q58" s="231">
        <v>10</v>
      </c>
      <c r="R58" s="231">
        <f t="shared" si="37"/>
        <v>60</v>
      </c>
      <c r="S58" s="231" t="str">
        <f t="shared" si="63"/>
        <v>III</v>
      </c>
      <c r="T58" s="221" t="str">
        <f t="shared" si="64"/>
        <v>Mejorable</v>
      </c>
      <c r="U58" s="137" t="s">
        <v>391</v>
      </c>
      <c r="V58" s="137" t="s">
        <v>392</v>
      </c>
      <c r="W58" s="137" t="s">
        <v>392</v>
      </c>
      <c r="X58" s="149" t="s">
        <v>405</v>
      </c>
      <c r="Y58" s="148" t="s">
        <v>278</v>
      </c>
      <c r="Z58" s="147" t="s">
        <v>607</v>
      </c>
      <c r="AA58" s="149" t="s">
        <v>608</v>
      </c>
      <c r="AB58" s="147" t="s">
        <v>390</v>
      </c>
      <c r="AC58" s="209" t="s">
        <v>658</v>
      </c>
      <c r="AD58" s="153">
        <v>2</v>
      </c>
      <c r="AE58" s="154">
        <v>2</v>
      </c>
      <c r="AF58" s="156">
        <f t="shared" si="60"/>
        <v>4</v>
      </c>
      <c r="AG58" s="157">
        <f t="shared" si="66"/>
        <v>40</v>
      </c>
      <c r="AH58" s="158" t="str">
        <f t="shared" si="65"/>
        <v>III</v>
      </c>
      <c r="AI58" s="155" t="str">
        <f t="shared" si="67"/>
        <v>Mejorable</v>
      </c>
      <c r="AJ58" s="159">
        <f t="shared" si="68"/>
        <v>60</v>
      </c>
      <c r="AK58" s="159">
        <f t="shared" si="69"/>
        <v>40</v>
      </c>
      <c r="AL58" s="160">
        <f t="shared" si="70"/>
        <v>0.33333333333333331</v>
      </c>
      <c r="AM58" s="161" t="s">
        <v>407</v>
      </c>
      <c r="AN58" s="210" t="s">
        <v>427</v>
      </c>
    </row>
    <row r="59" spans="1:40" ht="192" customHeight="1">
      <c r="A59" s="535"/>
      <c r="B59" s="226" t="s">
        <v>385</v>
      </c>
      <c r="C59" s="226" t="s">
        <v>574</v>
      </c>
      <c r="D59" s="238" t="s">
        <v>698</v>
      </c>
      <c r="E59" s="230" t="s">
        <v>586</v>
      </c>
      <c r="F59" s="251" t="s">
        <v>25</v>
      </c>
      <c r="G59" s="251" t="s">
        <v>569</v>
      </c>
      <c r="H59" s="251" t="s">
        <v>705</v>
      </c>
      <c r="I59" s="228" t="s">
        <v>706</v>
      </c>
      <c r="J59" s="228" t="s">
        <v>389</v>
      </c>
      <c r="K59" s="230" t="s">
        <v>397</v>
      </c>
      <c r="L59" s="228" t="s">
        <v>707</v>
      </c>
      <c r="M59" s="231">
        <v>2</v>
      </c>
      <c r="N59" s="232">
        <v>3</v>
      </c>
      <c r="O59" s="231">
        <f t="shared" si="71"/>
        <v>6</v>
      </c>
      <c r="P59" s="233" t="str">
        <f t="shared" si="62"/>
        <v>Medio</v>
      </c>
      <c r="Q59" s="231">
        <v>60</v>
      </c>
      <c r="R59" s="231">
        <f t="shared" si="37"/>
        <v>360</v>
      </c>
      <c r="S59" s="231" t="str">
        <f t="shared" si="63"/>
        <v>II</v>
      </c>
      <c r="T59" s="221" t="str">
        <f t="shared" si="64"/>
        <v>No Aceptable o Aceptable con Control Especifico</v>
      </c>
      <c r="U59" s="137" t="s">
        <v>391</v>
      </c>
      <c r="V59" s="137" t="s">
        <v>392</v>
      </c>
      <c r="W59" s="137" t="s">
        <v>392</v>
      </c>
      <c r="X59" s="149" t="s">
        <v>708</v>
      </c>
      <c r="Y59" s="148" t="s">
        <v>278</v>
      </c>
      <c r="Z59" s="147" t="s">
        <v>392</v>
      </c>
      <c r="AA59" s="149" t="s">
        <v>709</v>
      </c>
      <c r="AB59" s="147" t="s">
        <v>390</v>
      </c>
      <c r="AC59" s="209" t="s">
        <v>710</v>
      </c>
      <c r="AD59" s="153">
        <v>2</v>
      </c>
      <c r="AE59" s="154">
        <v>2</v>
      </c>
      <c r="AF59" s="156">
        <f t="shared" si="60"/>
        <v>4</v>
      </c>
      <c r="AG59" s="157">
        <f t="shared" si="66"/>
        <v>240</v>
      </c>
      <c r="AH59" s="158" t="str">
        <f t="shared" si="65"/>
        <v>II</v>
      </c>
      <c r="AI59" s="155" t="str">
        <f t="shared" si="67"/>
        <v>No Aceptable o Aceptable con Control Especifico</v>
      </c>
      <c r="AJ59" s="159">
        <f t="shared" si="68"/>
        <v>360</v>
      </c>
      <c r="AK59" s="159">
        <f t="shared" si="69"/>
        <v>240</v>
      </c>
      <c r="AL59" s="160">
        <f t="shared" si="70"/>
        <v>0.33333333333333331</v>
      </c>
      <c r="AM59" s="161" t="s">
        <v>394</v>
      </c>
      <c r="AN59" s="210" t="s">
        <v>427</v>
      </c>
    </row>
    <row r="60" spans="1:40" ht="196.2">
      <c r="A60" s="535"/>
      <c r="B60" s="226" t="s">
        <v>385</v>
      </c>
      <c r="C60" s="226" t="s">
        <v>386</v>
      </c>
      <c r="D60" s="238" t="s">
        <v>698</v>
      </c>
      <c r="E60" s="230" t="s">
        <v>586</v>
      </c>
      <c r="F60" s="251" t="s">
        <v>25</v>
      </c>
      <c r="G60" s="251" t="s">
        <v>39</v>
      </c>
      <c r="H60" s="251" t="s">
        <v>613</v>
      </c>
      <c r="I60" s="305" t="s">
        <v>655</v>
      </c>
      <c r="J60" s="228" t="s">
        <v>389</v>
      </c>
      <c r="K60" s="230" t="s">
        <v>397</v>
      </c>
      <c r="L60" s="228" t="s">
        <v>404</v>
      </c>
      <c r="M60" s="231">
        <v>2</v>
      </c>
      <c r="N60" s="232">
        <v>4</v>
      </c>
      <c r="O60" s="231">
        <f t="shared" si="71"/>
        <v>8</v>
      </c>
      <c r="P60" s="233" t="str">
        <f t="shared" si="62"/>
        <v>Medio</v>
      </c>
      <c r="Q60" s="231">
        <v>25</v>
      </c>
      <c r="R60" s="231">
        <f t="shared" si="37"/>
        <v>200</v>
      </c>
      <c r="S60" s="231" t="str">
        <f t="shared" si="63"/>
        <v>II</v>
      </c>
      <c r="T60" s="221" t="str">
        <f t="shared" si="64"/>
        <v>No Aceptable o Aceptable con Control Especifico</v>
      </c>
      <c r="U60" s="137" t="s">
        <v>391</v>
      </c>
      <c r="V60" s="137" t="s">
        <v>392</v>
      </c>
      <c r="W60" s="137" t="s">
        <v>392</v>
      </c>
      <c r="X60" s="149" t="s">
        <v>609</v>
      </c>
      <c r="Y60" s="148" t="s">
        <v>278</v>
      </c>
      <c r="Z60" s="147" t="s">
        <v>610</v>
      </c>
      <c r="AA60" s="149" t="s">
        <v>611</v>
      </c>
      <c r="AB60" s="147" t="s">
        <v>390</v>
      </c>
      <c r="AC60" s="209" t="s">
        <v>620</v>
      </c>
      <c r="AD60" s="153">
        <v>2</v>
      </c>
      <c r="AE60" s="154">
        <v>3</v>
      </c>
      <c r="AF60" s="156">
        <f t="shared" si="60"/>
        <v>6</v>
      </c>
      <c r="AG60" s="157">
        <f t="shared" si="66"/>
        <v>150</v>
      </c>
      <c r="AH60" s="158" t="str">
        <f t="shared" si="65"/>
        <v>II</v>
      </c>
      <c r="AI60" s="155" t="str">
        <f t="shared" si="67"/>
        <v>No Aceptable o Aceptable con Control Especifico</v>
      </c>
      <c r="AJ60" s="159">
        <v>200</v>
      </c>
      <c r="AK60" s="159">
        <f t="shared" si="69"/>
        <v>150</v>
      </c>
      <c r="AL60" s="160">
        <f t="shared" si="70"/>
        <v>0.25</v>
      </c>
      <c r="AM60" s="161" t="s">
        <v>407</v>
      </c>
      <c r="AN60" s="210" t="s">
        <v>634</v>
      </c>
    </row>
    <row r="61" spans="1:40" ht="193.05" customHeight="1">
      <c r="A61" s="535"/>
      <c r="B61" s="226" t="s">
        <v>385</v>
      </c>
      <c r="C61" s="226" t="s">
        <v>386</v>
      </c>
      <c r="D61" s="238" t="s">
        <v>698</v>
      </c>
      <c r="E61" s="230" t="s">
        <v>586</v>
      </c>
      <c r="F61" s="251" t="s">
        <v>29</v>
      </c>
      <c r="G61" s="251" t="s">
        <v>43</v>
      </c>
      <c r="H61" s="251" t="s">
        <v>1011</v>
      </c>
      <c r="I61" s="230" t="s">
        <v>618</v>
      </c>
      <c r="J61" s="230" t="s">
        <v>397</v>
      </c>
      <c r="K61" s="230" t="s">
        <v>397</v>
      </c>
      <c r="L61" s="230" t="s">
        <v>397</v>
      </c>
      <c r="M61" s="231">
        <v>2</v>
      </c>
      <c r="N61" s="232">
        <v>3</v>
      </c>
      <c r="O61" s="231">
        <f t="shared" si="71"/>
        <v>6</v>
      </c>
      <c r="P61" s="233" t="str">
        <f t="shared" si="62"/>
        <v>Medio</v>
      </c>
      <c r="Q61" s="231">
        <v>10</v>
      </c>
      <c r="R61" s="231">
        <f t="shared" si="37"/>
        <v>60</v>
      </c>
      <c r="S61" s="231" t="str">
        <f t="shared" si="63"/>
        <v>III</v>
      </c>
      <c r="T61" s="221" t="str">
        <f t="shared" si="64"/>
        <v>Mejorable</v>
      </c>
      <c r="U61" s="137" t="s">
        <v>391</v>
      </c>
      <c r="V61" s="137" t="s">
        <v>392</v>
      </c>
      <c r="W61" s="137" t="s">
        <v>392</v>
      </c>
      <c r="X61" s="149" t="s">
        <v>619</v>
      </c>
      <c r="Y61" s="148" t="s">
        <v>278</v>
      </c>
      <c r="Z61" s="147" t="s">
        <v>392</v>
      </c>
      <c r="AA61" s="149" t="s">
        <v>621</v>
      </c>
      <c r="AB61" s="147" t="s">
        <v>390</v>
      </c>
      <c r="AC61" s="209" t="s">
        <v>622</v>
      </c>
      <c r="AD61" s="153">
        <v>2</v>
      </c>
      <c r="AE61" s="154">
        <v>2</v>
      </c>
      <c r="AF61" s="156">
        <f t="shared" si="60"/>
        <v>4</v>
      </c>
      <c r="AG61" s="157">
        <f t="shared" si="66"/>
        <v>40</v>
      </c>
      <c r="AH61" s="158" t="str">
        <f t="shared" si="65"/>
        <v>III</v>
      </c>
      <c r="AI61" s="155" t="str">
        <f t="shared" si="67"/>
        <v>Mejorable</v>
      </c>
      <c r="AJ61" s="159">
        <v>60</v>
      </c>
      <c r="AK61" s="159">
        <f t="shared" si="69"/>
        <v>40</v>
      </c>
      <c r="AL61" s="160">
        <f t="shared" si="70"/>
        <v>0.33333333333333331</v>
      </c>
      <c r="AM61" s="161" t="s">
        <v>407</v>
      </c>
      <c r="AN61" s="210" t="s">
        <v>427</v>
      </c>
    </row>
    <row r="62" spans="1:40" ht="190.05" customHeight="1">
      <c r="A62" s="535"/>
      <c r="B62" s="226" t="s">
        <v>385</v>
      </c>
      <c r="C62" s="226" t="s">
        <v>386</v>
      </c>
      <c r="D62" s="238" t="s">
        <v>698</v>
      </c>
      <c r="E62" s="230" t="s">
        <v>586</v>
      </c>
      <c r="F62" s="251" t="s">
        <v>29</v>
      </c>
      <c r="G62" s="285" t="s">
        <v>49</v>
      </c>
      <c r="H62" s="285" t="s">
        <v>711</v>
      </c>
      <c r="I62" s="255" t="s">
        <v>623</v>
      </c>
      <c r="J62" s="255" t="s">
        <v>389</v>
      </c>
      <c r="K62" s="286" t="s">
        <v>624</v>
      </c>
      <c r="L62" s="286" t="s">
        <v>625</v>
      </c>
      <c r="M62" s="256">
        <v>2</v>
      </c>
      <c r="N62" s="257">
        <v>3</v>
      </c>
      <c r="O62" s="256">
        <f t="shared" si="71"/>
        <v>6</v>
      </c>
      <c r="P62" s="258" t="str">
        <f t="shared" si="62"/>
        <v>Medio</v>
      </c>
      <c r="Q62" s="256">
        <v>100</v>
      </c>
      <c r="R62" s="256">
        <f t="shared" si="37"/>
        <v>600</v>
      </c>
      <c r="S62" s="256" t="str">
        <f t="shared" si="63"/>
        <v>I</v>
      </c>
      <c r="T62" s="259" t="str">
        <f t="shared" si="64"/>
        <v>No Aceptable</v>
      </c>
      <c r="U62" s="137" t="s">
        <v>391</v>
      </c>
      <c r="V62" s="137" t="s">
        <v>392</v>
      </c>
      <c r="W62" s="137" t="s">
        <v>392</v>
      </c>
      <c r="X62" s="261" t="s">
        <v>626</v>
      </c>
      <c r="Y62" s="262" t="s">
        <v>278</v>
      </c>
      <c r="Z62" s="263" t="s">
        <v>627</v>
      </c>
      <c r="AA62" s="261" t="s">
        <v>1167</v>
      </c>
      <c r="AB62" s="263" t="s">
        <v>390</v>
      </c>
      <c r="AC62" s="264" t="s">
        <v>660</v>
      </c>
      <c r="AD62" s="265">
        <v>2</v>
      </c>
      <c r="AE62" s="266">
        <v>2</v>
      </c>
      <c r="AF62" s="267">
        <f t="shared" si="60"/>
        <v>4</v>
      </c>
      <c r="AG62" s="268">
        <f t="shared" si="66"/>
        <v>400</v>
      </c>
      <c r="AH62" s="269" t="str">
        <f t="shared" si="65"/>
        <v>II</v>
      </c>
      <c r="AI62" s="270" t="str">
        <f t="shared" si="67"/>
        <v>No Aceptable o Aceptable con Control Especifico</v>
      </c>
      <c r="AJ62" s="271">
        <v>600</v>
      </c>
      <c r="AK62" s="271">
        <f t="shared" si="69"/>
        <v>400</v>
      </c>
      <c r="AL62" s="160">
        <f t="shared" si="70"/>
        <v>0.33333333333333331</v>
      </c>
      <c r="AM62" s="273" t="s">
        <v>407</v>
      </c>
      <c r="AN62" s="210" t="s">
        <v>427</v>
      </c>
    </row>
    <row r="63" spans="1:40" ht="196.2">
      <c r="A63" s="535"/>
      <c r="B63" s="226" t="s">
        <v>385</v>
      </c>
      <c r="C63" s="226" t="s">
        <v>386</v>
      </c>
      <c r="D63" s="238" t="s">
        <v>698</v>
      </c>
      <c r="E63" s="230" t="s">
        <v>586</v>
      </c>
      <c r="F63" s="285" t="s">
        <v>29</v>
      </c>
      <c r="G63" s="285" t="s">
        <v>56</v>
      </c>
      <c r="H63" s="285" t="s">
        <v>629</v>
      </c>
      <c r="I63" s="286" t="s">
        <v>632</v>
      </c>
      <c r="J63" s="286" t="s">
        <v>631</v>
      </c>
      <c r="K63" s="286" t="s">
        <v>630</v>
      </c>
      <c r="L63" s="286" t="s">
        <v>637</v>
      </c>
      <c r="M63" s="256">
        <v>2</v>
      </c>
      <c r="N63" s="257">
        <v>4</v>
      </c>
      <c r="O63" s="256">
        <f t="shared" si="71"/>
        <v>8</v>
      </c>
      <c r="P63" s="258" t="str">
        <f t="shared" si="62"/>
        <v>Medio</v>
      </c>
      <c r="Q63" s="256">
        <v>100</v>
      </c>
      <c r="R63" s="256">
        <f t="shared" si="37"/>
        <v>800</v>
      </c>
      <c r="S63" s="256" t="str">
        <f t="shared" si="63"/>
        <v>I</v>
      </c>
      <c r="T63" s="259" t="str">
        <f t="shared" si="64"/>
        <v>No Aceptable</v>
      </c>
      <c r="U63" s="137" t="s">
        <v>391</v>
      </c>
      <c r="V63" s="260" t="s">
        <v>392</v>
      </c>
      <c r="W63" s="260" t="s">
        <v>392</v>
      </c>
      <c r="X63" s="261" t="s">
        <v>626</v>
      </c>
      <c r="Y63" s="262" t="s">
        <v>278</v>
      </c>
      <c r="Z63" s="263" t="s">
        <v>633</v>
      </c>
      <c r="AA63" s="261" t="s">
        <v>1135</v>
      </c>
      <c r="AB63" s="263" t="s">
        <v>635</v>
      </c>
      <c r="AC63" s="264" t="s">
        <v>642</v>
      </c>
      <c r="AD63" s="265">
        <v>2</v>
      </c>
      <c r="AE63" s="266">
        <v>2</v>
      </c>
      <c r="AF63" s="267">
        <f t="shared" si="60"/>
        <v>4</v>
      </c>
      <c r="AG63" s="268">
        <f t="shared" si="66"/>
        <v>400</v>
      </c>
      <c r="AH63" s="269" t="str">
        <f t="shared" si="65"/>
        <v>II</v>
      </c>
      <c r="AI63" s="270" t="str">
        <f t="shared" si="67"/>
        <v>No Aceptable o Aceptable con Control Especifico</v>
      </c>
      <c r="AJ63" s="271">
        <v>800</v>
      </c>
      <c r="AK63" s="271">
        <f t="shared" si="69"/>
        <v>400</v>
      </c>
      <c r="AL63" s="272">
        <f t="shared" si="70"/>
        <v>0.5</v>
      </c>
      <c r="AM63" s="273" t="s">
        <v>407</v>
      </c>
      <c r="AN63" s="210" t="s">
        <v>395</v>
      </c>
    </row>
    <row r="64" spans="1:40" ht="196.2">
      <c r="A64" s="535"/>
      <c r="B64" s="226" t="s">
        <v>385</v>
      </c>
      <c r="C64" s="226" t="s">
        <v>574</v>
      </c>
      <c r="D64" s="238" t="s">
        <v>698</v>
      </c>
      <c r="E64" s="230" t="s">
        <v>586</v>
      </c>
      <c r="F64" s="285" t="s">
        <v>29</v>
      </c>
      <c r="G64" s="285" t="s">
        <v>62</v>
      </c>
      <c r="H64" s="285" t="s">
        <v>712</v>
      </c>
      <c r="I64" s="286" t="s">
        <v>681</v>
      </c>
      <c r="J64" s="286" t="s">
        <v>389</v>
      </c>
      <c r="K64" s="286" t="s">
        <v>397</v>
      </c>
      <c r="L64" s="286" t="s">
        <v>682</v>
      </c>
      <c r="M64" s="256">
        <v>6</v>
      </c>
      <c r="N64" s="257">
        <v>3</v>
      </c>
      <c r="O64" s="256">
        <f t="shared" si="71"/>
        <v>18</v>
      </c>
      <c r="P64" s="258" t="str">
        <f t="shared" si="62"/>
        <v>Alto</v>
      </c>
      <c r="Q64" s="256">
        <v>100</v>
      </c>
      <c r="R64" s="256">
        <f t="shared" si="37"/>
        <v>1800</v>
      </c>
      <c r="S64" s="256" t="str">
        <f t="shared" si="63"/>
        <v>I</v>
      </c>
      <c r="T64" s="259" t="str">
        <f t="shared" si="64"/>
        <v>No Aceptable</v>
      </c>
      <c r="U64" s="137" t="s">
        <v>391</v>
      </c>
      <c r="V64" s="260" t="s">
        <v>392</v>
      </c>
      <c r="W64" s="260" t="s">
        <v>392</v>
      </c>
      <c r="X64" s="261" t="s">
        <v>626</v>
      </c>
      <c r="Y64" s="262" t="s">
        <v>278</v>
      </c>
      <c r="Z64" s="263" t="s">
        <v>392</v>
      </c>
      <c r="AA64" s="261" t="s">
        <v>683</v>
      </c>
      <c r="AB64" s="263" t="s">
        <v>390</v>
      </c>
      <c r="AC64" s="264" t="s">
        <v>688</v>
      </c>
      <c r="AD64" s="265">
        <v>2</v>
      </c>
      <c r="AE64" s="266">
        <v>3</v>
      </c>
      <c r="AF64" s="267">
        <f t="shared" si="60"/>
        <v>6</v>
      </c>
      <c r="AG64" s="268">
        <f t="shared" si="66"/>
        <v>600</v>
      </c>
      <c r="AH64" s="269" t="str">
        <f t="shared" si="65"/>
        <v>I</v>
      </c>
      <c r="AI64" s="270" t="str">
        <f t="shared" si="67"/>
        <v>No Aceptable</v>
      </c>
      <c r="AJ64" s="271">
        <v>1800</v>
      </c>
      <c r="AK64" s="271">
        <f t="shared" si="69"/>
        <v>600</v>
      </c>
      <c r="AL64" s="272">
        <f t="shared" si="70"/>
        <v>0.66666666666666663</v>
      </c>
      <c r="AM64" s="273" t="s">
        <v>394</v>
      </c>
      <c r="AN64" s="210" t="s">
        <v>399</v>
      </c>
    </row>
    <row r="65" spans="1:40" ht="187.95" customHeight="1">
      <c r="A65" s="535"/>
      <c r="B65" s="226" t="s">
        <v>385</v>
      </c>
      <c r="C65" s="226" t="s">
        <v>574</v>
      </c>
      <c r="D65" s="238" t="s">
        <v>698</v>
      </c>
      <c r="E65" s="230" t="s">
        <v>586</v>
      </c>
      <c r="F65" s="285" t="s">
        <v>29</v>
      </c>
      <c r="G65" s="285" t="s">
        <v>67</v>
      </c>
      <c r="H65" s="285" t="s">
        <v>718</v>
      </c>
      <c r="I65" s="286" t="s">
        <v>684</v>
      </c>
      <c r="J65" s="286" t="s">
        <v>389</v>
      </c>
      <c r="K65" s="286" t="s">
        <v>397</v>
      </c>
      <c r="L65" s="286" t="s">
        <v>685</v>
      </c>
      <c r="M65" s="256">
        <v>6</v>
      </c>
      <c r="N65" s="257">
        <v>3</v>
      </c>
      <c r="O65" s="256">
        <f t="shared" si="71"/>
        <v>18</v>
      </c>
      <c r="P65" s="258" t="str">
        <f t="shared" si="62"/>
        <v>Alto</v>
      </c>
      <c r="Q65" s="256">
        <v>100</v>
      </c>
      <c r="R65" s="256">
        <f t="shared" si="37"/>
        <v>1800</v>
      </c>
      <c r="S65" s="256" t="str">
        <f t="shared" si="63"/>
        <v>I</v>
      </c>
      <c r="T65" s="259" t="str">
        <f t="shared" si="64"/>
        <v>No Aceptable</v>
      </c>
      <c r="U65" s="137" t="s">
        <v>391</v>
      </c>
      <c r="V65" s="260" t="s">
        <v>392</v>
      </c>
      <c r="W65" s="260" t="s">
        <v>392</v>
      </c>
      <c r="X65" s="261" t="s">
        <v>626</v>
      </c>
      <c r="Y65" s="262" t="s">
        <v>278</v>
      </c>
      <c r="Z65" s="263" t="s">
        <v>392</v>
      </c>
      <c r="AA65" s="261" t="s">
        <v>1149</v>
      </c>
      <c r="AB65" s="263" t="s">
        <v>390</v>
      </c>
      <c r="AC65" s="264" t="s">
        <v>687</v>
      </c>
      <c r="AD65" s="265">
        <v>2</v>
      </c>
      <c r="AE65" s="266">
        <v>3</v>
      </c>
      <c r="AF65" s="267">
        <f t="shared" si="60"/>
        <v>6</v>
      </c>
      <c r="AG65" s="268">
        <f t="shared" si="66"/>
        <v>600</v>
      </c>
      <c r="AH65" s="269" t="str">
        <f t="shared" si="65"/>
        <v>I</v>
      </c>
      <c r="AI65" s="270" t="str">
        <f t="shared" si="67"/>
        <v>No Aceptable</v>
      </c>
      <c r="AJ65" s="271">
        <v>1800</v>
      </c>
      <c r="AK65" s="271">
        <f t="shared" si="69"/>
        <v>600</v>
      </c>
      <c r="AL65" s="272">
        <f t="shared" si="70"/>
        <v>0.66666666666666663</v>
      </c>
      <c r="AM65" s="273" t="s">
        <v>394</v>
      </c>
      <c r="AN65" s="210" t="s">
        <v>399</v>
      </c>
    </row>
    <row r="66" spans="1:40" ht="193.95" customHeight="1">
      <c r="A66" s="535"/>
      <c r="B66" s="226" t="s">
        <v>385</v>
      </c>
      <c r="C66" s="226" t="s">
        <v>574</v>
      </c>
      <c r="D66" s="238" t="s">
        <v>698</v>
      </c>
      <c r="E66" s="230" t="s">
        <v>586</v>
      </c>
      <c r="F66" s="285" t="s">
        <v>30</v>
      </c>
      <c r="G66" s="285" t="s">
        <v>44</v>
      </c>
      <c r="H66" s="285" t="s">
        <v>636</v>
      </c>
      <c r="I66" s="286" t="s">
        <v>645</v>
      </c>
      <c r="J66" s="255" t="s">
        <v>390</v>
      </c>
      <c r="K66" s="255" t="s">
        <v>638</v>
      </c>
      <c r="L66" s="255" t="s">
        <v>639</v>
      </c>
      <c r="M66" s="256">
        <v>2</v>
      </c>
      <c r="N66" s="257">
        <v>4</v>
      </c>
      <c r="O66" s="256">
        <f t="shared" si="71"/>
        <v>8</v>
      </c>
      <c r="P66" s="258" t="str">
        <f t="shared" si="62"/>
        <v>Medio</v>
      </c>
      <c r="Q66" s="256">
        <v>100</v>
      </c>
      <c r="R66" s="256">
        <f t="shared" si="37"/>
        <v>800</v>
      </c>
      <c r="S66" s="256" t="str">
        <f t="shared" si="63"/>
        <v>I</v>
      </c>
      <c r="T66" s="259" t="str">
        <f t="shared" si="64"/>
        <v>No Aceptable</v>
      </c>
      <c r="U66" s="137" t="s">
        <v>391</v>
      </c>
      <c r="V66" s="260" t="s">
        <v>392</v>
      </c>
      <c r="W66" s="260" t="s">
        <v>392</v>
      </c>
      <c r="X66" s="261" t="s">
        <v>626</v>
      </c>
      <c r="Y66" s="262" t="s">
        <v>278</v>
      </c>
      <c r="Z66" s="263" t="s">
        <v>392</v>
      </c>
      <c r="AA66" s="261" t="s">
        <v>1024</v>
      </c>
      <c r="AB66" s="263" t="s">
        <v>641</v>
      </c>
      <c r="AC66" s="264" t="s">
        <v>643</v>
      </c>
      <c r="AD66" s="265">
        <v>2</v>
      </c>
      <c r="AE66" s="266">
        <v>3</v>
      </c>
      <c r="AF66" s="267">
        <f t="shared" si="60"/>
        <v>6</v>
      </c>
      <c r="AG66" s="268">
        <f t="shared" si="66"/>
        <v>600</v>
      </c>
      <c r="AH66" s="269" t="str">
        <f t="shared" si="65"/>
        <v>I</v>
      </c>
      <c r="AI66" s="270" t="str">
        <f t="shared" si="67"/>
        <v>No Aceptable</v>
      </c>
      <c r="AJ66" s="271">
        <v>800</v>
      </c>
      <c r="AK66" s="271">
        <f t="shared" si="69"/>
        <v>600</v>
      </c>
      <c r="AL66" s="272">
        <f t="shared" si="70"/>
        <v>0.25</v>
      </c>
      <c r="AM66" s="273" t="s">
        <v>407</v>
      </c>
      <c r="AN66" s="210" t="s">
        <v>634</v>
      </c>
    </row>
    <row r="67" spans="1:40" ht="187.05" customHeight="1">
      <c r="A67" s="536"/>
      <c r="B67" s="226" t="s">
        <v>385</v>
      </c>
      <c r="C67" s="226" t="s">
        <v>574</v>
      </c>
      <c r="D67" s="238" t="s">
        <v>698</v>
      </c>
      <c r="E67" s="230" t="s">
        <v>586</v>
      </c>
      <c r="F67" s="285" t="s">
        <v>30</v>
      </c>
      <c r="G67" s="285" t="s">
        <v>57</v>
      </c>
      <c r="H67" s="285" t="s">
        <v>644</v>
      </c>
      <c r="I67" s="255" t="s">
        <v>646</v>
      </c>
      <c r="J67" s="255" t="s">
        <v>390</v>
      </c>
      <c r="K67" s="255" t="s">
        <v>638</v>
      </c>
      <c r="L67" s="255" t="s">
        <v>639</v>
      </c>
      <c r="M67" s="256">
        <v>2</v>
      </c>
      <c r="N67" s="257">
        <v>4</v>
      </c>
      <c r="O67" s="256">
        <f t="shared" si="71"/>
        <v>8</v>
      </c>
      <c r="P67" s="258" t="str">
        <f t="shared" si="62"/>
        <v>Medio</v>
      </c>
      <c r="Q67" s="256">
        <v>100</v>
      </c>
      <c r="R67" s="256">
        <f t="shared" si="37"/>
        <v>800</v>
      </c>
      <c r="S67" s="256" t="str">
        <f t="shared" si="63"/>
        <v>I</v>
      </c>
      <c r="T67" s="259" t="str">
        <f t="shared" si="64"/>
        <v>No Aceptable</v>
      </c>
      <c r="U67" s="137" t="s">
        <v>391</v>
      </c>
      <c r="V67" s="260" t="s">
        <v>392</v>
      </c>
      <c r="W67" s="260" t="s">
        <v>392</v>
      </c>
      <c r="X67" s="261" t="s">
        <v>626</v>
      </c>
      <c r="Y67" s="262" t="s">
        <v>278</v>
      </c>
      <c r="Z67" s="263" t="s">
        <v>392</v>
      </c>
      <c r="AA67" s="261" t="s">
        <v>689</v>
      </c>
      <c r="AB67" s="263" t="s">
        <v>641</v>
      </c>
      <c r="AC67" s="264" t="s">
        <v>643</v>
      </c>
      <c r="AD67" s="265">
        <v>2</v>
      </c>
      <c r="AE67" s="266">
        <v>3</v>
      </c>
      <c r="AF67" s="267">
        <f t="shared" si="60"/>
        <v>6</v>
      </c>
      <c r="AG67" s="268">
        <f t="shared" si="66"/>
        <v>600</v>
      </c>
      <c r="AH67" s="269" t="str">
        <f t="shared" si="65"/>
        <v>I</v>
      </c>
      <c r="AI67" s="270" t="str">
        <f t="shared" si="67"/>
        <v>No Aceptable</v>
      </c>
      <c r="AJ67" s="271">
        <v>800</v>
      </c>
      <c r="AK67" s="271">
        <f t="shared" si="69"/>
        <v>600</v>
      </c>
      <c r="AL67" s="272">
        <f t="shared" si="70"/>
        <v>0.25</v>
      </c>
      <c r="AM67" s="273" t="s">
        <v>407</v>
      </c>
      <c r="AN67" s="210" t="s">
        <v>634</v>
      </c>
    </row>
    <row r="68" spans="1:40" ht="220.05" customHeight="1">
      <c r="A68" s="537" t="s">
        <v>715</v>
      </c>
      <c r="B68" s="226" t="s">
        <v>385</v>
      </c>
      <c r="C68" s="226" t="s">
        <v>386</v>
      </c>
      <c r="D68" s="238" t="s">
        <v>387</v>
      </c>
      <c r="E68" s="230" t="s">
        <v>586</v>
      </c>
      <c r="F68" s="229" t="s">
        <v>27</v>
      </c>
      <c r="G68" s="227" t="s">
        <v>590</v>
      </c>
      <c r="H68" s="229" t="s">
        <v>743</v>
      </c>
      <c r="I68" s="227" t="s">
        <v>596</v>
      </c>
      <c r="J68" s="230" t="s">
        <v>389</v>
      </c>
      <c r="K68" s="228" t="s">
        <v>592</v>
      </c>
      <c r="L68" s="230" t="s">
        <v>390</v>
      </c>
      <c r="M68" s="231">
        <v>2</v>
      </c>
      <c r="N68" s="232">
        <v>3</v>
      </c>
      <c r="O68" s="231">
        <f>M68*N68</f>
        <v>6</v>
      </c>
      <c r="P68" s="233" t="str">
        <f>IF((O68&gt;23),"MuyAlto",IF(O68&gt;9,"Alto",IF(O68&gt;5,"Medio",IF(O68&lt;6,"Bajo"))))</f>
        <v>Medio</v>
      </c>
      <c r="Q68" s="231">
        <v>25</v>
      </c>
      <c r="R68" s="231">
        <f t="shared" si="37"/>
        <v>150</v>
      </c>
      <c r="S68" s="231" t="str">
        <f>IF((R68&gt;599),"I",IF(R68&gt;149,"II",IF(R68&gt;39,"III",IF(R68&lt;31,"IV"))))</f>
        <v>II</v>
      </c>
      <c r="T68" s="221" t="str">
        <f>IF(S68="IV","Aceptable",IF(S68="III","Mejorable",IF(S68="II","No Aceptable o Aceptable con Control Especifico",IF(S68="I","No Aceptable"))))</f>
        <v>No Aceptable o Aceptable con Control Especifico</v>
      </c>
      <c r="U68" s="137" t="s">
        <v>391</v>
      </c>
      <c r="V68" s="137" t="s">
        <v>392</v>
      </c>
      <c r="W68" s="137" t="s">
        <v>392</v>
      </c>
      <c r="X68" s="149" t="s">
        <v>593</v>
      </c>
      <c r="Y68" s="148" t="s">
        <v>278</v>
      </c>
      <c r="Z68" s="148" t="s">
        <v>392</v>
      </c>
      <c r="AA68" s="149" t="s">
        <v>1159</v>
      </c>
      <c r="AB68" s="147" t="s">
        <v>390</v>
      </c>
      <c r="AC68" s="209" t="s">
        <v>653</v>
      </c>
      <c r="AD68" s="153">
        <v>2</v>
      </c>
      <c r="AE68" s="154">
        <v>2</v>
      </c>
      <c r="AF68" s="156">
        <f t="shared" si="60"/>
        <v>4</v>
      </c>
      <c r="AG68" s="157">
        <f>AF68*Q68</f>
        <v>100</v>
      </c>
      <c r="AH68" s="158" t="str">
        <f>IF((AG68&gt;599),"I",IF(AG68&gt;149,"II",IF(AG68&gt;39,"III",IF(AG68&lt;31,"IV"))))</f>
        <v>III</v>
      </c>
      <c r="AI68" s="155" t="str">
        <f>IF(AH68="IV","Aceptable",IF(AH68="III","Mejorable",IF(AH68="II","No Aceptable o Aceptable con Control Especifico",IF(AH68="I","No Aceptable"))))</f>
        <v>Mejorable</v>
      </c>
      <c r="AJ68" s="159">
        <f>R68</f>
        <v>150</v>
      </c>
      <c r="AK68" s="159">
        <f>AG68</f>
        <v>100</v>
      </c>
      <c r="AL68" s="160">
        <f>(AJ68-AK68)/AJ68</f>
        <v>0.33333333333333331</v>
      </c>
      <c r="AM68" s="161" t="s">
        <v>394</v>
      </c>
      <c r="AN68" s="210" t="s">
        <v>427</v>
      </c>
    </row>
    <row r="69" spans="1:40" ht="232.05" customHeight="1">
      <c r="A69" s="538"/>
      <c r="B69" s="226" t="s">
        <v>385</v>
      </c>
      <c r="C69" s="226" t="s">
        <v>386</v>
      </c>
      <c r="D69" s="238" t="s">
        <v>714</v>
      </c>
      <c r="E69" s="230" t="s">
        <v>586</v>
      </c>
      <c r="F69" s="229" t="s">
        <v>27</v>
      </c>
      <c r="G69" s="229" t="s">
        <v>566</v>
      </c>
      <c r="H69" s="229" t="s">
        <v>612</v>
      </c>
      <c r="I69" s="227" t="s">
        <v>594</v>
      </c>
      <c r="J69" s="230" t="s">
        <v>389</v>
      </c>
      <c r="K69" s="228" t="s">
        <v>595</v>
      </c>
      <c r="L69" s="230" t="s">
        <v>390</v>
      </c>
      <c r="M69" s="231">
        <v>2</v>
      </c>
      <c r="N69" s="232">
        <v>3</v>
      </c>
      <c r="O69" s="231">
        <f t="shared" ref="O69" si="72">M69*N69</f>
        <v>6</v>
      </c>
      <c r="P69" s="233" t="str">
        <f t="shared" ref="P69:P80" si="73">IF((O69&gt;23),"MuyAlto",IF(O69&gt;9,"Alto",IF(O69&gt;5,"Medio",IF(O69&lt;6,"Bajo"))))</f>
        <v>Medio</v>
      </c>
      <c r="Q69" s="231">
        <v>60</v>
      </c>
      <c r="R69" s="231">
        <f t="shared" si="37"/>
        <v>360</v>
      </c>
      <c r="S69" s="231" t="str">
        <f t="shared" ref="S69:S80" si="74">IF((R69&gt;599),"I",IF(R69&gt;149,"II",IF(R69&gt;39,"III",IF(R69&lt;31,"IV"))))</f>
        <v>II</v>
      </c>
      <c r="T69" s="221" t="str">
        <f t="shared" ref="T69:T80" si="75">IF(S69="IV","Aceptable",IF(S69="III","Mejorable",IF(S69="II","No Aceptable o Aceptable con Control Especifico",IF(S69="I","No Aceptable"))))</f>
        <v>No Aceptable o Aceptable con Control Especifico</v>
      </c>
      <c r="U69" s="137" t="s">
        <v>391</v>
      </c>
      <c r="V69" s="137" t="s">
        <v>392</v>
      </c>
      <c r="W69" s="137" t="s">
        <v>392</v>
      </c>
      <c r="X69" s="149" t="s">
        <v>599</v>
      </c>
      <c r="Y69" s="148" t="s">
        <v>278</v>
      </c>
      <c r="Z69" s="148" t="s">
        <v>392</v>
      </c>
      <c r="AA69" s="149" t="s">
        <v>1166</v>
      </c>
      <c r="AB69" s="147" t="s">
        <v>390</v>
      </c>
      <c r="AC69" s="209" t="s">
        <v>653</v>
      </c>
      <c r="AD69" s="153">
        <v>2</v>
      </c>
      <c r="AE69" s="154">
        <v>2</v>
      </c>
      <c r="AF69" s="156">
        <f t="shared" si="60"/>
        <v>4</v>
      </c>
      <c r="AG69" s="157">
        <f>AF69*Q69</f>
        <v>240</v>
      </c>
      <c r="AH69" s="158" t="str">
        <f t="shared" ref="AH69:AH80" si="76">IF((AG69&gt;599),"I",IF(AG69&gt;149,"II",IF(AG69&gt;39,"III",IF(AG69&lt;31,"IV"))))</f>
        <v>II</v>
      </c>
      <c r="AI69" s="155" t="str">
        <f>IF(AH69="IV","Aceptable",IF(AH69="III","Mejorable",IF(AH69="II","No Aceptable o Aceptable con Control Especifico",IF(AH69="I","No Aceptable"))))</f>
        <v>No Aceptable o Aceptable con Control Especifico</v>
      </c>
      <c r="AJ69" s="159">
        <f>R69</f>
        <v>360</v>
      </c>
      <c r="AK69" s="159">
        <f>AG69</f>
        <v>240</v>
      </c>
      <c r="AL69" s="160">
        <f>(AJ69-AK69)/AJ69</f>
        <v>0.33333333333333331</v>
      </c>
      <c r="AM69" s="161" t="s">
        <v>394</v>
      </c>
      <c r="AN69" s="210" t="s">
        <v>427</v>
      </c>
    </row>
    <row r="70" spans="1:40" ht="208.95" customHeight="1">
      <c r="A70" s="538"/>
      <c r="B70" s="226" t="s">
        <v>385</v>
      </c>
      <c r="C70" s="226" t="s">
        <v>386</v>
      </c>
      <c r="D70" s="250" t="s">
        <v>699</v>
      </c>
      <c r="E70" s="230" t="s">
        <v>586</v>
      </c>
      <c r="F70" s="251" t="s">
        <v>27</v>
      </c>
      <c r="G70" s="251" t="s">
        <v>580</v>
      </c>
      <c r="H70" s="229" t="s">
        <v>612</v>
      </c>
      <c r="I70" s="227" t="s">
        <v>596</v>
      </c>
      <c r="J70" s="230" t="s">
        <v>389</v>
      </c>
      <c r="K70" s="228" t="s">
        <v>598</v>
      </c>
      <c r="L70" s="230" t="s">
        <v>390</v>
      </c>
      <c r="M70" s="231">
        <v>2</v>
      </c>
      <c r="N70" s="232">
        <v>3</v>
      </c>
      <c r="O70" s="231">
        <f>M70*N70</f>
        <v>6</v>
      </c>
      <c r="P70" s="233" t="str">
        <f t="shared" si="73"/>
        <v>Medio</v>
      </c>
      <c r="Q70" s="231">
        <v>60</v>
      </c>
      <c r="R70" s="231">
        <f t="shared" si="37"/>
        <v>360</v>
      </c>
      <c r="S70" s="231" t="str">
        <f t="shared" si="74"/>
        <v>II</v>
      </c>
      <c r="T70" s="221" t="str">
        <f t="shared" si="75"/>
        <v>No Aceptable o Aceptable con Control Especifico</v>
      </c>
      <c r="U70" s="137" t="s">
        <v>391</v>
      </c>
      <c r="V70" s="137" t="s">
        <v>392</v>
      </c>
      <c r="W70" s="137" t="s">
        <v>392</v>
      </c>
      <c r="X70" s="149" t="s">
        <v>599</v>
      </c>
      <c r="Y70" s="148" t="s">
        <v>278</v>
      </c>
      <c r="Z70" s="148" t="s">
        <v>392</v>
      </c>
      <c r="AA70" s="149" t="s">
        <v>1165</v>
      </c>
      <c r="AB70" s="147" t="s">
        <v>390</v>
      </c>
      <c r="AC70" s="209" t="s">
        <v>653</v>
      </c>
      <c r="AD70" s="153">
        <v>2</v>
      </c>
      <c r="AE70" s="154">
        <v>2</v>
      </c>
      <c r="AF70" s="156">
        <f t="shared" si="60"/>
        <v>4</v>
      </c>
      <c r="AG70" s="157">
        <f>AF70*Q70</f>
        <v>240</v>
      </c>
      <c r="AH70" s="158" t="str">
        <f t="shared" si="76"/>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407</v>
      </c>
      <c r="AN70" s="210" t="s">
        <v>427</v>
      </c>
    </row>
    <row r="71" spans="1:40" ht="229.05" customHeight="1">
      <c r="A71" s="538"/>
      <c r="B71" s="226" t="s">
        <v>385</v>
      </c>
      <c r="C71" s="226" t="s">
        <v>386</v>
      </c>
      <c r="D71" s="238" t="s">
        <v>714</v>
      </c>
      <c r="E71" s="230" t="s">
        <v>586</v>
      </c>
      <c r="F71" s="251" t="s">
        <v>28</v>
      </c>
      <c r="G71" s="251" t="s">
        <v>48</v>
      </c>
      <c r="H71" s="229" t="s">
        <v>750</v>
      </c>
      <c r="I71" s="227" t="s">
        <v>600</v>
      </c>
      <c r="J71" s="228" t="s">
        <v>603</v>
      </c>
      <c r="K71" s="228" t="s">
        <v>604</v>
      </c>
      <c r="L71" s="230" t="s">
        <v>390</v>
      </c>
      <c r="M71" s="231">
        <v>2</v>
      </c>
      <c r="N71" s="232">
        <v>3</v>
      </c>
      <c r="O71" s="231">
        <f>M71*N71</f>
        <v>6</v>
      </c>
      <c r="P71" s="233" t="str">
        <f t="shared" si="73"/>
        <v>Medio</v>
      </c>
      <c r="Q71" s="231">
        <v>60</v>
      </c>
      <c r="R71" s="231">
        <f t="shared" si="37"/>
        <v>360</v>
      </c>
      <c r="S71" s="231" t="str">
        <f t="shared" si="74"/>
        <v>II</v>
      </c>
      <c r="T71" s="221" t="str">
        <f t="shared" si="75"/>
        <v>No Aceptable o Aceptable con Control Especifico</v>
      </c>
      <c r="U71" s="137" t="s">
        <v>391</v>
      </c>
      <c r="V71" s="137" t="s">
        <v>392</v>
      </c>
      <c r="W71" s="137" t="s">
        <v>392</v>
      </c>
      <c r="X71" s="149" t="s">
        <v>398</v>
      </c>
      <c r="Y71" s="148" t="s">
        <v>278</v>
      </c>
      <c r="Z71" s="148" t="s">
        <v>392</v>
      </c>
      <c r="AA71" s="149" t="s">
        <v>704</v>
      </c>
      <c r="AB71" s="147" t="s">
        <v>837</v>
      </c>
      <c r="AC71" s="209" t="s">
        <v>659</v>
      </c>
      <c r="AD71" s="153">
        <v>2</v>
      </c>
      <c r="AE71" s="154">
        <v>2</v>
      </c>
      <c r="AF71" s="156">
        <f t="shared" si="60"/>
        <v>4</v>
      </c>
      <c r="AG71" s="157">
        <f t="shared" ref="AG71:AG80" si="77">AF71*Q71</f>
        <v>240</v>
      </c>
      <c r="AH71" s="158" t="str">
        <f t="shared" si="76"/>
        <v>II</v>
      </c>
      <c r="AI71" s="155" t="str">
        <f t="shared" ref="AI71:AI80" si="78">IF(AH71="IV","Aceptable",IF(AH71="III","Mejorable",IF(AH71="II","No Aceptable o Aceptable con Control Especifico",IF(AH71="I","No Aceptable"))))</f>
        <v>No Aceptable o Aceptable con Control Especifico</v>
      </c>
      <c r="AJ71" s="159">
        <f t="shared" ref="AJ71:AJ74" si="79">R71</f>
        <v>360</v>
      </c>
      <c r="AK71" s="159">
        <f t="shared" ref="AK71:AK80" si="80">AG71</f>
        <v>240</v>
      </c>
      <c r="AL71" s="160">
        <f t="shared" ref="AL71:AL80" si="81">(AJ71-AK71)/AJ71</f>
        <v>0.33333333333333331</v>
      </c>
      <c r="AM71" s="161" t="s">
        <v>418</v>
      </c>
      <c r="AN71" s="210" t="s">
        <v>427</v>
      </c>
    </row>
    <row r="72" spans="1:40" ht="232.05" customHeight="1">
      <c r="A72" s="538"/>
      <c r="B72" s="226" t="s">
        <v>385</v>
      </c>
      <c r="C72" s="226" t="s">
        <v>386</v>
      </c>
      <c r="D72" s="238" t="s">
        <v>714</v>
      </c>
      <c r="E72" s="230" t="s">
        <v>586</v>
      </c>
      <c r="F72" s="251" t="s">
        <v>28</v>
      </c>
      <c r="G72" s="251" t="s">
        <v>35</v>
      </c>
      <c r="H72" s="251" t="s">
        <v>615</v>
      </c>
      <c r="I72" s="227" t="s">
        <v>605</v>
      </c>
      <c r="J72" s="228" t="s">
        <v>401</v>
      </c>
      <c r="K72" s="230" t="s">
        <v>397</v>
      </c>
      <c r="L72" s="230" t="s">
        <v>390</v>
      </c>
      <c r="M72" s="231">
        <v>2</v>
      </c>
      <c r="N72" s="232">
        <v>3</v>
      </c>
      <c r="O72" s="231">
        <f t="shared" ref="O72:O80" si="82">M72*N72</f>
        <v>6</v>
      </c>
      <c r="P72" s="233" t="str">
        <f t="shared" si="73"/>
        <v>Medio</v>
      </c>
      <c r="Q72" s="231">
        <v>60</v>
      </c>
      <c r="R72" s="231">
        <f t="shared" si="37"/>
        <v>360</v>
      </c>
      <c r="S72" s="231" t="str">
        <f t="shared" si="74"/>
        <v>II</v>
      </c>
      <c r="T72" s="221" t="str">
        <f t="shared" si="75"/>
        <v>No Aceptable o Aceptable con Control Especifico</v>
      </c>
      <c r="U72" s="137" t="s">
        <v>391</v>
      </c>
      <c r="V72" s="137" t="s">
        <v>392</v>
      </c>
      <c r="W72" s="137" t="s">
        <v>392</v>
      </c>
      <c r="X72" s="149" t="s">
        <v>606</v>
      </c>
      <c r="Y72" s="148" t="s">
        <v>278</v>
      </c>
      <c r="Z72" s="148" t="s">
        <v>392</v>
      </c>
      <c r="AA72" s="149" t="s">
        <v>1164</v>
      </c>
      <c r="AB72" s="147" t="s">
        <v>390</v>
      </c>
      <c r="AC72" s="209" t="s">
        <v>659</v>
      </c>
      <c r="AD72" s="153">
        <v>2</v>
      </c>
      <c r="AE72" s="154">
        <v>2</v>
      </c>
      <c r="AF72" s="156">
        <f t="shared" si="60"/>
        <v>4</v>
      </c>
      <c r="AG72" s="157">
        <f t="shared" si="77"/>
        <v>240</v>
      </c>
      <c r="AH72" s="158" t="str">
        <f t="shared" si="76"/>
        <v>II</v>
      </c>
      <c r="AI72" s="155" t="str">
        <f t="shared" si="78"/>
        <v>No Aceptable o Aceptable con Control Especifico</v>
      </c>
      <c r="AJ72" s="159">
        <f t="shared" si="79"/>
        <v>360</v>
      </c>
      <c r="AK72" s="159">
        <f t="shared" si="80"/>
        <v>240</v>
      </c>
      <c r="AL72" s="160">
        <f t="shared" si="81"/>
        <v>0.33333333333333331</v>
      </c>
      <c r="AM72" s="161" t="s">
        <v>418</v>
      </c>
      <c r="AN72" s="210" t="s">
        <v>427</v>
      </c>
    </row>
    <row r="73" spans="1:40" ht="232.05" customHeight="1">
      <c r="A73" s="538"/>
      <c r="B73" s="226" t="s">
        <v>385</v>
      </c>
      <c r="C73" s="226" t="s">
        <v>386</v>
      </c>
      <c r="D73" s="238" t="s">
        <v>714</v>
      </c>
      <c r="E73" s="230" t="s">
        <v>586</v>
      </c>
      <c r="F73" s="295" t="s">
        <v>25</v>
      </c>
      <c r="G73" s="295" t="s">
        <v>32</v>
      </c>
      <c r="H73" s="229" t="s">
        <v>751</v>
      </c>
      <c r="I73" s="227" t="s">
        <v>664</v>
      </c>
      <c r="J73" s="230" t="s">
        <v>389</v>
      </c>
      <c r="K73" s="228" t="s">
        <v>665</v>
      </c>
      <c r="L73" s="230" t="s">
        <v>390</v>
      </c>
      <c r="M73" s="231">
        <v>2</v>
      </c>
      <c r="N73" s="232">
        <v>4</v>
      </c>
      <c r="O73" s="231">
        <f t="shared" si="82"/>
        <v>8</v>
      </c>
      <c r="P73" s="233" t="str">
        <f t="shared" si="73"/>
        <v>Medio</v>
      </c>
      <c r="Q73" s="231">
        <v>60</v>
      </c>
      <c r="R73" s="231">
        <f t="shared" si="37"/>
        <v>480</v>
      </c>
      <c r="S73" s="231" t="str">
        <f t="shared" si="74"/>
        <v>II</v>
      </c>
      <c r="T73" s="221" t="str">
        <f t="shared" si="75"/>
        <v>No Aceptable o Aceptable con Control Especifico</v>
      </c>
      <c r="U73" s="137" t="s">
        <v>666</v>
      </c>
      <c r="V73" s="137" t="s">
        <v>392</v>
      </c>
      <c r="W73" s="137" t="s">
        <v>392</v>
      </c>
      <c r="X73" s="149" t="s">
        <v>667</v>
      </c>
      <c r="Y73" s="148" t="s">
        <v>278</v>
      </c>
      <c r="Z73" s="148" t="s">
        <v>392</v>
      </c>
      <c r="AA73" s="149" t="s">
        <v>1163</v>
      </c>
      <c r="AB73" s="147" t="s">
        <v>390</v>
      </c>
      <c r="AC73" s="209" t="s">
        <v>668</v>
      </c>
      <c r="AD73" s="276">
        <v>2</v>
      </c>
      <c r="AE73" s="277">
        <v>3</v>
      </c>
      <c r="AF73" s="278">
        <f>AD73*AE73</f>
        <v>6</v>
      </c>
      <c r="AG73" s="279">
        <f>AF73*Q73</f>
        <v>360</v>
      </c>
      <c r="AH73" s="280" t="str">
        <f>IF((AG73&gt;599),"I",IF(AG73&gt;149,"II",IF(AG73&gt;39,"III",IF(AG73&lt;31,"IV"))))</f>
        <v>II</v>
      </c>
      <c r="AI73" s="281" t="str">
        <f>IF(AH73="IV","Aceptable",IF(AH73="III","Mejorable",IF(AH73="II","No Aceptable o Aceptable con Control Especifico",IF(AH73="I","No Aceptable"))))</f>
        <v>No Aceptable o Aceptable con Control Especifico</v>
      </c>
      <c r="AJ73" s="282">
        <v>480</v>
      </c>
      <c r="AK73" s="282">
        <f>AG73</f>
        <v>360</v>
      </c>
      <c r="AL73" s="283">
        <f t="shared" si="81"/>
        <v>0.25</v>
      </c>
      <c r="AM73" s="161" t="s">
        <v>394</v>
      </c>
      <c r="AN73" s="210" t="s">
        <v>634</v>
      </c>
    </row>
    <row r="74" spans="1:40" ht="229.95" customHeight="1">
      <c r="A74" s="538"/>
      <c r="B74" s="226" t="s">
        <v>385</v>
      </c>
      <c r="C74" s="226" t="s">
        <v>386</v>
      </c>
      <c r="D74" s="238" t="s">
        <v>714</v>
      </c>
      <c r="E74" s="230" t="s">
        <v>586</v>
      </c>
      <c r="F74" s="251" t="s">
        <v>25</v>
      </c>
      <c r="G74" s="251" t="s">
        <v>570</v>
      </c>
      <c r="H74" s="251" t="s">
        <v>614</v>
      </c>
      <c r="I74" s="227" t="s">
        <v>403</v>
      </c>
      <c r="J74" s="228" t="s">
        <v>389</v>
      </c>
      <c r="K74" s="230" t="s">
        <v>397</v>
      </c>
      <c r="L74" s="228" t="s">
        <v>404</v>
      </c>
      <c r="M74" s="231">
        <v>2</v>
      </c>
      <c r="N74" s="232">
        <v>3</v>
      </c>
      <c r="O74" s="231">
        <f t="shared" si="82"/>
        <v>6</v>
      </c>
      <c r="P74" s="233" t="str">
        <f t="shared" si="73"/>
        <v>Medio</v>
      </c>
      <c r="Q74" s="231">
        <v>10</v>
      </c>
      <c r="R74" s="231">
        <f t="shared" si="37"/>
        <v>60</v>
      </c>
      <c r="S74" s="231" t="str">
        <f t="shared" si="74"/>
        <v>III</v>
      </c>
      <c r="T74" s="221" t="str">
        <f t="shared" si="75"/>
        <v>Mejorable</v>
      </c>
      <c r="U74" s="137" t="s">
        <v>391</v>
      </c>
      <c r="V74" s="137" t="s">
        <v>392</v>
      </c>
      <c r="W74" s="137" t="s">
        <v>392</v>
      </c>
      <c r="X74" s="149" t="s">
        <v>405</v>
      </c>
      <c r="Y74" s="148" t="s">
        <v>278</v>
      </c>
      <c r="Z74" s="147" t="s">
        <v>607</v>
      </c>
      <c r="AA74" s="149" t="s">
        <v>608</v>
      </c>
      <c r="AB74" s="147" t="s">
        <v>390</v>
      </c>
      <c r="AC74" s="209" t="s">
        <v>1162</v>
      </c>
      <c r="AD74" s="153">
        <v>2</v>
      </c>
      <c r="AE74" s="154">
        <v>2</v>
      </c>
      <c r="AF74" s="156">
        <f t="shared" si="60"/>
        <v>4</v>
      </c>
      <c r="AG74" s="157">
        <f t="shared" si="77"/>
        <v>40</v>
      </c>
      <c r="AH74" s="158" t="str">
        <f t="shared" si="76"/>
        <v>III</v>
      </c>
      <c r="AI74" s="155" t="str">
        <f t="shared" si="78"/>
        <v>Mejorable</v>
      </c>
      <c r="AJ74" s="159">
        <f t="shared" si="79"/>
        <v>60</v>
      </c>
      <c r="AK74" s="159">
        <f t="shared" si="80"/>
        <v>40</v>
      </c>
      <c r="AL74" s="160">
        <f t="shared" si="81"/>
        <v>0.33333333333333331</v>
      </c>
      <c r="AM74" s="161" t="s">
        <v>407</v>
      </c>
      <c r="AN74" s="210" t="s">
        <v>427</v>
      </c>
    </row>
    <row r="75" spans="1:40" ht="229.95" customHeight="1">
      <c r="A75" s="538"/>
      <c r="B75" s="226" t="s">
        <v>385</v>
      </c>
      <c r="C75" s="226" t="s">
        <v>386</v>
      </c>
      <c r="D75" s="238" t="s">
        <v>714</v>
      </c>
      <c r="E75" s="230" t="s">
        <v>586</v>
      </c>
      <c r="F75" s="251" t="s">
        <v>25</v>
      </c>
      <c r="G75" s="251" t="s">
        <v>39</v>
      </c>
      <c r="H75" s="251" t="s">
        <v>613</v>
      </c>
      <c r="I75" s="252" t="s">
        <v>655</v>
      </c>
      <c r="J75" s="228" t="s">
        <v>389</v>
      </c>
      <c r="K75" s="230" t="s">
        <v>397</v>
      </c>
      <c r="L75" s="228" t="s">
        <v>404</v>
      </c>
      <c r="M75" s="231">
        <v>2</v>
      </c>
      <c r="N75" s="232">
        <v>4</v>
      </c>
      <c r="O75" s="231">
        <f t="shared" si="82"/>
        <v>8</v>
      </c>
      <c r="P75" s="233" t="str">
        <f t="shared" si="73"/>
        <v>Medio</v>
      </c>
      <c r="Q75" s="231">
        <v>25</v>
      </c>
      <c r="R75" s="231">
        <f t="shared" si="37"/>
        <v>200</v>
      </c>
      <c r="S75" s="231" t="str">
        <f t="shared" si="74"/>
        <v>II</v>
      </c>
      <c r="T75" s="221" t="str">
        <f t="shared" si="75"/>
        <v>No Aceptable o Aceptable con Control Especifico</v>
      </c>
      <c r="U75" s="137" t="s">
        <v>391</v>
      </c>
      <c r="V75" s="137" t="s">
        <v>392</v>
      </c>
      <c r="W75" s="137" t="s">
        <v>392</v>
      </c>
      <c r="X75" s="149" t="s">
        <v>609</v>
      </c>
      <c r="Y75" s="148" t="s">
        <v>278</v>
      </c>
      <c r="Z75" s="147" t="s">
        <v>610</v>
      </c>
      <c r="AA75" s="149" t="s">
        <v>1019</v>
      </c>
      <c r="AB75" s="147" t="s">
        <v>390</v>
      </c>
      <c r="AC75" s="209" t="s">
        <v>620</v>
      </c>
      <c r="AD75" s="153">
        <v>2</v>
      </c>
      <c r="AE75" s="154">
        <v>3</v>
      </c>
      <c r="AF75" s="156">
        <f t="shared" si="60"/>
        <v>6</v>
      </c>
      <c r="AG75" s="157">
        <f t="shared" si="77"/>
        <v>150</v>
      </c>
      <c r="AH75" s="158" t="str">
        <f t="shared" si="76"/>
        <v>II</v>
      </c>
      <c r="AI75" s="155" t="str">
        <f t="shared" si="78"/>
        <v>No Aceptable o Aceptable con Control Especifico</v>
      </c>
      <c r="AJ75" s="159">
        <v>200</v>
      </c>
      <c r="AK75" s="159">
        <f t="shared" si="80"/>
        <v>150</v>
      </c>
      <c r="AL75" s="160">
        <f t="shared" si="81"/>
        <v>0.25</v>
      </c>
      <c r="AM75" s="161" t="s">
        <v>407</v>
      </c>
      <c r="AN75" s="210" t="s">
        <v>634</v>
      </c>
    </row>
    <row r="76" spans="1:40" ht="112.95" customHeight="1">
      <c r="A76" s="538"/>
      <c r="B76" s="226" t="s">
        <v>385</v>
      </c>
      <c r="C76" s="226" t="s">
        <v>386</v>
      </c>
      <c r="D76" s="238" t="s">
        <v>420</v>
      </c>
      <c r="E76" s="230" t="s">
        <v>586</v>
      </c>
      <c r="F76" s="251" t="s">
        <v>29</v>
      </c>
      <c r="G76" s="251" t="s">
        <v>43</v>
      </c>
      <c r="H76" s="251" t="s">
        <v>1011</v>
      </c>
      <c r="I76" s="230" t="s">
        <v>618</v>
      </c>
      <c r="J76" s="230" t="s">
        <v>397</v>
      </c>
      <c r="K76" s="230" t="s">
        <v>397</v>
      </c>
      <c r="L76" s="230" t="s">
        <v>397</v>
      </c>
      <c r="M76" s="231">
        <v>2</v>
      </c>
      <c r="N76" s="232">
        <v>3</v>
      </c>
      <c r="O76" s="231">
        <f t="shared" si="82"/>
        <v>6</v>
      </c>
      <c r="P76" s="233" t="str">
        <f t="shared" si="73"/>
        <v>Medio</v>
      </c>
      <c r="Q76" s="231">
        <v>10</v>
      </c>
      <c r="R76" s="231">
        <f t="shared" si="37"/>
        <v>60</v>
      </c>
      <c r="S76" s="231" t="str">
        <f t="shared" si="74"/>
        <v>III</v>
      </c>
      <c r="T76" s="221" t="str">
        <f t="shared" si="75"/>
        <v>Mejorable</v>
      </c>
      <c r="U76" s="137" t="s">
        <v>391</v>
      </c>
      <c r="V76" s="137" t="s">
        <v>392</v>
      </c>
      <c r="W76" s="137" t="s">
        <v>392</v>
      </c>
      <c r="X76" s="149" t="s">
        <v>619</v>
      </c>
      <c r="Y76" s="148" t="s">
        <v>278</v>
      </c>
      <c r="Z76" s="147" t="s">
        <v>392</v>
      </c>
      <c r="AA76" s="149" t="s">
        <v>621</v>
      </c>
      <c r="AB76" s="147" t="s">
        <v>390</v>
      </c>
      <c r="AC76" s="209" t="s">
        <v>622</v>
      </c>
      <c r="AD76" s="153">
        <v>2</v>
      </c>
      <c r="AE76" s="154">
        <v>2</v>
      </c>
      <c r="AF76" s="156">
        <f t="shared" si="60"/>
        <v>4</v>
      </c>
      <c r="AG76" s="157">
        <f t="shared" si="77"/>
        <v>40</v>
      </c>
      <c r="AH76" s="158" t="str">
        <f t="shared" si="76"/>
        <v>III</v>
      </c>
      <c r="AI76" s="155" t="str">
        <f t="shared" si="78"/>
        <v>Mejorable</v>
      </c>
      <c r="AJ76" s="159">
        <v>60</v>
      </c>
      <c r="AK76" s="159">
        <f t="shared" si="80"/>
        <v>40</v>
      </c>
      <c r="AL76" s="160">
        <f t="shared" si="81"/>
        <v>0.33333333333333331</v>
      </c>
      <c r="AM76" s="161" t="s">
        <v>407</v>
      </c>
      <c r="AN76" s="210" t="s">
        <v>427</v>
      </c>
    </row>
    <row r="77" spans="1:40" ht="163.05000000000001" customHeight="1">
      <c r="A77" s="538"/>
      <c r="B77" s="226" t="s">
        <v>385</v>
      </c>
      <c r="C77" s="226" t="s">
        <v>386</v>
      </c>
      <c r="D77" s="238" t="s">
        <v>420</v>
      </c>
      <c r="E77" s="230" t="s">
        <v>586</v>
      </c>
      <c r="F77" s="251" t="s">
        <v>29</v>
      </c>
      <c r="G77" s="285" t="s">
        <v>49</v>
      </c>
      <c r="H77" s="285" t="s">
        <v>744</v>
      </c>
      <c r="I77" s="255" t="s">
        <v>623</v>
      </c>
      <c r="J77" s="255" t="s">
        <v>389</v>
      </c>
      <c r="K77" s="286" t="s">
        <v>624</v>
      </c>
      <c r="L77" s="286" t="s">
        <v>625</v>
      </c>
      <c r="M77" s="256">
        <v>2</v>
      </c>
      <c r="N77" s="257">
        <v>3</v>
      </c>
      <c r="O77" s="256">
        <f t="shared" si="82"/>
        <v>6</v>
      </c>
      <c r="P77" s="258" t="str">
        <f t="shared" si="73"/>
        <v>Medio</v>
      </c>
      <c r="Q77" s="256">
        <v>100</v>
      </c>
      <c r="R77" s="256">
        <f t="shared" si="37"/>
        <v>600</v>
      </c>
      <c r="S77" s="256" t="str">
        <f t="shared" si="74"/>
        <v>I</v>
      </c>
      <c r="T77" s="259" t="str">
        <f t="shared" si="75"/>
        <v>No Aceptable</v>
      </c>
      <c r="U77" s="137" t="s">
        <v>391</v>
      </c>
      <c r="V77" s="137" t="s">
        <v>392</v>
      </c>
      <c r="W77" s="137" t="s">
        <v>392</v>
      </c>
      <c r="X77" s="261" t="s">
        <v>626</v>
      </c>
      <c r="Y77" s="262" t="s">
        <v>278</v>
      </c>
      <c r="Z77" s="263" t="s">
        <v>627</v>
      </c>
      <c r="AA77" s="261" t="s">
        <v>1161</v>
      </c>
      <c r="AB77" s="263" t="s">
        <v>390</v>
      </c>
      <c r="AC77" s="264" t="s">
        <v>660</v>
      </c>
      <c r="AD77" s="265">
        <v>2</v>
      </c>
      <c r="AE77" s="266">
        <v>2</v>
      </c>
      <c r="AF77" s="267">
        <f t="shared" si="60"/>
        <v>4</v>
      </c>
      <c r="AG77" s="268">
        <f t="shared" si="77"/>
        <v>400</v>
      </c>
      <c r="AH77" s="269" t="str">
        <f t="shared" si="76"/>
        <v>II</v>
      </c>
      <c r="AI77" s="270" t="str">
        <f t="shared" si="78"/>
        <v>No Aceptable o Aceptable con Control Especifico</v>
      </c>
      <c r="AJ77" s="271">
        <v>600</v>
      </c>
      <c r="AK77" s="271">
        <f t="shared" si="80"/>
        <v>400</v>
      </c>
      <c r="AL77" s="160">
        <f t="shared" si="81"/>
        <v>0.33333333333333331</v>
      </c>
      <c r="AM77" s="273" t="s">
        <v>407</v>
      </c>
      <c r="AN77" s="210" t="s">
        <v>427</v>
      </c>
    </row>
    <row r="78" spans="1:40" ht="235.95" customHeight="1">
      <c r="A78" s="538"/>
      <c r="B78" s="226" t="s">
        <v>385</v>
      </c>
      <c r="C78" s="226" t="s">
        <v>386</v>
      </c>
      <c r="D78" s="238" t="s">
        <v>714</v>
      </c>
      <c r="E78" s="230" t="s">
        <v>586</v>
      </c>
      <c r="F78" s="285" t="s">
        <v>29</v>
      </c>
      <c r="G78" s="285" t="s">
        <v>56</v>
      </c>
      <c r="H78" s="285" t="s">
        <v>629</v>
      </c>
      <c r="I78" s="255" t="s">
        <v>632</v>
      </c>
      <c r="J78" s="286" t="s">
        <v>631</v>
      </c>
      <c r="K78" s="286" t="s">
        <v>630</v>
      </c>
      <c r="L78" s="286" t="s">
        <v>637</v>
      </c>
      <c r="M78" s="256">
        <v>2</v>
      </c>
      <c r="N78" s="257">
        <v>4</v>
      </c>
      <c r="O78" s="256">
        <f t="shared" si="82"/>
        <v>8</v>
      </c>
      <c r="P78" s="258" t="str">
        <f t="shared" si="73"/>
        <v>Medio</v>
      </c>
      <c r="Q78" s="256">
        <v>100</v>
      </c>
      <c r="R78" s="256">
        <f t="shared" si="37"/>
        <v>800</v>
      </c>
      <c r="S78" s="256" t="str">
        <f t="shared" si="74"/>
        <v>I</v>
      </c>
      <c r="T78" s="259" t="str">
        <f t="shared" si="75"/>
        <v>No Aceptable</v>
      </c>
      <c r="U78" s="137" t="s">
        <v>391</v>
      </c>
      <c r="V78" s="260" t="s">
        <v>392</v>
      </c>
      <c r="W78" s="260" t="s">
        <v>392</v>
      </c>
      <c r="X78" s="261" t="s">
        <v>626</v>
      </c>
      <c r="Y78" s="262" t="s">
        <v>278</v>
      </c>
      <c r="Z78" s="263" t="s">
        <v>633</v>
      </c>
      <c r="AA78" s="261" t="s">
        <v>1135</v>
      </c>
      <c r="AB78" s="263" t="s">
        <v>635</v>
      </c>
      <c r="AC78" s="264" t="s">
        <v>642</v>
      </c>
      <c r="AD78" s="265">
        <v>2</v>
      </c>
      <c r="AE78" s="266">
        <v>2</v>
      </c>
      <c r="AF78" s="267">
        <f t="shared" si="60"/>
        <v>4</v>
      </c>
      <c r="AG78" s="268">
        <f t="shared" si="77"/>
        <v>400</v>
      </c>
      <c r="AH78" s="269" t="str">
        <f t="shared" si="76"/>
        <v>II</v>
      </c>
      <c r="AI78" s="270" t="str">
        <f t="shared" si="78"/>
        <v>No Aceptable o Aceptable con Control Especifico</v>
      </c>
      <c r="AJ78" s="271">
        <v>800</v>
      </c>
      <c r="AK78" s="271">
        <f t="shared" si="80"/>
        <v>400</v>
      </c>
      <c r="AL78" s="272">
        <f t="shared" si="81"/>
        <v>0.5</v>
      </c>
      <c r="AM78" s="273" t="s">
        <v>407</v>
      </c>
      <c r="AN78" s="210" t="s">
        <v>395</v>
      </c>
    </row>
    <row r="79" spans="1:40" ht="226.05" customHeight="1">
      <c r="A79" s="538"/>
      <c r="B79" s="226" t="s">
        <v>385</v>
      </c>
      <c r="C79" s="226" t="s">
        <v>574</v>
      </c>
      <c r="D79" s="238" t="s">
        <v>714</v>
      </c>
      <c r="E79" s="230" t="s">
        <v>586</v>
      </c>
      <c r="F79" s="285" t="s">
        <v>30</v>
      </c>
      <c r="G79" s="285" t="s">
        <v>44</v>
      </c>
      <c r="H79" s="285" t="s">
        <v>636</v>
      </c>
      <c r="I79" s="255" t="s">
        <v>645</v>
      </c>
      <c r="J79" s="255" t="s">
        <v>390</v>
      </c>
      <c r="K79" s="255" t="s">
        <v>638</v>
      </c>
      <c r="L79" s="255" t="s">
        <v>639</v>
      </c>
      <c r="M79" s="256">
        <v>2</v>
      </c>
      <c r="N79" s="257">
        <v>4</v>
      </c>
      <c r="O79" s="256">
        <f t="shared" si="82"/>
        <v>8</v>
      </c>
      <c r="P79" s="258" t="str">
        <f t="shared" si="73"/>
        <v>Medio</v>
      </c>
      <c r="Q79" s="256">
        <v>100</v>
      </c>
      <c r="R79" s="256">
        <f t="shared" si="37"/>
        <v>800</v>
      </c>
      <c r="S79" s="256" t="str">
        <f t="shared" si="74"/>
        <v>I</v>
      </c>
      <c r="T79" s="259" t="str">
        <f t="shared" si="75"/>
        <v>No Aceptable</v>
      </c>
      <c r="U79" s="137" t="s">
        <v>391</v>
      </c>
      <c r="V79" s="260" t="s">
        <v>392</v>
      </c>
      <c r="W79" s="260" t="s">
        <v>392</v>
      </c>
      <c r="X79" s="261" t="s">
        <v>626</v>
      </c>
      <c r="Y79" s="262" t="s">
        <v>278</v>
      </c>
      <c r="Z79" s="263" t="s">
        <v>392</v>
      </c>
      <c r="AA79" s="261" t="s">
        <v>1160</v>
      </c>
      <c r="AB79" s="263" t="s">
        <v>641</v>
      </c>
      <c r="AC79" s="264" t="s">
        <v>643</v>
      </c>
      <c r="AD79" s="265">
        <v>2</v>
      </c>
      <c r="AE79" s="266">
        <v>3</v>
      </c>
      <c r="AF79" s="267">
        <f t="shared" si="60"/>
        <v>6</v>
      </c>
      <c r="AG79" s="268">
        <f t="shared" si="77"/>
        <v>600</v>
      </c>
      <c r="AH79" s="269" t="str">
        <f t="shared" si="76"/>
        <v>I</v>
      </c>
      <c r="AI79" s="270" t="str">
        <f t="shared" si="78"/>
        <v>No Aceptable</v>
      </c>
      <c r="AJ79" s="271">
        <v>800</v>
      </c>
      <c r="AK79" s="271">
        <f t="shared" si="80"/>
        <v>600</v>
      </c>
      <c r="AL79" s="272">
        <f t="shared" si="81"/>
        <v>0.25</v>
      </c>
      <c r="AM79" s="273" t="s">
        <v>407</v>
      </c>
      <c r="AN79" s="210" t="s">
        <v>634</v>
      </c>
    </row>
    <row r="80" spans="1:40" ht="229.05" customHeight="1">
      <c r="A80" s="539"/>
      <c r="B80" s="226" t="s">
        <v>385</v>
      </c>
      <c r="C80" s="226" t="s">
        <v>574</v>
      </c>
      <c r="D80" s="238" t="s">
        <v>714</v>
      </c>
      <c r="E80" s="230" t="s">
        <v>586</v>
      </c>
      <c r="F80" s="285" t="s">
        <v>30</v>
      </c>
      <c r="G80" s="285" t="s">
        <v>57</v>
      </c>
      <c r="H80" s="285" t="s">
        <v>644</v>
      </c>
      <c r="I80" s="255" t="s">
        <v>646</v>
      </c>
      <c r="J80" s="255" t="s">
        <v>390</v>
      </c>
      <c r="K80" s="255" t="s">
        <v>638</v>
      </c>
      <c r="L80" s="255" t="s">
        <v>639</v>
      </c>
      <c r="M80" s="256">
        <v>2</v>
      </c>
      <c r="N80" s="257">
        <v>4</v>
      </c>
      <c r="O80" s="256">
        <f t="shared" si="82"/>
        <v>8</v>
      </c>
      <c r="P80" s="258" t="str">
        <f t="shared" si="73"/>
        <v>Medio</v>
      </c>
      <c r="Q80" s="256">
        <v>100</v>
      </c>
      <c r="R80" s="256">
        <f t="shared" si="37"/>
        <v>800</v>
      </c>
      <c r="S80" s="256" t="str">
        <f t="shared" si="74"/>
        <v>I</v>
      </c>
      <c r="T80" s="259" t="str">
        <f t="shared" si="75"/>
        <v>No Aceptable</v>
      </c>
      <c r="U80" s="137" t="s">
        <v>391</v>
      </c>
      <c r="V80" s="260" t="s">
        <v>392</v>
      </c>
      <c r="W80" s="260" t="s">
        <v>392</v>
      </c>
      <c r="X80" s="261" t="s">
        <v>626</v>
      </c>
      <c r="Y80" s="262" t="s">
        <v>278</v>
      </c>
      <c r="Z80" s="263" t="s">
        <v>392</v>
      </c>
      <c r="AA80" s="261" t="s">
        <v>689</v>
      </c>
      <c r="AB80" s="263" t="s">
        <v>641</v>
      </c>
      <c r="AC80" s="264" t="s">
        <v>643</v>
      </c>
      <c r="AD80" s="265">
        <v>2</v>
      </c>
      <c r="AE80" s="266">
        <v>3</v>
      </c>
      <c r="AF80" s="267">
        <f t="shared" si="60"/>
        <v>6</v>
      </c>
      <c r="AG80" s="268">
        <f t="shared" si="77"/>
        <v>600</v>
      </c>
      <c r="AH80" s="269" t="str">
        <f t="shared" si="76"/>
        <v>I</v>
      </c>
      <c r="AI80" s="270" t="str">
        <f t="shared" si="78"/>
        <v>No Aceptable</v>
      </c>
      <c r="AJ80" s="271">
        <v>800</v>
      </c>
      <c r="AK80" s="271">
        <f t="shared" si="80"/>
        <v>600</v>
      </c>
      <c r="AL80" s="272">
        <f t="shared" si="81"/>
        <v>0.25</v>
      </c>
      <c r="AM80" s="273" t="s">
        <v>407</v>
      </c>
      <c r="AN80" s="210" t="s">
        <v>634</v>
      </c>
    </row>
    <row r="81" spans="1:40" ht="214.95" customHeight="1">
      <c r="A81" s="540" t="s">
        <v>716</v>
      </c>
      <c r="B81" s="226" t="s">
        <v>385</v>
      </c>
      <c r="C81" s="226" t="s">
        <v>386</v>
      </c>
      <c r="D81" s="238" t="s">
        <v>387</v>
      </c>
      <c r="E81" s="230" t="s">
        <v>586</v>
      </c>
      <c r="F81" s="229" t="s">
        <v>27</v>
      </c>
      <c r="G81" s="227" t="s">
        <v>590</v>
      </c>
      <c r="H81" s="229" t="s">
        <v>743</v>
      </c>
      <c r="I81" s="227" t="s">
        <v>596</v>
      </c>
      <c r="J81" s="230" t="s">
        <v>389</v>
      </c>
      <c r="K81" s="228" t="s">
        <v>592</v>
      </c>
      <c r="L81" s="230" t="s">
        <v>390</v>
      </c>
      <c r="M81" s="231">
        <v>2</v>
      </c>
      <c r="N81" s="232">
        <v>3</v>
      </c>
      <c r="O81" s="231">
        <f>M81*N81</f>
        <v>6</v>
      </c>
      <c r="P81" s="233" t="str">
        <f>IF((O81&gt;23),"MuyAlto",IF(O81&gt;9,"Alto",IF(O81&gt;5,"Medio",IF(O81&lt;6,"Bajo"))))</f>
        <v>Medio</v>
      </c>
      <c r="Q81" s="231">
        <v>25</v>
      </c>
      <c r="R81" s="231">
        <f t="shared" si="37"/>
        <v>150</v>
      </c>
      <c r="S81" s="231" t="str">
        <f>IF((R81&gt;599),"I",IF(R81&gt;149,"II",IF(R81&gt;39,"III",IF(R81&lt;31,"IV"))))</f>
        <v>II</v>
      </c>
      <c r="T81" s="221" t="str">
        <f>IF(S81="IV","Aceptable",IF(S81="III","Mejorable",IF(S81="II","No Aceptable o Aceptable con Control Especifico",IF(S81="I","No Aceptable"))))</f>
        <v>No Aceptable o Aceptable con Control Especifico</v>
      </c>
      <c r="U81" s="137" t="s">
        <v>391</v>
      </c>
      <c r="V81" s="137" t="s">
        <v>392</v>
      </c>
      <c r="W81" s="137" t="s">
        <v>392</v>
      </c>
      <c r="X81" s="149" t="s">
        <v>593</v>
      </c>
      <c r="Y81" s="148" t="s">
        <v>278</v>
      </c>
      <c r="Z81" s="148" t="s">
        <v>392</v>
      </c>
      <c r="AA81" s="149" t="s">
        <v>1159</v>
      </c>
      <c r="AB81" s="147" t="s">
        <v>390</v>
      </c>
      <c r="AC81" s="169" t="s">
        <v>653</v>
      </c>
      <c r="AD81" s="153">
        <v>2</v>
      </c>
      <c r="AE81" s="154">
        <v>2</v>
      </c>
      <c r="AF81" s="156">
        <f t="shared" si="60"/>
        <v>4</v>
      </c>
      <c r="AG81" s="157">
        <f>AF81*Q81</f>
        <v>100</v>
      </c>
      <c r="AH81" s="158" t="str">
        <f>IF((AG81&gt;599),"I",IF(AG81&gt;149,"II",IF(AG81&gt;39,"III",IF(AG81&lt;31,"IV"))))</f>
        <v>III</v>
      </c>
      <c r="AI81" s="155" t="str">
        <f>IF(AH81="IV","Aceptable",IF(AH81="III","Mejorable",IF(AH81="II","No Aceptable o Aceptable con Control Especifico",IF(AH81="I","No Aceptable"))))</f>
        <v>Mejorable</v>
      </c>
      <c r="AJ81" s="159">
        <f>R81</f>
        <v>150</v>
      </c>
      <c r="AK81" s="159">
        <f>AG81</f>
        <v>100</v>
      </c>
      <c r="AL81" s="160">
        <f>(AJ81-AK81)/AJ81</f>
        <v>0.33333333333333331</v>
      </c>
      <c r="AM81" s="161" t="s">
        <v>394</v>
      </c>
      <c r="AN81" s="210" t="s">
        <v>427</v>
      </c>
    </row>
    <row r="82" spans="1:40" ht="220.05" customHeight="1">
      <c r="A82" s="541"/>
      <c r="B82" s="226" t="s">
        <v>385</v>
      </c>
      <c r="C82" s="226" t="s">
        <v>386</v>
      </c>
      <c r="D82" s="228" t="s">
        <v>721</v>
      </c>
      <c r="E82" s="230" t="s">
        <v>586</v>
      </c>
      <c r="F82" s="229" t="s">
        <v>27</v>
      </c>
      <c r="G82" s="229" t="s">
        <v>566</v>
      </c>
      <c r="H82" s="229" t="s">
        <v>612</v>
      </c>
      <c r="I82" s="227" t="s">
        <v>594</v>
      </c>
      <c r="J82" s="230" t="s">
        <v>389</v>
      </c>
      <c r="K82" s="228" t="s">
        <v>595</v>
      </c>
      <c r="L82" s="230" t="s">
        <v>390</v>
      </c>
      <c r="M82" s="231">
        <v>2</v>
      </c>
      <c r="N82" s="232">
        <v>3</v>
      </c>
      <c r="O82" s="231">
        <f t="shared" ref="O82" si="83">M82*N82</f>
        <v>6</v>
      </c>
      <c r="P82" s="233" t="str">
        <f t="shared" ref="P82:P97" si="84">IF((O82&gt;23),"MuyAlto",IF(O82&gt;9,"Alto",IF(O82&gt;5,"Medio",IF(O82&lt;6,"Bajo"))))</f>
        <v>Medio</v>
      </c>
      <c r="Q82" s="231">
        <v>60</v>
      </c>
      <c r="R82" s="231">
        <f t="shared" si="37"/>
        <v>360</v>
      </c>
      <c r="S82" s="231" t="str">
        <f t="shared" ref="S82:S97" si="85">IF((R82&gt;599),"I",IF(R82&gt;149,"II",IF(R82&gt;39,"III",IF(R82&lt;31,"IV"))))</f>
        <v>II</v>
      </c>
      <c r="T82" s="221" t="str">
        <f t="shared" ref="T82:T97" si="86">IF(S82="IV","Aceptable",IF(S82="III","Mejorable",IF(S82="II","No Aceptable o Aceptable con Control Especifico",IF(S82="I","No Aceptable"))))</f>
        <v>No Aceptable o Aceptable con Control Especifico</v>
      </c>
      <c r="U82" s="137" t="s">
        <v>391</v>
      </c>
      <c r="V82" s="137" t="s">
        <v>392</v>
      </c>
      <c r="W82" s="137" t="s">
        <v>392</v>
      </c>
      <c r="X82" s="149" t="s">
        <v>599</v>
      </c>
      <c r="Y82" s="148" t="s">
        <v>278</v>
      </c>
      <c r="Z82" s="148" t="s">
        <v>392</v>
      </c>
      <c r="AA82" s="149" t="s">
        <v>1017</v>
      </c>
      <c r="AB82" s="147" t="s">
        <v>390</v>
      </c>
      <c r="AC82" s="209" t="s">
        <v>653</v>
      </c>
      <c r="AD82" s="153">
        <v>2</v>
      </c>
      <c r="AE82" s="154">
        <v>2</v>
      </c>
      <c r="AF82" s="156">
        <f t="shared" si="60"/>
        <v>4</v>
      </c>
      <c r="AG82" s="157">
        <f>AF82*Q82</f>
        <v>240</v>
      </c>
      <c r="AH82" s="158" t="str">
        <f t="shared" ref="AH82:AH97" si="87">IF((AG82&gt;599),"I",IF(AG82&gt;149,"II",IF(AG82&gt;39,"III",IF(AG82&lt;31,"IV"))))</f>
        <v>II</v>
      </c>
      <c r="AI82" s="155" t="str">
        <f>IF(AH82="IV","Aceptable",IF(AH82="III","Mejorable",IF(AH82="II","No Aceptable o Aceptable con Control Especifico",IF(AH82="I","No Aceptable"))))</f>
        <v>No Aceptable o Aceptable con Control Especifico</v>
      </c>
      <c r="AJ82" s="159">
        <f>R82</f>
        <v>360</v>
      </c>
      <c r="AK82" s="159">
        <f>AG82</f>
        <v>240</v>
      </c>
      <c r="AL82" s="160">
        <f>(AJ82-AK82)/AJ82</f>
        <v>0.33333333333333331</v>
      </c>
      <c r="AM82" s="161" t="s">
        <v>394</v>
      </c>
      <c r="AN82" s="210" t="s">
        <v>427</v>
      </c>
    </row>
    <row r="83" spans="1:40" ht="214.95" customHeight="1">
      <c r="A83" s="541"/>
      <c r="B83" s="226" t="s">
        <v>385</v>
      </c>
      <c r="C83" s="226" t="s">
        <v>386</v>
      </c>
      <c r="D83" s="250" t="s">
        <v>699</v>
      </c>
      <c r="E83" s="230" t="s">
        <v>586</v>
      </c>
      <c r="F83" s="251" t="s">
        <v>27</v>
      </c>
      <c r="G83" s="251" t="s">
        <v>580</v>
      </c>
      <c r="H83" s="229" t="s">
        <v>612</v>
      </c>
      <c r="I83" s="227" t="s">
        <v>596</v>
      </c>
      <c r="J83" s="230" t="s">
        <v>389</v>
      </c>
      <c r="K83" s="228" t="s">
        <v>598</v>
      </c>
      <c r="L83" s="230" t="s">
        <v>390</v>
      </c>
      <c r="M83" s="231">
        <v>2</v>
      </c>
      <c r="N83" s="232">
        <v>3</v>
      </c>
      <c r="O83" s="231">
        <f>M83*N83</f>
        <v>6</v>
      </c>
      <c r="P83" s="233" t="str">
        <f t="shared" si="84"/>
        <v>Medio</v>
      </c>
      <c r="Q83" s="231">
        <v>60</v>
      </c>
      <c r="R83" s="231">
        <f t="shared" si="37"/>
        <v>360</v>
      </c>
      <c r="S83" s="231" t="str">
        <f t="shared" si="85"/>
        <v>II</v>
      </c>
      <c r="T83" s="221" t="str">
        <f t="shared" si="86"/>
        <v>No Aceptable o Aceptable con Control Especifico</v>
      </c>
      <c r="U83" s="137" t="s">
        <v>391</v>
      </c>
      <c r="V83" s="137" t="s">
        <v>392</v>
      </c>
      <c r="W83" s="137" t="s">
        <v>392</v>
      </c>
      <c r="X83" s="149" t="s">
        <v>599</v>
      </c>
      <c r="Y83" s="148" t="s">
        <v>278</v>
      </c>
      <c r="Z83" s="148" t="s">
        <v>392</v>
      </c>
      <c r="AA83" s="149" t="s">
        <v>1158</v>
      </c>
      <c r="AB83" s="147" t="s">
        <v>390</v>
      </c>
      <c r="AC83" s="209" t="s">
        <v>653</v>
      </c>
      <c r="AD83" s="153">
        <v>2</v>
      </c>
      <c r="AE83" s="154">
        <v>2</v>
      </c>
      <c r="AF83" s="156">
        <f t="shared" si="60"/>
        <v>4</v>
      </c>
      <c r="AG83" s="157">
        <f>AF83*Q83</f>
        <v>240</v>
      </c>
      <c r="AH83" s="158" t="str">
        <f t="shared" si="87"/>
        <v>II</v>
      </c>
      <c r="AI83" s="155" t="str">
        <f>IF(AH83="IV","Aceptable",IF(AH83="III","Mejorable",IF(AH83="II","No Aceptable o Aceptable con Control Especifico",IF(AH83="I","No Aceptable"))))</f>
        <v>No Aceptable o Aceptable con Control Especifico</v>
      </c>
      <c r="AJ83" s="159">
        <f>R83</f>
        <v>360</v>
      </c>
      <c r="AK83" s="159">
        <f>AG83</f>
        <v>240</v>
      </c>
      <c r="AL83" s="160">
        <f>(AJ83-AK83)/AJ83</f>
        <v>0.33333333333333331</v>
      </c>
      <c r="AM83" s="161" t="s">
        <v>407</v>
      </c>
      <c r="AN83" s="210" t="s">
        <v>427</v>
      </c>
    </row>
    <row r="84" spans="1:40" ht="211.05" customHeight="1">
      <c r="A84" s="541"/>
      <c r="B84" s="226" t="s">
        <v>385</v>
      </c>
      <c r="C84" s="226" t="s">
        <v>386</v>
      </c>
      <c r="D84" s="228" t="s">
        <v>721</v>
      </c>
      <c r="E84" s="230" t="s">
        <v>586</v>
      </c>
      <c r="F84" s="251" t="s">
        <v>28</v>
      </c>
      <c r="G84" s="251" t="s">
        <v>48</v>
      </c>
      <c r="H84" s="229" t="s">
        <v>752</v>
      </c>
      <c r="I84" s="227" t="s">
        <v>600</v>
      </c>
      <c r="J84" s="228" t="s">
        <v>603</v>
      </c>
      <c r="K84" s="228" t="s">
        <v>604</v>
      </c>
      <c r="L84" s="230" t="s">
        <v>390</v>
      </c>
      <c r="M84" s="231">
        <v>2</v>
      </c>
      <c r="N84" s="232">
        <v>3</v>
      </c>
      <c r="O84" s="231">
        <f>M84*N84</f>
        <v>6</v>
      </c>
      <c r="P84" s="233" t="str">
        <f t="shared" si="84"/>
        <v>Medio</v>
      </c>
      <c r="Q84" s="231">
        <v>60</v>
      </c>
      <c r="R84" s="231">
        <f t="shared" si="37"/>
        <v>360</v>
      </c>
      <c r="S84" s="231" t="str">
        <f t="shared" si="85"/>
        <v>II</v>
      </c>
      <c r="T84" s="221" t="str">
        <f t="shared" si="86"/>
        <v>No Aceptable o Aceptable con Control Especifico</v>
      </c>
      <c r="U84" s="137" t="s">
        <v>391</v>
      </c>
      <c r="V84" s="137" t="s">
        <v>392</v>
      </c>
      <c r="W84" s="137" t="s">
        <v>392</v>
      </c>
      <c r="X84" s="149" t="s">
        <v>398</v>
      </c>
      <c r="Y84" s="148" t="s">
        <v>278</v>
      </c>
      <c r="Z84" s="148" t="s">
        <v>392</v>
      </c>
      <c r="AA84" s="149" t="s">
        <v>704</v>
      </c>
      <c r="AB84" s="147" t="s">
        <v>837</v>
      </c>
      <c r="AC84" s="209" t="s">
        <v>659</v>
      </c>
      <c r="AD84" s="153">
        <v>2</v>
      </c>
      <c r="AE84" s="154">
        <v>2</v>
      </c>
      <c r="AF84" s="156">
        <f t="shared" si="60"/>
        <v>4</v>
      </c>
      <c r="AG84" s="157">
        <f t="shared" ref="AG84:AG97" si="88">AF84*Q84</f>
        <v>240</v>
      </c>
      <c r="AH84" s="158" t="str">
        <f t="shared" si="87"/>
        <v>II</v>
      </c>
      <c r="AI84" s="155" t="str">
        <f t="shared" ref="AI84:AI97" si="89">IF(AH84="IV","Aceptable",IF(AH84="III","Mejorable",IF(AH84="II","No Aceptable o Aceptable con Control Especifico",IF(AH84="I","No Aceptable"))))</f>
        <v>No Aceptable o Aceptable con Control Especifico</v>
      </c>
      <c r="AJ84" s="159">
        <f t="shared" ref="AJ84:AJ89" si="90">R84</f>
        <v>360</v>
      </c>
      <c r="AK84" s="159">
        <f t="shared" ref="AK84:AK97" si="91">AG84</f>
        <v>240</v>
      </c>
      <c r="AL84" s="160">
        <f t="shared" ref="AL84:AL97" si="92">(AJ84-AK84)/AJ84</f>
        <v>0.33333333333333331</v>
      </c>
      <c r="AM84" s="161" t="s">
        <v>418</v>
      </c>
      <c r="AN84" s="210" t="s">
        <v>427</v>
      </c>
    </row>
    <row r="85" spans="1:40" ht="213" customHeight="1">
      <c r="A85" s="541"/>
      <c r="B85" s="226" t="s">
        <v>385</v>
      </c>
      <c r="C85" s="226" t="s">
        <v>386</v>
      </c>
      <c r="D85" s="228" t="s">
        <v>721</v>
      </c>
      <c r="E85" s="230" t="s">
        <v>586</v>
      </c>
      <c r="F85" s="251" t="s">
        <v>28</v>
      </c>
      <c r="G85" s="251" t="s">
        <v>55</v>
      </c>
      <c r="H85" s="251" t="s">
        <v>753</v>
      </c>
      <c r="I85" s="227" t="s">
        <v>693</v>
      </c>
      <c r="J85" s="228" t="s">
        <v>397</v>
      </c>
      <c r="K85" s="230" t="s">
        <v>397</v>
      </c>
      <c r="L85" s="230" t="s">
        <v>397</v>
      </c>
      <c r="M85" s="231">
        <v>6</v>
      </c>
      <c r="N85" s="232">
        <v>1</v>
      </c>
      <c r="O85" s="231">
        <f t="shared" ref="O85" si="93">M85*N85</f>
        <v>6</v>
      </c>
      <c r="P85" s="233" t="str">
        <f t="shared" si="84"/>
        <v>Medio</v>
      </c>
      <c r="Q85" s="231">
        <v>60</v>
      </c>
      <c r="R85" s="231">
        <f t="shared" ref="R85" si="94">O85*Q85</f>
        <v>360</v>
      </c>
      <c r="S85" s="231" t="str">
        <f t="shared" si="85"/>
        <v>II</v>
      </c>
      <c r="T85" s="221" t="str">
        <f t="shared" si="86"/>
        <v>No Aceptable o Aceptable con Control Especifico</v>
      </c>
      <c r="U85" s="137" t="s">
        <v>391</v>
      </c>
      <c r="V85" s="137" t="s">
        <v>392</v>
      </c>
      <c r="W85" s="137" t="s">
        <v>392</v>
      </c>
      <c r="X85" s="149" t="s">
        <v>694</v>
      </c>
      <c r="Y85" s="148" t="s">
        <v>278</v>
      </c>
      <c r="Z85" s="148" t="s">
        <v>392</v>
      </c>
      <c r="AA85" s="149" t="s">
        <v>1157</v>
      </c>
      <c r="AB85" s="147" t="s">
        <v>390</v>
      </c>
      <c r="AC85" s="209" t="s">
        <v>1156</v>
      </c>
      <c r="AD85" s="153">
        <v>2</v>
      </c>
      <c r="AE85" s="154">
        <v>1</v>
      </c>
      <c r="AF85" s="156">
        <f t="shared" si="60"/>
        <v>2</v>
      </c>
      <c r="AG85" s="157">
        <f t="shared" si="88"/>
        <v>120</v>
      </c>
      <c r="AH85" s="158" t="str">
        <f t="shared" si="87"/>
        <v>III</v>
      </c>
      <c r="AI85" s="155" t="str">
        <f t="shared" si="89"/>
        <v>Mejorable</v>
      </c>
      <c r="AJ85" s="159">
        <f t="shared" si="90"/>
        <v>360</v>
      </c>
      <c r="AK85" s="159">
        <f t="shared" si="91"/>
        <v>120</v>
      </c>
      <c r="AL85" s="160">
        <f t="shared" si="92"/>
        <v>0.66666666666666663</v>
      </c>
      <c r="AM85" s="161" t="s">
        <v>394</v>
      </c>
      <c r="AN85" s="210" t="s">
        <v>425</v>
      </c>
    </row>
    <row r="86" spans="1:40" ht="214.05" customHeight="1">
      <c r="A86" s="541"/>
      <c r="B86" s="226" t="s">
        <v>385</v>
      </c>
      <c r="C86" s="226" t="s">
        <v>386</v>
      </c>
      <c r="D86" s="228" t="s">
        <v>721</v>
      </c>
      <c r="E86" s="230" t="s">
        <v>586</v>
      </c>
      <c r="F86" s="251" t="s">
        <v>28</v>
      </c>
      <c r="G86" s="251" t="s">
        <v>35</v>
      </c>
      <c r="H86" s="251" t="s">
        <v>754</v>
      </c>
      <c r="I86" s="227" t="s">
        <v>605</v>
      </c>
      <c r="J86" s="228" t="s">
        <v>401</v>
      </c>
      <c r="K86" s="230" t="s">
        <v>397</v>
      </c>
      <c r="L86" s="230" t="s">
        <v>390</v>
      </c>
      <c r="M86" s="231">
        <v>2</v>
      </c>
      <c r="N86" s="232">
        <v>3</v>
      </c>
      <c r="O86" s="231">
        <f t="shared" ref="O86:O97" si="95">M86*N86</f>
        <v>6</v>
      </c>
      <c r="P86" s="233" t="str">
        <f t="shared" si="84"/>
        <v>Medio</v>
      </c>
      <c r="Q86" s="231">
        <v>60</v>
      </c>
      <c r="R86" s="231">
        <f t="shared" si="37"/>
        <v>360</v>
      </c>
      <c r="S86" s="231" t="str">
        <f t="shared" si="85"/>
        <v>II</v>
      </c>
      <c r="T86" s="221" t="str">
        <f t="shared" si="86"/>
        <v>No Aceptable o Aceptable con Control Especifico</v>
      </c>
      <c r="U86" s="137" t="s">
        <v>391</v>
      </c>
      <c r="V86" s="137" t="s">
        <v>392</v>
      </c>
      <c r="W86" s="137" t="s">
        <v>392</v>
      </c>
      <c r="X86" s="149" t="s">
        <v>606</v>
      </c>
      <c r="Y86" s="148" t="s">
        <v>278</v>
      </c>
      <c r="Z86" s="148" t="s">
        <v>392</v>
      </c>
      <c r="AA86" s="149" t="s">
        <v>1155</v>
      </c>
      <c r="AB86" s="147" t="s">
        <v>390</v>
      </c>
      <c r="AC86" s="209" t="s">
        <v>659</v>
      </c>
      <c r="AD86" s="153">
        <v>2</v>
      </c>
      <c r="AE86" s="154">
        <v>2</v>
      </c>
      <c r="AF86" s="156">
        <f t="shared" si="60"/>
        <v>4</v>
      </c>
      <c r="AG86" s="157">
        <f t="shared" si="88"/>
        <v>240</v>
      </c>
      <c r="AH86" s="158" t="str">
        <f t="shared" si="87"/>
        <v>II</v>
      </c>
      <c r="AI86" s="155" t="str">
        <f t="shared" si="89"/>
        <v>No Aceptable o Aceptable con Control Especifico</v>
      </c>
      <c r="AJ86" s="159">
        <f t="shared" si="90"/>
        <v>360</v>
      </c>
      <c r="AK86" s="159">
        <f t="shared" si="91"/>
        <v>240</v>
      </c>
      <c r="AL86" s="160">
        <f t="shared" si="92"/>
        <v>0.33333333333333331</v>
      </c>
      <c r="AM86" s="161" t="s">
        <v>418</v>
      </c>
      <c r="AN86" s="210" t="s">
        <v>427</v>
      </c>
    </row>
    <row r="87" spans="1:40" ht="210" customHeight="1">
      <c r="A87" s="541"/>
      <c r="B87" s="226" t="s">
        <v>385</v>
      </c>
      <c r="C87" s="226" t="s">
        <v>574</v>
      </c>
      <c r="D87" s="228" t="s">
        <v>721</v>
      </c>
      <c r="E87" s="230" t="s">
        <v>586</v>
      </c>
      <c r="F87" s="295" t="s">
        <v>25</v>
      </c>
      <c r="G87" s="295" t="s">
        <v>32</v>
      </c>
      <c r="H87" s="229" t="s">
        <v>728</v>
      </c>
      <c r="I87" s="227" t="s">
        <v>664</v>
      </c>
      <c r="J87" s="230" t="s">
        <v>389</v>
      </c>
      <c r="K87" s="228" t="s">
        <v>665</v>
      </c>
      <c r="L87" s="230" t="s">
        <v>390</v>
      </c>
      <c r="M87" s="231">
        <v>2</v>
      </c>
      <c r="N87" s="232">
        <v>4</v>
      </c>
      <c r="O87" s="231">
        <f t="shared" si="95"/>
        <v>8</v>
      </c>
      <c r="P87" s="233" t="str">
        <f t="shared" si="84"/>
        <v>Medio</v>
      </c>
      <c r="Q87" s="231">
        <v>60</v>
      </c>
      <c r="R87" s="231">
        <f t="shared" ref="R87:R88" si="96">O87*Q87</f>
        <v>480</v>
      </c>
      <c r="S87" s="231" t="str">
        <f t="shared" si="85"/>
        <v>II</v>
      </c>
      <c r="T87" s="221" t="str">
        <f t="shared" si="86"/>
        <v>No Aceptable o Aceptable con Control Especifico</v>
      </c>
      <c r="U87" s="137" t="s">
        <v>666</v>
      </c>
      <c r="V87" s="137" t="s">
        <v>392</v>
      </c>
      <c r="W87" s="137" t="s">
        <v>392</v>
      </c>
      <c r="X87" s="149" t="s">
        <v>667</v>
      </c>
      <c r="Y87" s="148" t="s">
        <v>278</v>
      </c>
      <c r="Z87" s="148" t="s">
        <v>392</v>
      </c>
      <c r="AA87" s="149" t="s">
        <v>1154</v>
      </c>
      <c r="AB87" s="147" t="s">
        <v>390</v>
      </c>
      <c r="AC87" s="209" t="s">
        <v>668</v>
      </c>
      <c r="AD87" s="276">
        <v>2</v>
      </c>
      <c r="AE87" s="277">
        <v>3</v>
      </c>
      <c r="AF87" s="278">
        <f>AD87*AE87</f>
        <v>6</v>
      </c>
      <c r="AG87" s="279">
        <f>AF87*Q87</f>
        <v>360</v>
      </c>
      <c r="AH87" s="280" t="str">
        <f>IF((AG87&gt;599),"I",IF(AG87&gt;149,"II",IF(AG87&gt;39,"III",IF(AG87&lt;31,"IV"))))</f>
        <v>II</v>
      </c>
      <c r="AI87" s="281" t="str">
        <f>IF(AH87="IV","Aceptable",IF(AH87="III","Mejorable",IF(AH87="II","No Aceptable o Aceptable con Control Especifico",IF(AH87="I","No Aceptable"))))</f>
        <v>No Aceptable o Aceptable con Control Especifico</v>
      </c>
      <c r="AJ87" s="282">
        <v>480</v>
      </c>
      <c r="AK87" s="282">
        <f>AG87</f>
        <v>360</v>
      </c>
      <c r="AL87" s="283">
        <f t="shared" si="92"/>
        <v>0.25</v>
      </c>
      <c r="AM87" s="161" t="s">
        <v>394</v>
      </c>
      <c r="AN87" s="210" t="s">
        <v>634</v>
      </c>
    </row>
    <row r="88" spans="1:40" ht="211.05" customHeight="1">
      <c r="A88" s="541"/>
      <c r="B88" s="226" t="s">
        <v>385</v>
      </c>
      <c r="C88" s="226" t="s">
        <v>574</v>
      </c>
      <c r="D88" s="228" t="s">
        <v>721</v>
      </c>
      <c r="E88" s="230" t="s">
        <v>586</v>
      </c>
      <c r="F88" s="251" t="s">
        <v>25</v>
      </c>
      <c r="G88" s="251" t="s">
        <v>569</v>
      </c>
      <c r="H88" s="251" t="s">
        <v>729</v>
      </c>
      <c r="I88" s="228" t="s">
        <v>706</v>
      </c>
      <c r="J88" s="228" t="s">
        <v>389</v>
      </c>
      <c r="K88" s="230" t="s">
        <v>397</v>
      </c>
      <c r="L88" s="228" t="s">
        <v>707</v>
      </c>
      <c r="M88" s="231">
        <v>2</v>
      </c>
      <c r="N88" s="232">
        <v>3</v>
      </c>
      <c r="O88" s="231">
        <f t="shared" si="95"/>
        <v>6</v>
      </c>
      <c r="P88" s="233" t="str">
        <f t="shared" si="84"/>
        <v>Medio</v>
      </c>
      <c r="Q88" s="231">
        <v>60</v>
      </c>
      <c r="R88" s="231">
        <f t="shared" si="96"/>
        <v>360</v>
      </c>
      <c r="S88" s="231" t="str">
        <f t="shared" si="85"/>
        <v>II</v>
      </c>
      <c r="T88" s="221" t="str">
        <f t="shared" si="86"/>
        <v>No Aceptable o Aceptable con Control Especifico</v>
      </c>
      <c r="U88" s="137" t="s">
        <v>391</v>
      </c>
      <c r="V88" s="137" t="s">
        <v>392</v>
      </c>
      <c r="W88" s="137" t="s">
        <v>392</v>
      </c>
      <c r="X88" s="149" t="s">
        <v>708</v>
      </c>
      <c r="Y88" s="148" t="s">
        <v>278</v>
      </c>
      <c r="Z88" s="147" t="s">
        <v>392</v>
      </c>
      <c r="AA88" s="149" t="s">
        <v>709</v>
      </c>
      <c r="AB88" s="147" t="s">
        <v>390</v>
      </c>
      <c r="AC88" s="209" t="s">
        <v>710</v>
      </c>
      <c r="AD88" s="153">
        <v>2</v>
      </c>
      <c r="AE88" s="154">
        <v>2</v>
      </c>
      <c r="AF88" s="156">
        <f t="shared" ref="AF88" si="97">AD88*AE88</f>
        <v>4</v>
      </c>
      <c r="AG88" s="157">
        <f t="shared" ref="AG88" si="98">AF88*Q88</f>
        <v>240</v>
      </c>
      <c r="AH88" s="158" t="str">
        <f t="shared" ref="AH88" si="99">IF((AG88&gt;599),"I",IF(AG88&gt;149,"II",IF(AG88&gt;39,"III",IF(AG88&lt;31,"IV"))))</f>
        <v>II</v>
      </c>
      <c r="AI88" s="155" t="str">
        <f t="shared" ref="AI88" si="100">IF(AH88="IV","Aceptable",IF(AH88="III","Mejorable",IF(AH88="II","No Aceptable o Aceptable con Control Especifico",IF(AH88="I","No Aceptable"))))</f>
        <v>No Aceptable o Aceptable con Control Especifico</v>
      </c>
      <c r="AJ88" s="159">
        <f t="shared" ref="AJ88" si="101">R88</f>
        <v>360</v>
      </c>
      <c r="AK88" s="159">
        <f t="shared" ref="AK88" si="102">AG88</f>
        <v>240</v>
      </c>
      <c r="AL88" s="160">
        <f t="shared" si="92"/>
        <v>0.33333333333333331</v>
      </c>
      <c r="AM88" s="161" t="s">
        <v>394</v>
      </c>
      <c r="AN88" s="210" t="s">
        <v>427</v>
      </c>
    </row>
    <row r="89" spans="1:40" ht="213" customHeight="1">
      <c r="A89" s="541"/>
      <c r="B89" s="226" t="s">
        <v>385</v>
      </c>
      <c r="C89" s="226" t="s">
        <v>386</v>
      </c>
      <c r="D89" s="228" t="s">
        <v>721</v>
      </c>
      <c r="E89" s="230" t="s">
        <v>586</v>
      </c>
      <c r="F89" s="251" t="s">
        <v>25</v>
      </c>
      <c r="G89" s="251" t="s">
        <v>570</v>
      </c>
      <c r="H89" s="251" t="s">
        <v>755</v>
      </c>
      <c r="I89" s="227" t="s">
        <v>403</v>
      </c>
      <c r="J89" s="228" t="s">
        <v>389</v>
      </c>
      <c r="K89" s="230" t="s">
        <v>397</v>
      </c>
      <c r="L89" s="228" t="s">
        <v>404</v>
      </c>
      <c r="M89" s="231">
        <v>2</v>
      </c>
      <c r="N89" s="232">
        <v>3</v>
      </c>
      <c r="O89" s="231">
        <f t="shared" si="95"/>
        <v>6</v>
      </c>
      <c r="P89" s="233" t="str">
        <f t="shared" si="84"/>
        <v>Medio</v>
      </c>
      <c r="Q89" s="231">
        <v>10</v>
      </c>
      <c r="R89" s="231">
        <f t="shared" si="37"/>
        <v>60</v>
      </c>
      <c r="S89" s="231" t="str">
        <f t="shared" si="85"/>
        <v>III</v>
      </c>
      <c r="T89" s="221" t="str">
        <f t="shared" si="86"/>
        <v>Mejorable</v>
      </c>
      <c r="U89" s="137" t="s">
        <v>391</v>
      </c>
      <c r="V89" s="137" t="s">
        <v>392</v>
      </c>
      <c r="W89" s="137" t="s">
        <v>392</v>
      </c>
      <c r="X89" s="149" t="s">
        <v>405</v>
      </c>
      <c r="Y89" s="148" t="s">
        <v>278</v>
      </c>
      <c r="Z89" s="147" t="s">
        <v>607</v>
      </c>
      <c r="AA89" s="149" t="s">
        <v>608</v>
      </c>
      <c r="AB89" s="147" t="s">
        <v>390</v>
      </c>
      <c r="AC89" s="209" t="s">
        <v>1137</v>
      </c>
      <c r="AD89" s="153">
        <v>2</v>
      </c>
      <c r="AE89" s="154">
        <v>2</v>
      </c>
      <c r="AF89" s="156">
        <f t="shared" si="60"/>
        <v>4</v>
      </c>
      <c r="AG89" s="157">
        <f t="shared" si="88"/>
        <v>40</v>
      </c>
      <c r="AH89" s="158" t="str">
        <f t="shared" si="87"/>
        <v>III</v>
      </c>
      <c r="AI89" s="155" t="str">
        <f t="shared" si="89"/>
        <v>Mejorable</v>
      </c>
      <c r="AJ89" s="159">
        <f t="shared" si="90"/>
        <v>60</v>
      </c>
      <c r="AK89" s="159">
        <f t="shared" si="91"/>
        <v>40</v>
      </c>
      <c r="AL89" s="160">
        <f t="shared" si="92"/>
        <v>0.33333333333333331</v>
      </c>
      <c r="AM89" s="161" t="s">
        <v>407</v>
      </c>
      <c r="AN89" s="210" t="s">
        <v>427</v>
      </c>
    </row>
    <row r="90" spans="1:40" ht="100.95" customHeight="1">
      <c r="A90" s="541"/>
      <c r="B90" s="226" t="s">
        <v>385</v>
      </c>
      <c r="C90" s="226" t="s">
        <v>386</v>
      </c>
      <c r="D90" s="238" t="s">
        <v>420</v>
      </c>
      <c r="E90" s="230" t="s">
        <v>586</v>
      </c>
      <c r="F90" s="251" t="s">
        <v>29</v>
      </c>
      <c r="G90" s="251" t="s">
        <v>43</v>
      </c>
      <c r="H90" s="251" t="s">
        <v>1011</v>
      </c>
      <c r="I90" s="230" t="s">
        <v>618</v>
      </c>
      <c r="J90" s="230" t="s">
        <v>397</v>
      </c>
      <c r="K90" s="230" t="s">
        <v>397</v>
      </c>
      <c r="L90" s="230" t="s">
        <v>397</v>
      </c>
      <c r="M90" s="231">
        <v>2</v>
      </c>
      <c r="N90" s="232">
        <v>3</v>
      </c>
      <c r="O90" s="231">
        <f t="shared" si="95"/>
        <v>6</v>
      </c>
      <c r="P90" s="233" t="str">
        <f t="shared" si="84"/>
        <v>Medio</v>
      </c>
      <c r="Q90" s="231">
        <v>10</v>
      </c>
      <c r="R90" s="231">
        <f t="shared" si="37"/>
        <v>60</v>
      </c>
      <c r="S90" s="231" t="str">
        <f t="shared" si="85"/>
        <v>III</v>
      </c>
      <c r="T90" s="221" t="str">
        <f t="shared" si="86"/>
        <v>Mejorable</v>
      </c>
      <c r="U90" s="137" t="s">
        <v>391</v>
      </c>
      <c r="V90" s="137" t="s">
        <v>392</v>
      </c>
      <c r="W90" s="137" t="s">
        <v>392</v>
      </c>
      <c r="X90" s="149" t="s">
        <v>619</v>
      </c>
      <c r="Y90" s="148" t="s">
        <v>278</v>
      </c>
      <c r="Z90" s="147" t="s">
        <v>392</v>
      </c>
      <c r="AA90" s="149" t="s">
        <v>621</v>
      </c>
      <c r="AB90" s="147" t="s">
        <v>390</v>
      </c>
      <c r="AC90" s="209" t="s">
        <v>622</v>
      </c>
      <c r="AD90" s="153">
        <v>2</v>
      </c>
      <c r="AE90" s="154">
        <v>2</v>
      </c>
      <c r="AF90" s="156">
        <f t="shared" si="60"/>
        <v>4</v>
      </c>
      <c r="AG90" s="157">
        <f t="shared" si="88"/>
        <v>40</v>
      </c>
      <c r="AH90" s="158" t="str">
        <f t="shared" si="87"/>
        <v>III</v>
      </c>
      <c r="AI90" s="155" t="str">
        <f t="shared" si="89"/>
        <v>Mejorable</v>
      </c>
      <c r="AJ90" s="159">
        <v>60</v>
      </c>
      <c r="AK90" s="159">
        <f t="shared" si="91"/>
        <v>40</v>
      </c>
      <c r="AL90" s="160">
        <f t="shared" si="92"/>
        <v>0.33333333333333331</v>
      </c>
      <c r="AM90" s="161" t="s">
        <v>407</v>
      </c>
      <c r="AN90" s="210" t="s">
        <v>427</v>
      </c>
    </row>
    <row r="91" spans="1:40" ht="219" customHeight="1">
      <c r="A91" s="541"/>
      <c r="B91" s="226" t="s">
        <v>385</v>
      </c>
      <c r="C91" s="226" t="s">
        <v>386</v>
      </c>
      <c r="D91" s="228" t="s">
        <v>721</v>
      </c>
      <c r="E91" s="230" t="s">
        <v>586</v>
      </c>
      <c r="F91" s="251" t="s">
        <v>29</v>
      </c>
      <c r="G91" s="285" t="s">
        <v>49</v>
      </c>
      <c r="H91" s="285" t="s">
        <v>723</v>
      </c>
      <c r="I91" s="255" t="s">
        <v>724</v>
      </c>
      <c r="J91" s="255" t="s">
        <v>389</v>
      </c>
      <c r="K91" s="255" t="s">
        <v>397</v>
      </c>
      <c r="L91" s="255" t="s">
        <v>397</v>
      </c>
      <c r="M91" s="256">
        <v>6</v>
      </c>
      <c r="N91" s="257">
        <v>2</v>
      </c>
      <c r="O91" s="256">
        <f t="shared" si="95"/>
        <v>12</v>
      </c>
      <c r="P91" s="258" t="str">
        <f t="shared" si="84"/>
        <v>Alto</v>
      </c>
      <c r="Q91" s="256">
        <v>100</v>
      </c>
      <c r="R91" s="256">
        <f t="shared" si="37"/>
        <v>1200</v>
      </c>
      <c r="S91" s="256" t="str">
        <f t="shared" si="85"/>
        <v>I</v>
      </c>
      <c r="T91" s="259" t="str">
        <f t="shared" si="86"/>
        <v>No Aceptable</v>
      </c>
      <c r="U91" s="137" t="s">
        <v>391</v>
      </c>
      <c r="V91" s="137" t="s">
        <v>392</v>
      </c>
      <c r="W91" s="137" t="s">
        <v>392</v>
      </c>
      <c r="X91" s="261" t="s">
        <v>725</v>
      </c>
      <c r="Y91" s="262" t="s">
        <v>278</v>
      </c>
      <c r="Z91" s="263" t="s">
        <v>392</v>
      </c>
      <c r="AA91" s="261" t="s">
        <v>1153</v>
      </c>
      <c r="AB91" s="263" t="s">
        <v>733</v>
      </c>
      <c r="AC91" s="264" t="s">
        <v>1152</v>
      </c>
      <c r="AD91" s="265">
        <v>6</v>
      </c>
      <c r="AE91" s="266">
        <v>1</v>
      </c>
      <c r="AF91" s="267">
        <f t="shared" si="60"/>
        <v>6</v>
      </c>
      <c r="AG91" s="268">
        <f t="shared" si="88"/>
        <v>600</v>
      </c>
      <c r="AH91" s="269" t="str">
        <f t="shared" si="87"/>
        <v>I</v>
      </c>
      <c r="AI91" s="270" t="str">
        <f t="shared" si="89"/>
        <v>No Aceptable</v>
      </c>
      <c r="AJ91" s="271">
        <v>1200</v>
      </c>
      <c r="AK91" s="271">
        <f t="shared" si="91"/>
        <v>600</v>
      </c>
      <c r="AL91" s="160">
        <f t="shared" si="92"/>
        <v>0.5</v>
      </c>
      <c r="AM91" s="161" t="s">
        <v>819</v>
      </c>
      <c r="AN91" s="210" t="s">
        <v>395</v>
      </c>
    </row>
    <row r="92" spans="1:40" ht="163.95" customHeight="1">
      <c r="A92" s="541"/>
      <c r="B92" s="226" t="s">
        <v>385</v>
      </c>
      <c r="C92" s="226" t="s">
        <v>386</v>
      </c>
      <c r="D92" s="238" t="s">
        <v>420</v>
      </c>
      <c r="E92" s="230" t="s">
        <v>586</v>
      </c>
      <c r="F92" s="251" t="s">
        <v>29</v>
      </c>
      <c r="G92" s="285" t="s">
        <v>49</v>
      </c>
      <c r="H92" s="285" t="s">
        <v>744</v>
      </c>
      <c r="I92" s="255" t="s">
        <v>623</v>
      </c>
      <c r="J92" s="255" t="s">
        <v>389</v>
      </c>
      <c r="K92" s="286" t="s">
        <v>624</v>
      </c>
      <c r="L92" s="286" t="s">
        <v>625</v>
      </c>
      <c r="M92" s="256">
        <v>2</v>
      </c>
      <c r="N92" s="257">
        <v>3</v>
      </c>
      <c r="O92" s="256">
        <f t="shared" si="95"/>
        <v>6</v>
      </c>
      <c r="P92" s="258" t="str">
        <f t="shared" si="84"/>
        <v>Medio</v>
      </c>
      <c r="Q92" s="256">
        <v>100</v>
      </c>
      <c r="R92" s="256">
        <f t="shared" si="37"/>
        <v>600</v>
      </c>
      <c r="S92" s="256" t="str">
        <f t="shared" si="85"/>
        <v>I</v>
      </c>
      <c r="T92" s="259" t="str">
        <f t="shared" si="86"/>
        <v>No Aceptable</v>
      </c>
      <c r="U92" s="137" t="s">
        <v>391</v>
      </c>
      <c r="V92" s="137" t="s">
        <v>392</v>
      </c>
      <c r="W92" s="137" t="s">
        <v>392</v>
      </c>
      <c r="X92" s="261" t="s">
        <v>626</v>
      </c>
      <c r="Y92" s="262" t="s">
        <v>278</v>
      </c>
      <c r="Z92" s="263" t="s">
        <v>627</v>
      </c>
      <c r="AA92" s="261" t="s">
        <v>1151</v>
      </c>
      <c r="AB92" s="263" t="s">
        <v>390</v>
      </c>
      <c r="AC92" s="264" t="s">
        <v>660</v>
      </c>
      <c r="AD92" s="265">
        <v>2</v>
      </c>
      <c r="AE92" s="266">
        <v>2</v>
      </c>
      <c r="AF92" s="267">
        <f t="shared" si="60"/>
        <v>4</v>
      </c>
      <c r="AG92" s="268">
        <f t="shared" si="88"/>
        <v>400</v>
      </c>
      <c r="AH92" s="269" t="str">
        <f t="shared" si="87"/>
        <v>II</v>
      </c>
      <c r="AI92" s="270" t="str">
        <f t="shared" si="89"/>
        <v>No Aceptable o Aceptable con Control Especifico</v>
      </c>
      <c r="AJ92" s="271">
        <v>600</v>
      </c>
      <c r="AK92" s="271">
        <f t="shared" si="91"/>
        <v>400</v>
      </c>
      <c r="AL92" s="160">
        <f t="shared" si="92"/>
        <v>0.33333333333333331</v>
      </c>
      <c r="AM92" s="273" t="s">
        <v>407</v>
      </c>
      <c r="AN92" s="210" t="s">
        <v>427</v>
      </c>
    </row>
    <row r="93" spans="1:40" ht="211.95" customHeight="1">
      <c r="A93" s="541"/>
      <c r="B93" s="226" t="s">
        <v>385</v>
      </c>
      <c r="C93" s="226" t="s">
        <v>386</v>
      </c>
      <c r="D93" s="228" t="s">
        <v>721</v>
      </c>
      <c r="E93" s="230" t="s">
        <v>586</v>
      </c>
      <c r="F93" s="285" t="s">
        <v>29</v>
      </c>
      <c r="G93" s="285" t="s">
        <v>56</v>
      </c>
      <c r="H93" s="285" t="s">
        <v>629</v>
      </c>
      <c r="I93" s="255" t="s">
        <v>632</v>
      </c>
      <c r="J93" s="286" t="s">
        <v>631</v>
      </c>
      <c r="K93" s="286" t="s">
        <v>630</v>
      </c>
      <c r="L93" s="286" t="s">
        <v>637</v>
      </c>
      <c r="M93" s="256">
        <v>2</v>
      </c>
      <c r="N93" s="257">
        <v>4</v>
      </c>
      <c r="O93" s="256">
        <f t="shared" si="95"/>
        <v>8</v>
      </c>
      <c r="P93" s="258" t="str">
        <f t="shared" si="84"/>
        <v>Medio</v>
      </c>
      <c r="Q93" s="256">
        <v>100</v>
      </c>
      <c r="R93" s="256">
        <f t="shared" si="37"/>
        <v>800</v>
      </c>
      <c r="S93" s="256" t="str">
        <f t="shared" si="85"/>
        <v>I</v>
      </c>
      <c r="T93" s="259" t="str">
        <f t="shared" si="86"/>
        <v>No Aceptable</v>
      </c>
      <c r="U93" s="137" t="s">
        <v>391</v>
      </c>
      <c r="V93" s="260" t="s">
        <v>392</v>
      </c>
      <c r="W93" s="260" t="s">
        <v>392</v>
      </c>
      <c r="X93" s="261" t="s">
        <v>626</v>
      </c>
      <c r="Y93" s="262" t="s">
        <v>278</v>
      </c>
      <c r="Z93" s="263" t="s">
        <v>633</v>
      </c>
      <c r="AA93" s="261" t="s">
        <v>1022</v>
      </c>
      <c r="AB93" s="263" t="s">
        <v>635</v>
      </c>
      <c r="AC93" s="264" t="s">
        <v>642</v>
      </c>
      <c r="AD93" s="265">
        <v>2</v>
      </c>
      <c r="AE93" s="266">
        <v>2</v>
      </c>
      <c r="AF93" s="267">
        <f t="shared" si="60"/>
        <v>4</v>
      </c>
      <c r="AG93" s="268">
        <f t="shared" si="88"/>
        <v>400</v>
      </c>
      <c r="AH93" s="269" t="str">
        <f t="shared" si="87"/>
        <v>II</v>
      </c>
      <c r="AI93" s="270" t="str">
        <f t="shared" si="89"/>
        <v>No Aceptable o Aceptable con Control Especifico</v>
      </c>
      <c r="AJ93" s="271">
        <v>800</v>
      </c>
      <c r="AK93" s="271">
        <f t="shared" si="91"/>
        <v>400</v>
      </c>
      <c r="AL93" s="272">
        <f t="shared" si="92"/>
        <v>0.5</v>
      </c>
      <c r="AM93" s="273" t="s">
        <v>407</v>
      </c>
      <c r="AN93" s="210" t="s">
        <v>395</v>
      </c>
    </row>
    <row r="94" spans="1:40" ht="216" customHeight="1">
      <c r="A94" s="541"/>
      <c r="B94" s="226" t="s">
        <v>385</v>
      </c>
      <c r="C94" s="226" t="s">
        <v>574</v>
      </c>
      <c r="D94" s="228" t="s">
        <v>721</v>
      </c>
      <c r="E94" s="230" t="s">
        <v>586</v>
      </c>
      <c r="F94" s="285" t="s">
        <v>29</v>
      </c>
      <c r="G94" s="285" t="s">
        <v>62</v>
      </c>
      <c r="H94" s="285" t="s">
        <v>722</v>
      </c>
      <c r="I94" s="255" t="s">
        <v>681</v>
      </c>
      <c r="J94" s="286" t="s">
        <v>389</v>
      </c>
      <c r="K94" s="286" t="s">
        <v>397</v>
      </c>
      <c r="L94" s="286" t="s">
        <v>682</v>
      </c>
      <c r="M94" s="256">
        <v>6</v>
      </c>
      <c r="N94" s="257">
        <v>1</v>
      </c>
      <c r="O94" s="256">
        <f t="shared" si="95"/>
        <v>6</v>
      </c>
      <c r="P94" s="258" t="str">
        <f t="shared" si="84"/>
        <v>Medio</v>
      </c>
      <c r="Q94" s="256">
        <v>100</v>
      </c>
      <c r="R94" s="256">
        <f t="shared" si="37"/>
        <v>600</v>
      </c>
      <c r="S94" s="256" t="str">
        <f t="shared" si="85"/>
        <v>I</v>
      </c>
      <c r="T94" s="259" t="str">
        <f t="shared" si="86"/>
        <v>No Aceptable</v>
      </c>
      <c r="U94" s="137" t="s">
        <v>391</v>
      </c>
      <c r="V94" s="260" t="s">
        <v>392</v>
      </c>
      <c r="W94" s="260" t="s">
        <v>392</v>
      </c>
      <c r="X94" s="261" t="s">
        <v>626</v>
      </c>
      <c r="Y94" s="262" t="s">
        <v>278</v>
      </c>
      <c r="Z94" s="263" t="s">
        <v>392</v>
      </c>
      <c r="AA94" s="261" t="s">
        <v>1150</v>
      </c>
      <c r="AB94" s="263" t="s">
        <v>390</v>
      </c>
      <c r="AC94" s="264" t="s">
        <v>688</v>
      </c>
      <c r="AD94" s="265">
        <v>2</v>
      </c>
      <c r="AE94" s="266">
        <v>1</v>
      </c>
      <c r="AF94" s="267">
        <f t="shared" si="60"/>
        <v>2</v>
      </c>
      <c r="AG94" s="268">
        <f t="shared" si="88"/>
        <v>200</v>
      </c>
      <c r="AH94" s="269" t="str">
        <f t="shared" si="87"/>
        <v>II</v>
      </c>
      <c r="AI94" s="270" t="str">
        <f t="shared" si="89"/>
        <v>No Aceptable o Aceptable con Control Especifico</v>
      </c>
      <c r="AJ94" s="271">
        <v>600</v>
      </c>
      <c r="AK94" s="271">
        <f t="shared" si="91"/>
        <v>200</v>
      </c>
      <c r="AL94" s="272">
        <f t="shared" si="92"/>
        <v>0.66666666666666663</v>
      </c>
      <c r="AM94" s="273" t="s">
        <v>394</v>
      </c>
      <c r="AN94" s="210" t="s">
        <v>399</v>
      </c>
    </row>
    <row r="95" spans="1:40" ht="217.95" customHeight="1">
      <c r="A95" s="541"/>
      <c r="B95" s="226" t="s">
        <v>385</v>
      </c>
      <c r="C95" s="226" t="s">
        <v>574</v>
      </c>
      <c r="D95" s="228" t="s">
        <v>721</v>
      </c>
      <c r="E95" s="230" t="s">
        <v>586</v>
      </c>
      <c r="F95" s="285" t="s">
        <v>29</v>
      </c>
      <c r="G95" s="285" t="s">
        <v>67</v>
      </c>
      <c r="H95" s="285" t="s">
        <v>717</v>
      </c>
      <c r="I95" s="255" t="s">
        <v>684</v>
      </c>
      <c r="J95" s="286" t="s">
        <v>389</v>
      </c>
      <c r="K95" s="286" t="s">
        <v>397</v>
      </c>
      <c r="L95" s="286" t="s">
        <v>685</v>
      </c>
      <c r="M95" s="256">
        <v>6</v>
      </c>
      <c r="N95" s="257">
        <v>1</v>
      </c>
      <c r="O95" s="256">
        <f t="shared" si="95"/>
        <v>6</v>
      </c>
      <c r="P95" s="258" t="str">
        <f t="shared" si="84"/>
        <v>Medio</v>
      </c>
      <c r="Q95" s="256">
        <v>100</v>
      </c>
      <c r="R95" s="256">
        <f t="shared" si="37"/>
        <v>600</v>
      </c>
      <c r="S95" s="256" t="str">
        <f t="shared" si="85"/>
        <v>I</v>
      </c>
      <c r="T95" s="259" t="str">
        <f t="shared" si="86"/>
        <v>No Aceptable</v>
      </c>
      <c r="U95" s="137" t="s">
        <v>391</v>
      </c>
      <c r="V95" s="260" t="s">
        <v>392</v>
      </c>
      <c r="W95" s="260" t="s">
        <v>392</v>
      </c>
      <c r="X95" s="261" t="s">
        <v>626</v>
      </c>
      <c r="Y95" s="262" t="s">
        <v>278</v>
      </c>
      <c r="Z95" s="263" t="s">
        <v>392</v>
      </c>
      <c r="AA95" s="261" t="s">
        <v>1149</v>
      </c>
      <c r="AB95" s="263" t="s">
        <v>390</v>
      </c>
      <c r="AC95" s="264" t="s">
        <v>687</v>
      </c>
      <c r="AD95" s="265">
        <v>2</v>
      </c>
      <c r="AE95" s="266">
        <v>1</v>
      </c>
      <c r="AF95" s="267">
        <f t="shared" si="60"/>
        <v>2</v>
      </c>
      <c r="AG95" s="268">
        <f t="shared" si="88"/>
        <v>200</v>
      </c>
      <c r="AH95" s="269" t="str">
        <f t="shared" si="87"/>
        <v>II</v>
      </c>
      <c r="AI95" s="270" t="str">
        <f t="shared" si="89"/>
        <v>No Aceptable o Aceptable con Control Especifico</v>
      </c>
      <c r="AJ95" s="271">
        <v>600</v>
      </c>
      <c r="AK95" s="271">
        <f t="shared" si="91"/>
        <v>200</v>
      </c>
      <c r="AL95" s="272">
        <f t="shared" si="92"/>
        <v>0.66666666666666663</v>
      </c>
      <c r="AM95" s="273" t="s">
        <v>394</v>
      </c>
      <c r="AN95" s="210" t="s">
        <v>399</v>
      </c>
    </row>
    <row r="96" spans="1:40" ht="217.05" customHeight="1">
      <c r="A96" s="541"/>
      <c r="B96" s="226" t="s">
        <v>385</v>
      </c>
      <c r="C96" s="226" t="s">
        <v>574</v>
      </c>
      <c r="D96" s="228" t="s">
        <v>721</v>
      </c>
      <c r="E96" s="230" t="s">
        <v>586</v>
      </c>
      <c r="F96" s="285" t="s">
        <v>30</v>
      </c>
      <c r="G96" s="285" t="s">
        <v>44</v>
      </c>
      <c r="H96" s="285" t="s">
        <v>636</v>
      </c>
      <c r="I96" s="255" t="s">
        <v>645</v>
      </c>
      <c r="J96" s="255" t="s">
        <v>390</v>
      </c>
      <c r="K96" s="255" t="s">
        <v>638</v>
      </c>
      <c r="L96" s="255" t="s">
        <v>639</v>
      </c>
      <c r="M96" s="256">
        <v>2</v>
      </c>
      <c r="N96" s="257">
        <v>4</v>
      </c>
      <c r="O96" s="256">
        <f t="shared" si="95"/>
        <v>8</v>
      </c>
      <c r="P96" s="258" t="str">
        <f t="shared" si="84"/>
        <v>Medio</v>
      </c>
      <c r="Q96" s="256">
        <v>100</v>
      </c>
      <c r="R96" s="256">
        <f t="shared" si="37"/>
        <v>800</v>
      </c>
      <c r="S96" s="256" t="str">
        <f t="shared" si="85"/>
        <v>I</v>
      </c>
      <c r="T96" s="259" t="str">
        <f t="shared" si="86"/>
        <v>No Aceptable</v>
      </c>
      <c r="U96" s="137" t="s">
        <v>391</v>
      </c>
      <c r="V96" s="260" t="s">
        <v>392</v>
      </c>
      <c r="W96" s="260" t="s">
        <v>392</v>
      </c>
      <c r="X96" s="261" t="s">
        <v>626</v>
      </c>
      <c r="Y96" s="262" t="s">
        <v>278</v>
      </c>
      <c r="Z96" s="263" t="s">
        <v>392</v>
      </c>
      <c r="AA96" s="261" t="s">
        <v>1024</v>
      </c>
      <c r="AB96" s="263" t="s">
        <v>641</v>
      </c>
      <c r="AC96" s="264" t="s">
        <v>643</v>
      </c>
      <c r="AD96" s="265">
        <v>2</v>
      </c>
      <c r="AE96" s="266">
        <v>3</v>
      </c>
      <c r="AF96" s="267">
        <f t="shared" si="60"/>
        <v>6</v>
      </c>
      <c r="AG96" s="268">
        <f t="shared" si="88"/>
        <v>600</v>
      </c>
      <c r="AH96" s="269" t="str">
        <f t="shared" si="87"/>
        <v>I</v>
      </c>
      <c r="AI96" s="270" t="str">
        <f t="shared" si="89"/>
        <v>No Aceptable</v>
      </c>
      <c r="AJ96" s="271">
        <v>800</v>
      </c>
      <c r="AK96" s="271">
        <f t="shared" si="91"/>
        <v>600</v>
      </c>
      <c r="AL96" s="272">
        <f t="shared" si="92"/>
        <v>0.25</v>
      </c>
      <c r="AM96" s="273" t="s">
        <v>407</v>
      </c>
      <c r="AN96" s="210" t="s">
        <v>634</v>
      </c>
    </row>
    <row r="97" spans="1:40" ht="219" customHeight="1">
      <c r="A97" s="542"/>
      <c r="B97" s="226" t="s">
        <v>385</v>
      </c>
      <c r="C97" s="226" t="s">
        <v>574</v>
      </c>
      <c r="D97" s="228" t="s">
        <v>721</v>
      </c>
      <c r="E97" s="230" t="s">
        <v>586</v>
      </c>
      <c r="F97" s="306" t="s">
        <v>30</v>
      </c>
      <c r="G97" s="285" t="s">
        <v>57</v>
      </c>
      <c r="H97" s="285" t="s">
        <v>644</v>
      </c>
      <c r="I97" s="255" t="s">
        <v>646</v>
      </c>
      <c r="J97" s="255" t="s">
        <v>390</v>
      </c>
      <c r="K97" s="255" t="s">
        <v>638</v>
      </c>
      <c r="L97" s="255" t="s">
        <v>639</v>
      </c>
      <c r="M97" s="256">
        <v>2</v>
      </c>
      <c r="N97" s="257">
        <v>4</v>
      </c>
      <c r="O97" s="256">
        <f t="shared" si="95"/>
        <v>8</v>
      </c>
      <c r="P97" s="258" t="str">
        <f t="shared" si="84"/>
        <v>Medio</v>
      </c>
      <c r="Q97" s="256">
        <v>100</v>
      </c>
      <c r="R97" s="256">
        <f t="shared" si="37"/>
        <v>800</v>
      </c>
      <c r="S97" s="256" t="str">
        <f t="shared" si="85"/>
        <v>I</v>
      </c>
      <c r="T97" s="259" t="str">
        <f t="shared" si="86"/>
        <v>No Aceptable</v>
      </c>
      <c r="U97" s="137" t="s">
        <v>391</v>
      </c>
      <c r="V97" s="260" t="s">
        <v>392</v>
      </c>
      <c r="W97" s="260" t="s">
        <v>392</v>
      </c>
      <c r="X97" s="261" t="s">
        <v>626</v>
      </c>
      <c r="Y97" s="262" t="s">
        <v>278</v>
      </c>
      <c r="Z97" s="263" t="s">
        <v>392</v>
      </c>
      <c r="AA97" s="261" t="s">
        <v>689</v>
      </c>
      <c r="AB97" s="263" t="s">
        <v>641</v>
      </c>
      <c r="AC97" s="264" t="s">
        <v>643</v>
      </c>
      <c r="AD97" s="265">
        <v>2</v>
      </c>
      <c r="AE97" s="266">
        <v>3</v>
      </c>
      <c r="AF97" s="267">
        <f t="shared" si="60"/>
        <v>6</v>
      </c>
      <c r="AG97" s="268">
        <f t="shared" si="88"/>
        <v>600</v>
      </c>
      <c r="AH97" s="269" t="str">
        <f t="shared" si="87"/>
        <v>I</v>
      </c>
      <c r="AI97" s="270" t="str">
        <f t="shared" si="89"/>
        <v>No Aceptable</v>
      </c>
      <c r="AJ97" s="271">
        <v>800</v>
      </c>
      <c r="AK97" s="271">
        <f t="shared" si="91"/>
        <v>600</v>
      </c>
      <c r="AL97" s="272">
        <f t="shared" si="92"/>
        <v>0.25</v>
      </c>
      <c r="AM97" s="273" t="s">
        <v>407</v>
      </c>
      <c r="AN97" s="210" t="s">
        <v>634</v>
      </c>
    </row>
    <row r="98" spans="1:40" ht="214.95" customHeight="1">
      <c r="A98" s="515" t="s">
        <v>719</v>
      </c>
      <c r="B98" s="226" t="s">
        <v>385</v>
      </c>
      <c r="C98" s="226" t="s">
        <v>386</v>
      </c>
      <c r="D98" s="238" t="s">
        <v>387</v>
      </c>
      <c r="E98" s="230" t="s">
        <v>586</v>
      </c>
      <c r="F98" s="229" t="s">
        <v>27</v>
      </c>
      <c r="G98" s="227" t="s">
        <v>590</v>
      </c>
      <c r="H98" s="229" t="s">
        <v>743</v>
      </c>
      <c r="I98" s="227" t="s">
        <v>596</v>
      </c>
      <c r="J98" s="230" t="s">
        <v>389</v>
      </c>
      <c r="K98" s="228" t="s">
        <v>592</v>
      </c>
      <c r="L98" s="230" t="s">
        <v>390</v>
      </c>
      <c r="M98" s="231">
        <v>2</v>
      </c>
      <c r="N98" s="232">
        <v>3</v>
      </c>
      <c r="O98" s="231">
        <f>M98*N98</f>
        <v>6</v>
      </c>
      <c r="P98" s="233" t="str">
        <f>IF((O98&gt;23),"MuyAlto",IF(O98&gt;9,"Alto",IF(O98&gt;5,"Medio",IF(O98&lt;6,"Bajo"))))</f>
        <v>Medio</v>
      </c>
      <c r="Q98" s="231">
        <v>25</v>
      </c>
      <c r="R98" s="231">
        <f t="shared" ref="R98:R126" si="103">O98*Q98</f>
        <v>150</v>
      </c>
      <c r="S98" s="231" t="str">
        <f>IF((R98&gt;599),"I",IF(R98&gt;149,"II",IF(R98&gt;39,"III",IF(R98&lt;31,"IV"))))</f>
        <v>II</v>
      </c>
      <c r="T98" s="221" t="str">
        <f>IF(S98="IV","Aceptable",IF(S98="III","Mejorable",IF(S98="II","No Aceptable o Aceptable con Control Especifico",IF(S98="I","No Aceptable"))))</f>
        <v>No Aceptable o Aceptable con Control Especifico</v>
      </c>
      <c r="U98" s="137" t="s">
        <v>391</v>
      </c>
      <c r="V98" s="137" t="s">
        <v>392</v>
      </c>
      <c r="W98" s="137" t="s">
        <v>392</v>
      </c>
      <c r="X98" s="149" t="s">
        <v>593</v>
      </c>
      <c r="Y98" s="148" t="s">
        <v>278</v>
      </c>
      <c r="Z98" s="148" t="s">
        <v>392</v>
      </c>
      <c r="AA98" s="149" t="s">
        <v>1120</v>
      </c>
      <c r="AB98" s="147" t="s">
        <v>390</v>
      </c>
      <c r="AC98" s="169" t="s">
        <v>653</v>
      </c>
      <c r="AD98" s="153">
        <v>2</v>
      </c>
      <c r="AE98" s="154">
        <v>2</v>
      </c>
      <c r="AF98" s="156">
        <f t="shared" ref="AF98:AF103" si="104">AD98*AE98</f>
        <v>4</v>
      </c>
      <c r="AG98" s="157">
        <f>AF98*Q98</f>
        <v>100</v>
      </c>
      <c r="AH98" s="158" t="str">
        <f>IF((AG98&gt;599),"I",IF(AG98&gt;149,"II",IF(AG98&gt;39,"III",IF(AG98&lt;31,"IV"))))</f>
        <v>III</v>
      </c>
      <c r="AI98" s="155" t="str">
        <f>IF(AH98="IV","Aceptable",IF(AH98="III","Mejorable",IF(AH98="II","No Aceptable o Aceptable con Control Especifico",IF(AH98="I","No Aceptable"))))</f>
        <v>Mejorable</v>
      </c>
      <c r="AJ98" s="159">
        <f>R98</f>
        <v>150</v>
      </c>
      <c r="AK98" s="159">
        <f>AG98</f>
        <v>100</v>
      </c>
      <c r="AL98" s="160">
        <f>(AJ98-AK98)/AJ98</f>
        <v>0.33333333333333331</v>
      </c>
      <c r="AM98" s="161" t="s">
        <v>394</v>
      </c>
      <c r="AN98" s="210" t="s">
        <v>427</v>
      </c>
    </row>
    <row r="99" spans="1:40" ht="228" customHeight="1">
      <c r="A99" s="516"/>
      <c r="B99" s="226" t="s">
        <v>385</v>
      </c>
      <c r="C99" s="226" t="s">
        <v>386</v>
      </c>
      <c r="D99" s="228" t="s">
        <v>736</v>
      </c>
      <c r="E99" s="230" t="s">
        <v>586</v>
      </c>
      <c r="F99" s="229" t="s">
        <v>27</v>
      </c>
      <c r="G99" s="229" t="s">
        <v>566</v>
      </c>
      <c r="H99" s="229" t="s">
        <v>612</v>
      </c>
      <c r="I99" s="227" t="s">
        <v>594</v>
      </c>
      <c r="J99" s="230" t="s">
        <v>389</v>
      </c>
      <c r="K99" s="228" t="s">
        <v>595</v>
      </c>
      <c r="L99" s="230" t="s">
        <v>390</v>
      </c>
      <c r="M99" s="231">
        <v>2</v>
      </c>
      <c r="N99" s="232">
        <v>3</v>
      </c>
      <c r="O99" s="231">
        <f t="shared" ref="O99" si="105">M99*N99</f>
        <v>6</v>
      </c>
      <c r="P99" s="233" t="str">
        <f t="shared" ref="P99:P111" si="106">IF((O99&gt;23),"MuyAlto",IF(O99&gt;9,"Alto",IF(O99&gt;5,"Medio",IF(O99&lt;6,"Bajo"))))</f>
        <v>Medio</v>
      </c>
      <c r="Q99" s="231">
        <v>60</v>
      </c>
      <c r="R99" s="231">
        <f t="shared" si="103"/>
        <v>360</v>
      </c>
      <c r="S99" s="231" t="str">
        <f t="shared" ref="S99:S111" si="107">IF((R99&gt;599),"I",IF(R99&gt;149,"II",IF(R99&gt;39,"III",IF(R99&lt;31,"IV"))))</f>
        <v>II</v>
      </c>
      <c r="T99" s="221" t="str">
        <f t="shared" ref="T99:T111" si="108">IF(S99="IV","Aceptable",IF(S99="III","Mejorable",IF(S99="II","No Aceptable o Aceptable con Control Especifico",IF(S99="I","No Aceptable"))))</f>
        <v>No Aceptable o Aceptable con Control Especifico</v>
      </c>
      <c r="U99" s="137" t="s">
        <v>391</v>
      </c>
      <c r="V99" s="137" t="s">
        <v>392</v>
      </c>
      <c r="W99" s="137" t="s">
        <v>392</v>
      </c>
      <c r="X99" s="149" t="s">
        <v>599</v>
      </c>
      <c r="Y99" s="148" t="s">
        <v>278</v>
      </c>
      <c r="Z99" s="148" t="s">
        <v>392</v>
      </c>
      <c r="AA99" s="149" t="s">
        <v>1148</v>
      </c>
      <c r="AB99" s="147" t="s">
        <v>390</v>
      </c>
      <c r="AC99" s="209" t="s">
        <v>653</v>
      </c>
      <c r="AD99" s="153">
        <v>2</v>
      </c>
      <c r="AE99" s="154">
        <v>2</v>
      </c>
      <c r="AF99" s="156">
        <f t="shared" si="104"/>
        <v>4</v>
      </c>
      <c r="AG99" s="157">
        <f>AF99*Q99</f>
        <v>240</v>
      </c>
      <c r="AH99" s="158" t="str">
        <f t="shared" ref="AH99:AH103" si="109">IF((AG99&gt;599),"I",IF(AG99&gt;149,"II",IF(AG99&gt;39,"III",IF(AG99&lt;31,"IV"))))</f>
        <v>II</v>
      </c>
      <c r="AI99" s="155" t="str">
        <f>IF(AH99="IV","Aceptable",IF(AH99="III","Mejorable",IF(AH99="II","No Aceptable o Aceptable con Control Especifico",IF(AH99="I","No Aceptable"))))</f>
        <v>No Aceptable o Aceptable con Control Especifico</v>
      </c>
      <c r="AJ99" s="159">
        <f>R99</f>
        <v>360</v>
      </c>
      <c r="AK99" s="159">
        <f>AG99</f>
        <v>240</v>
      </c>
      <c r="AL99" s="160">
        <f>(AJ99-AK99)/AJ99</f>
        <v>0.33333333333333331</v>
      </c>
      <c r="AM99" s="161" t="s">
        <v>394</v>
      </c>
      <c r="AN99" s="210" t="s">
        <v>427</v>
      </c>
    </row>
    <row r="100" spans="1:40" ht="214.95" customHeight="1">
      <c r="A100" s="516"/>
      <c r="B100" s="226" t="s">
        <v>385</v>
      </c>
      <c r="C100" s="226" t="s">
        <v>386</v>
      </c>
      <c r="D100" s="250" t="s">
        <v>699</v>
      </c>
      <c r="E100" s="230" t="s">
        <v>586</v>
      </c>
      <c r="F100" s="251" t="s">
        <v>27</v>
      </c>
      <c r="G100" s="251" t="s">
        <v>580</v>
      </c>
      <c r="H100" s="229" t="s">
        <v>612</v>
      </c>
      <c r="I100" s="227" t="s">
        <v>596</v>
      </c>
      <c r="J100" s="230" t="s">
        <v>389</v>
      </c>
      <c r="K100" s="228" t="s">
        <v>598</v>
      </c>
      <c r="L100" s="230" t="s">
        <v>390</v>
      </c>
      <c r="M100" s="231">
        <v>2</v>
      </c>
      <c r="N100" s="232">
        <v>3</v>
      </c>
      <c r="O100" s="231">
        <f>M100*N100</f>
        <v>6</v>
      </c>
      <c r="P100" s="233" t="str">
        <f t="shared" si="106"/>
        <v>Medio</v>
      </c>
      <c r="Q100" s="231">
        <v>60</v>
      </c>
      <c r="R100" s="231">
        <f t="shared" si="103"/>
        <v>360</v>
      </c>
      <c r="S100" s="231" t="str">
        <f t="shared" si="107"/>
        <v>II</v>
      </c>
      <c r="T100" s="221" t="str">
        <f t="shared" si="108"/>
        <v>No Aceptable o Aceptable con Control Especifico</v>
      </c>
      <c r="U100" s="137" t="s">
        <v>391</v>
      </c>
      <c r="V100" s="137" t="s">
        <v>392</v>
      </c>
      <c r="W100" s="137" t="s">
        <v>392</v>
      </c>
      <c r="X100" s="149" t="s">
        <v>599</v>
      </c>
      <c r="Y100" s="148" t="s">
        <v>278</v>
      </c>
      <c r="Z100" s="148" t="s">
        <v>392</v>
      </c>
      <c r="AA100" s="149" t="s">
        <v>1147</v>
      </c>
      <c r="AB100" s="147" t="s">
        <v>390</v>
      </c>
      <c r="AC100" s="209" t="s">
        <v>653</v>
      </c>
      <c r="AD100" s="153">
        <v>2</v>
      </c>
      <c r="AE100" s="154">
        <v>2</v>
      </c>
      <c r="AF100" s="156">
        <f t="shared" si="104"/>
        <v>4</v>
      </c>
      <c r="AG100" s="157">
        <f>AF100*Q100</f>
        <v>240</v>
      </c>
      <c r="AH100" s="158" t="str">
        <f t="shared" si="109"/>
        <v>II</v>
      </c>
      <c r="AI100" s="155" t="str">
        <f>IF(AH100="IV","Aceptable",IF(AH100="III","Mejorable",IF(AH100="II","No Aceptable o Aceptable con Control Especifico",IF(AH100="I","No Aceptable"))))</f>
        <v>No Aceptable o Aceptable con Control Especifico</v>
      </c>
      <c r="AJ100" s="159">
        <f>R100</f>
        <v>360</v>
      </c>
      <c r="AK100" s="159">
        <f>AG100</f>
        <v>240</v>
      </c>
      <c r="AL100" s="160">
        <f>(AJ100-AK100)/AJ100</f>
        <v>0.33333333333333331</v>
      </c>
      <c r="AM100" s="161" t="s">
        <v>407</v>
      </c>
      <c r="AN100" s="210" t="s">
        <v>427</v>
      </c>
    </row>
    <row r="101" spans="1:40" ht="190.05" customHeight="1">
      <c r="A101" s="516"/>
      <c r="B101" s="226" t="s">
        <v>385</v>
      </c>
      <c r="C101" s="226" t="s">
        <v>386</v>
      </c>
      <c r="D101" s="228" t="s">
        <v>736</v>
      </c>
      <c r="E101" s="230" t="s">
        <v>586</v>
      </c>
      <c r="F101" s="251" t="s">
        <v>28</v>
      </c>
      <c r="G101" s="251" t="s">
        <v>48</v>
      </c>
      <c r="H101" s="229" t="s">
        <v>738</v>
      </c>
      <c r="I101" s="227" t="s">
        <v>600</v>
      </c>
      <c r="J101" s="228" t="s">
        <v>603</v>
      </c>
      <c r="K101" s="228" t="s">
        <v>604</v>
      </c>
      <c r="L101" s="230" t="s">
        <v>390</v>
      </c>
      <c r="M101" s="231">
        <v>2</v>
      </c>
      <c r="N101" s="232">
        <v>3</v>
      </c>
      <c r="O101" s="231">
        <f>M101*N101</f>
        <v>6</v>
      </c>
      <c r="P101" s="233" t="str">
        <f t="shared" si="106"/>
        <v>Medio</v>
      </c>
      <c r="Q101" s="231">
        <v>60</v>
      </c>
      <c r="R101" s="231">
        <f t="shared" si="103"/>
        <v>360</v>
      </c>
      <c r="S101" s="231" t="str">
        <f t="shared" si="107"/>
        <v>II</v>
      </c>
      <c r="T101" s="221" t="str">
        <f t="shared" si="108"/>
        <v>No Aceptable o Aceptable con Control Especifico</v>
      </c>
      <c r="U101" s="137" t="s">
        <v>391</v>
      </c>
      <c r="V101" s="137" t="s">
        <v>392</v>
      </c>
      <c r="W101" s="137" t="s">
        <v>392</v>
      </c>
      <c r="X101" s="149" t="s">
        <v>398</v>
      </c>
      <c r="Y101" s="148" t="s">
        <v>278</v>
      </c>
      <c r="Z101" s="148" t="s">
        <v>392</v>
      </c>
      <c r="AA101" s="149" t="s">
        <v>704</v>
      </c>
      <c r="AB101" s="147" t="s">
        <v>837</v>
      </c>
      <c r="AC101" s="209" t="s">
        <v>659</v>
      </c>
      <c r="AD101" s="153">
        <v>2</v>
      </c>
      <c r="AE101" s="154">
        <v>2</v>
      </c>
      <c r="AF101" s="156">
        <f t="shared" si="104"/>
        <v>4</v>
      </c>
      <c r="AG101" s="157">
        <f t="shared" ref="AG101:AG103" si="110">AF101*Q101</f>
        <v>240</v>
      </c>
      <c r="AH101" s="158" t="str">
        <f t="shared" si="109"/>
        <v>II</v>
      </c>
      <c r="AI101" s="155" t="str">
        <f t="shared" ref="AI101:AI103" si="111">IF(AH101="IV","Aceptable",IF(AH101="III","Mejorable",IF(AH101="II","No Aceptable o Aceptable con Control Especifico",IF(AH101="I","No Aceptable"))))</f>
        <v>No Aceptable o Aceptable con Control Especifico</v>
      </c>
      <c r="AJ101" s="159">
        <f t="shared" ref="AJ101:AJ103" si="112">R101</f>
        <v>360</v>
      </c>
      <c r="AK101" s="159">
        <f t="shared" ref="AK101:AK103" si="113">AG101</f>
        <v>240</v>
      </c>
      <c r="AL101" s="160">
        <f t="shared" ref="AL101:AL111" si="114">(AJ101-AK101)/AJ101</f>
        <v>0.33333333333333331</v>
      </c>
      <c r="AM101" s="161" t="s">
        <v>418</v>
      </c>
      <c r="AN101" s="210" t="s">
        <v>427</v>
      </c>
    </row>
    <row r="102" spans="1:40" ht="189" customHeight="1">
      <c r="A102" s="516"/>
      <c r="B102" s="226" t="s">
        <v>385</v>
      </c>
      <c r="C102" s="226" t="s">
        <v>386</v>
      </c>
      <c r="D102" s="228" t="s">
        <v>736</v>
      </c>
      <c r="E102" s="230" t="s">
        <v>586</v>
      </c>
      <c r="F102" s="251" t="s">
        <v>28</v>
      </c>
      <c r="G102" s="251" t="s">
        <v>55</v>
      </c>
      <c r="H102" s="251" t="s">
        <v>737</v>
      </c>
      <c r="I102" s="227" t="s">
        <v>693</v>
      </c>
      <c r="J102" s="228" t="s">
        <v>397</v>
      </c>
      <c r="K102" s="230" t="s">
        <v>397</v>
      </c>
      <c r="L102" s="230" t="s">
        <v>397</v>
      </c>
      <c r="M102" s="231">
        <v>6</v>
      </c>
      <c r="N102" s="232">
        <v>1</v>
      </c>
      <c r="O102" s="231">
        <f t="shared" ref="O102:O111" si="115">M102*N102</f>
        <v>6</v>
      </c>
      <c r="P102" s="233" t="str">
        <f t="shared" si="106"/>
        <v>Medio</v>
      </c>
      <c r="Q102" s="231">
        <v>60</v>
      </c>
      <c r="R102" s="231">
        <f t="shared" si="103"/>
        <v>360</v>
      </c>
      <c r="S102" s="231" t="str">
        <f t="shared" si="107"/>
        <v>II</v>
      </c>
      <c r="T102" s="221" t="str">
        <f t="shared" si="108"/>
        <v>No Aceptable o Aceptable con Control Especifico</v>
      </c>
      <c r="U102" s="137" t="s">
        <v>391</v>
      </c>
      <c r="V102" s="137" t="s">
        <v>392</v>
      </c>
      <c r="W102" s="137" t="s">
        <v>392</v>
      </c>
      <c r="X102" s="149" t="s">
        <v>694</v>
      </c>
      <c r="Y102" s="148" t="s">
        <v>278</v>
      </c>
      <c r="Z102" s="148" t="s">
        <v>392</v>
      </c>
      <c r="AA102" s="149" t="s">
        <v>1146</v>
      </c>
      <c r="AB102" s="147" t="s">
        <v>390</v>
      </c>
      <c r="AC102" s="209" t="s">
        <v>1145</v>
      </c>
      <c r="AD102" s="153">
        <v>2</v>
      </c>
      <c r="AE102" s="154">
        <v>1</v>
      </c>
      <c r="AF102" s="156">
        <f t="shared" si="104"/>
        <v>2</v>
      </c>
      <c r="AG102" s="157">
        <f t="shared" si="110"/>
        <v>120</v>
      </c>
      <c r="AH102" s="158" t="str">
        <f t="shared" si="109"/>
        <v>III</v>
      </c>
      <c r="AI102" s="155" t="str">
        <f t="shared" si="111"/>
        <v>Mejorable</v>
      </c>
      <c r="AJ102" s="159">
        <f t="shared" si="112"/>
        <v>360</v>
      </c>
      <c r="AK102" s="159">
        <f t="shared" si="113"/>
        <v>120</v>
      </c>
      <c r="AL102" s="160">
        <f t="shared" si="114"/>
        <v>0.66666666666666663</v>
      </c>
      <c r="AM102" s="161" t="s">
        <v>394</v>
      </c>
      <c r="AN102" s="210" t="s">
        <v>425</v>
      </c>
    </row>
    <row r="103" spans="1:40" ht="189" customHeight="1">
      <c r="A103" s="516"/>
      <c r="B103" s="226" t="s">
        <v>385</v>
      </c>
      <c r="C103" s="226" t="s">
        <v>386</v>
      </c>
      <c r="D103" s="228" t="s">
        <v>736</v>
      </c>
      <c r="E103" s="230" t="s">
        <v>586</v>
      </c>
      <c r="F103" s="251" t="s">
        <v>28</v>
      </c>
      <c r="G103" s="251" t="s">
        <v>35</v>
      </c>
      <c r="H103" s="251" t="s">
        <v>615</v>
      </c>
      <c r="I103" s="227" t="s">
        <v>605</v>
      </c>
      <c r="J103" s="228" t="s">
        <v>401</v>
      </c>
      <c r="K103" s="230" t="s">
        <v>397</v>
      </c>
      <c r="L103" s="230" t="s">
        <v>390</v>
      </c>
      <c r="M103" s="231">
        <v>2</v>
      </c>
      <c r="N103" s="232">
        <v>3</v>
      </c>
      <c r="O103" s="231">
        <f t="shared" si="115"/>
        <v>6</v>
      </c>
      <c r="P103" s="233" t="str">
        <f t="shared" si="106"/>
        <v>Medio</v>
      </c>
      <c r="Q103" s="231">
        <v>60</v>
      </c>
      <c r="R103" s="231">
        <f t="shared" si="103"/>
        <v>360</v>
      </c>
      <c r="S103" s="231" t="str">
        <f t="shared" si="107"/>
        <v>II</v>
      </c>
      <c r="T103" s="221" t="str">
        <f t="shared" si="108"/>
        <v>No Aceptable o Aceptable con Control Especifico</v>
      </c>
      <c r="U103" s="137" t="s">
        <v>391</v>
      </c>
      <c r="V103" s="137" t="s">
        <v>392</v>
      </c>
      <c r="W103" s="137" t="s">
        <v>392</v>
      </c>
      <c r="X103" s="149" t="s">
        <v>606</v>
      </c>
      <c r="Y103" s="148" t="s">
        <v>278</v>
      </c>
      <c r="Z103" s="148" t="s">
        <v>392</v>
      </c>
      <c r="AA103" s="149" t="s">
        <v>1144</v>
      </c>
      <c r="AB103" s="147" t="s">
        <v>390</v>
      </c>
      <c r="AC103" s="209" t="s">
        <v>659</v>
      </c>
      <c r="AD103" s="153">
        <v>2</v>
      </c>
      <c r="AE103" s="154">
        <v>2</v>
      </c>
      <c r="AF103" s="156">
        <f t="shared" si="104"/>
        <v>4</v>
      </c>
      <c r="AG103" s="157">
        <f t="shared" si="110"/>
        <v>240</v>
      </c>
      <c r="AH103" s="158" t="str">
        <f t="shared" si="109"/>
        <v>II</v>
      </c>
      <c r="AI103" s="155" t="str">
        <f t="shared" si="111"/>
        <v>No Aceptable o Aceptable con Control Especifico</v>
      </c>
      <c r="AJ103" s="159">
        <f t="shared" si="112"/>
        <v>360</v>
      </c>
      <c r="AK103" s="159">
        <f t="shared" si="113"/>
        <v>240</v>
      </c>
      <c r="AL103" s="160">
        <f t="shared" si="114"/>
        <v>0.33333333333333331</v>
      </c>
      <c r="AM103" s="161" t="s">
        <v>418</v>
      </c>
      <c r="AN103" s="210" t="s">
        <v>427</v>
      </c>
    </row>
    <row r="104" spans="1:40" ht="186" customHeight="1">
      <c r="A104" s="516"/>
      <c r="B104" s="226" t="s">
        <v>385</v>
      </c>
      <c r="C104" s="226" t="s">
        <v>386</v>
      </c>
      <c r="D104" s="228" t="s">
        <v>736</v>
      </c>
      <c r="E104" s="230" t="s">
        <v>586</v>
      </c>
      <c r="F104" s="251" t="s">
        <v>25</v>
      </c>
      <c r="G104" s="251" t="s">
        <v>570</v>
      </c>
      <c r="H104" s="251" t="s">
        <v>614</v>
      </c>
      <c r="I104" s="227" t="s">
        <v>403</v>
      </c>
      <c r="J104" s="228" t="s">
        <v>389</v>
      </c>
      <c r="K104" s="230" t="s">
        <v>397</v>
      </c>
      <c r="L104" s="228" t="s">
        <v>404</v>
      </c>
      <c r="M104" s="231">
        <v>2</v>
      </c>
      <c r="N104" s="232">
        <v>3</v>
      </c>
      <c r="O104" s="231">
        <f t="shared" si="115"/>
        <v>6</v>
      </c>
      <c r="P104" s="233" t="str">
        <f t="shared" si="106"/>
        <v>Medio</v>
      </c>
      <c r="Q104" s="231">
        <v>10</v>
      </c>
      <c r="R104" s="231">
        <f t="shared" si="103"/>
        <v>60</v>
      </c>
      <c r="S104" s="231" t="str">
        <f t="shared" si="107"/>
        <v>III</v>
      </c>
      <c r="T104" s="221" t="str">
        <f t="shared" si="108"/>
        <v>Mejorable</v>
      </c>
      <c r="U104" s="137" t="s">
        <v>391</v>
      </c>
      <c r="V104" s="137" t="s">
        <v>392</v>
      </c>
      <c r="W104" s="137" t="s">
        <v>392</v>
      </c>
      <c r="X104" s="149" t="s">
        <v>405</v>
      </c>
      <c r="Y104" s="148" t="s">
        <v>278</v>
      </c>
      <c r="Z104" s="147" t="s">
        <v>607</v>
      </c>
      <c r="AA104" s="149" t="s">
        <v>608</v>
      </c>
      <c r="AB104" s="147" t="s">
        <v>390</v>
      </c>
      <c r="AC104" s="209" t="s">
        <v>1137</v>
      </c>
      <c r="AD104" s="153">
        <v>2</v>
      </c>
      <c r="AE104" s="154">
        <v>2</v>
      </c>
      <c r="AF104" s="156">
        <f t="shared" ref="AF104:AF116" si="116">AD104*AE104</f>
        <v>4</v>
      </c>
      <c r="AG104" s="157">
        <f t="shared" ref="AG104:AG105" si="117">AF104*Q104</f>
        <v>40</v>
      </c>
      <c r="AH104" s="158" t="str">
        <f t="shared" ref="AH104:AH111" si="118">IF((AG104&gt;599),"I",IF(AG104&gt;149,"II",IF(AG104&gt;39,"III",IF(AG104&lt;31,"IV"))))</f>
        <v>III</v>
      </c>
      <c r="AI104" s="155" t="str">
        <f t="shared" ref="AI104:AI111" si="119">IF(AH104="IV","Aceptable",IF(AH104="III","Mejorable",IF(AH104="II","No Aceptable o Aceptable con Control Especifico",IF(AH104="I","No Aceptable"))))</f>
        <v>Mejorable</v>
      </c>
      <c r="AJ104" s="159">
        <f t="shared" ref="AJ104" si="120">R104</f>
        <v>60</v>
      </c>
      <c r="AK104" s="159">
        <f t="shared" ref="AK104:AK111" si="121">AG104</f>
        <v>40</v>
      </c>
      <c r="AL104" s="160">
        <f t="shared" si="114"/>
        <v>0.33333333333333331</v>
      </c>
      <c r="AM104" s="161" t="s">
        <v>407</v>
      </c>
      <c r="AN104" s="210" t="s">
        <v>427</v>
      </c>
    </row>
    <row r="105" spans="1:40" ht="190.05" customHeight="1">
      <c r="A105" s="516"/>
      <c r="B105" s="226" t="s">
        <v>385</v>
      </c>
      <c r="C105" s="226" t="s">
        <v>386</v>
      </c>
      <c r="D105" s="228" t="s">
        <v>736</v>
      </c>
      <c r="E105" s="230" t="s">
        <v>586</v>
      </c>
      <c r="F105" s="251" t="s">
        <v>25</v>
      </c>
      <c r="G105" s="251" t="s">
        <v>39</v>
      </c>
      <c r="H105" s="251" t="s">
        <v>613</v>
      </c>
      <c r="I105" s="252" t="s">
        <v>655</v>
      </c>
      <c r="J105" s="228" t="s">
        <v>389</v>
      </c>
      <c r="K105" s="230" t="s">
        <v>397</v>
      </c>
      <c r="L105" s="228" t="s">
        <v>404</v>
      </c>
      <c r="M105" s="231">
        <v>2</v>
      </c>
      <c r="N105" s="232">
        <v>4</v>
      </c>
      <c r="O105" s="231">
        <f t="shared" si="115"/>
        <v>8</v>
      </c>
      <c r="P105" s="233" t="str">
        <f t="shared" si="106"/>
        <v>Medio</v>
      </c>
      <c r="Q105" s="231">
        <v>25</v>
      </c>
      <c r="R105" s="231">
        <f t="shared" si="103"/>
        <v>200</v>
      </c>
      <c r="S105" s="231" t="str">
        <f t="shared" si="107"/>
        <v>II</v>
      </c>
      <c r="T105" s="221" t="str">
        <f t="shared" si="108"/>
        <v>No Aceptable o Aceptable con Control Especifico</v>
      </c>
      <c r="U105" s="137" t="s">
        <v>391</v>
      </c>
      <c r="V105" s="137" t="s">
        <v>392</v>
      </c>
      <c r="W105" s="137" t="s">
        <v>392</v>
      </c>
      <c r="X105" s="149" t="s">
        <v>609</v>
      </c>
      <c r="Y105" s="148" t="s">
        <v>278</v>
      </c>
      <c r="Z105" s="147" t="s">
        <v>610</v>
      </c>
      <c r="AA105" s="149" t="s">
        <v>1143</v>
      </c>
      <c r="AB105" s="147" t="s">
        <v>390</v>
      </c>
      <c r="AC105" s="209" t="s">
        <v>620</v>
      </c>
      <c r="AD105" s="153">
        <v>2</v>
      </c>
      <c r="AE105" s="154">
        <v>3</v>
      </c>
      <c r="AF105" s="156">
        <f t="shared" si="116"/>
        <v>6</v>
      </c>
      <c r="AG105" s="157">
        <f t="shared" si="117"/>
        <v>150</v>
      </c>
      <c r="AH105" s="158" t="str">
        <f t="shared" si="118"/>
        <v>II</v>
      </c>
      <c r="AI105" s="155" t="str">
        <f t="shared" si="119"/>
        <v>No Aceptable o Aceptable con Control Especifico</v>
      </c>
      <c r="AJ105" s="159">
        <v>200</v>
      </c>
      <c r="AK105" s="159">
        <f t="shared" si="121"/>
        <v>150</v>
      </c>
      <c r="AL105" s="160">
        <f t="shared" si="114"/>
        <v>0.25</v>
      </c>
      <c r="AM105" s="161" t="s">
        <v>407</v>
      </c>
      <c r="AN105" s="210" t="s">
        <v>634</v>
      </c>
    </row>
    <row r="106" spans="1:40" ht="190.05" customHeight="1">
      <c r="A106" s="516"/>
      <c r="B106" s="226" t="s">
        <v>385</v>
      </c>
      <c r="C106" s="226" t="s">
        <v>386</v>
      </c>
      <c r="D106" s="228" t="s">
        <v>736</v>
      </c>
      <c r="E106" s="230" t="s">
        <v>586</v>
      </c>
      <c r="F106" s="251" t="s">
        <v>29</v>
      </c>
      <c r="G106" s="251" t="s">
        <v>36</v>
      </c>
      <c r="H106" s="251" t="s">
        <v>735</v>
      </c>
      <c r="I106" s="307" t="s">
        <v>727</v>
      </c>
      <c r="J106" s="228" t="s">
        <v>397</v>
      </c>
      <c r="K106" s="230" t="s">
        <v>397</v>
      </c>
      <c r="L106" s="228" t="s">
        <v>397</v>
      </c>
      <c r="M106" s="231">
        <v>6</v>
      </c>
      <c r="N106" s="232">
        <v>1</v>
      </c>
      <c r="O106" s="231">
        <f t="shared" si="115"/>
        <v>6</v>
      </c>
      <c r="P106" s="233" t="str">
        <f t="shared" si="106"/>
        <v>Medio</v>
      </c>
      <c r="Q106" s="231">
        <v>60</v>
      </c>
      <c r="R106" s="231">
        <f t="shared" si="103"/>
        <v>360</v>
      </c>
      <c r="S106" s="231" t="str">
        <f t="shared" si="107"/>
        <v>II</v>
      </c>
      <c r="T106" s="221" t="str">
        <f t="shared" si="108"/>
        <v>No Aceptable o Aceptable con Control Especifico</v>
      </c>
      <c r="U106" s="137" t="s">
        <v>391</v>
      </c>
      <c r="V106" s="137" t="s">
        <v>392</v>
      </c>
      <c r="W106" s="137" t="s">
        <v>392</v>
      </c>
      <c r="X106" s="149" t="s">
        <v>726</v>
      </c>
      <c r="Y106" s="148" t="s">
        <v>278</v>
      </c>
      <c r="Z106" s="147" t="s">
        <v>607</v>
      </c>
      <c r="AA106" s="149" t="s">
        <v>1142</v>
      </c>
      <c r="AB106" s="147" t="s">
        <v>732</v>
      </c>
      <c r="AC106" s="209" t="s">
        <v>730</v>
      </c>
      <c r="AD106" s="153">
        <v>2</v>
      </c>
      <c r="AE106" s="156">
        <v>1</v>
      </c>
      <c r="AF106" s="61">
        <f t="shared" si="116"/>
        <v>2</v>
      </c>
      <c r="AG106" s="157">
        <f>AF106*Q106</f>
        <v>120</v>
      </c>
      <c r="AH106" s="158" t="str">
        <f t="shared" si="118"/>
        <v>III</v>
      </c>
      <c r="AI106" s="155" t="str">
        <f t="shared" si="119"/>
        <v>Mejorable</v>
      </c>
      <c r="AJ106" s="159">
        <v>360</v>
      </c>
      <c r="AK106" s="159">
        <f t="shared" si="121"/>
        <v>120</v>
      </c>
      <c r="AL106" s="160">
        <f t="shared" si="114"/>
        <v>0.66666666666666663</v>
      </c>
      <c r="AM106" s="161" t="s">
        <v>407</v>
      </c>
      <c r="AN106" s="210" t="s">
        <v>399</v>
      </c>
    </row>
    <row r="107" spans="1:40" ht="99" customHeight="1">
      <c r="A107" s="516"/>
      <c r="B107" s="226" t="s">
        <v>385</v>
      </c>
      <c r="C107" s="226" t="s">
        <v>386</v>
      </c>
      <c r="D107" s="238" t="s">
        <v>420</v>
      </c>
      <c r="E107" s="230" t="s">
        <v>586</v>
      </c>
      <c r="F107" s="251" t="s">
        <v>29</v>
      </c>
      <c r="G107" s="251" t="s">
        <v>43</v>
      </c>
      <c r="H107" s="251" t="s">
        <v>1011</v>
      </c>
      <c r="I107" s="230" t="s">
        <v>618</v>
      </c>
      <c r="J107" s="230" t="s">
        <v>397</v>
      </c>
      <c r="K107" s="230" t="s">
        <v>397</v>
      </c>
      <c r="L107" s="230" t="s">
        <v>397</v>
      </c>
      <c r="M107" s="231">
        <v>2</v>
      </c>
      <c r="N107" s="232">
        <v>3</v>
      </c>
      <c r="O107" s="231">
        <f t="shared" si="115"/>
        <v>6</v>
      </c>
      <c r="P107" s="233" t="str">
        <f t="shared" si="106"/>
        <v>Medio</v>
      </c>
      <c r="Q107" s="231">
        <v>10</v>
      </c>
      <c r="R107" s="231">
        <f t="shared" si="103"/>
        <v>60</v>
      </c>
      <c r="S107" s="231" t="str">
        <f t="shared" si="107"/>
        <v>III</v>
      </c>
      <c r="T107" s="221" t="str">
        <f t="shared" si="108"/>
        <v>Mejorable</v>
      </c>
      <c r="U107" s="137" t="s">
        <v>391</v>
      </c>
      <c r="V107" s="137" t="s">
        <v>392</v>
      </c>
      <c r="W107" s="137" t="s">
        <v>392</v>
      </c>
      <c r="X107" s="149" t="s">
        <v>619</v>
      </c>
      <c r="Y107" s="148" t="s">
        <v>278</v>
      </c>
      <c r="Z107" s="147" t="s">
        <v>392</v>
      </c>
      <c r="AA107" s="149" t="s">
        <v>621</v>
      </c>
      <c r="AB107" s="147" t="s">
        <v>390</v>
      </c>
      <c r="AC107" s="209" t="s">
        <v>622</v>
      </c>
      <c r="AD107" s="153">
        <v>2</v>
      </c>
      <c r="AE107" s="154">
        <v>2</v>
      </c>
      <c r="AF107" s="156">
        <f t="shared" si="116"/>
        <v>4</v>
      </c>
      <c r="AG107" s="157">
        <f t="shared" ref="AG107:AG111" si="122">AF107*Q107</f>
        <v>40</v>
      </c>
      <c r="AH107" s="158" t="str">
        <f t="shared" si="118"/>
        <v>III</v>
      </c>
      <c r="AI107" s="155" t="str">
        <f t="shared" si="119"/>
        <v>Mejorable</v>
      </c>
      <c r="AJ107" s="159">
        <v>60</v>
      </c>
      <c r="AK107" s="159">
        <f t="shared" si="121"/>
        <v>40</v>
      </c>
      <c r="AL107" s="160">
        <f t="shared" si="114"/>
        <v>0.33333333333333331</v>
      </c>
      <c r="AM107" s="161" t="s">
        <v>407</v>
      </c>
      <c r="AN107" s="210" t="s">
        <v>427</v>
      </c>
    </row>
    <row r="108" spans="1:40" ht="165" customHeight="1">
      <c r="A108" s="516"/>
      <c r="B108" s="226" t="s">
        <v>385</v>
      </c>
      <c r="C108" s="226" t="s">
        <v>386</v>
      </c>
      <c r="D108" s="238" t="s">
        <v>420</v>
      </c>
      <c r="E108" s="230" t="s">
        <v>586</v>
      </c>
      <c r="F108" s="251" t="s">
        <v>29</v>
      </c>
      <c r="G108" s="285" t="s">
        <v>49</v>
      </c>
      <c r="H108" s="285" t="s">
        <v>744</v>
      </c>
      <c r="I108" s="255" t="s">
        <v>623</v>
      </c>
      <c r="J108" s="255" t="s">
        <v>389</v>
      </c>
      <c r="K108" s="286" t="s">
        <v>624</v>
      </c>
      <c r="L108" s="286" t="s">
        <v>625</v>
      </c>
      <c r="M108" s="256">
        <v>2</v>
      </c>
      <c r="N108" s="257">
        <v>3</v>
      </c>
      <c r="O108" s="256">
        <f t="shared" si="115"/>
        <v>6</v>
      </c>
      <c r="P108" s="258" t="str">
        <f t="shared" si="106"/>
        <v>Medio</v>
      </c>
      <c r="Q108" s="256">
        <v>100</v>
      </c>
      <c r="R108" s="256">
        <f t="shared" si="103"/>
        <v>600</v>
      </c>
      <c r="S108" s="256" t="str">
        <f t="shared" si="107"/>
        <v>I</v>
      </c>
      <c r="T108" s="259" t="str">
        <f t="shared" si="108"/>
        <v>No Aceptable</v>
      </c>
      <c r="U108" s="137" t="s">
        <v>391</v>
      </c>
      <c r="V108" s="137" t="s">
        <v>392</v>
      </c>
      <c r="W108" s="137" t="s">
        <v>392</v>
      </c>
      <c r="X108" s="261" t="s">
        <v>626</v>
      </c>
      <c r="Y108" s="262" t="s">
        <v>278</v>
      </c>
      <c r="Z108" s="263" t="s">
        <v>627</v>
      </c>
      <c r="AA108" s="261" t="s">
        <v>1141</v>
      </c>
      <c r="AB108" s="263" t="s">
        <v>390</v>
      </c>
      <c r="AC108" s="264" t="s">
        <v>660</v>
      </c>
      <c r="AD108" s="265">
        <v>2</v>
      </c>
      <c r="AE108" s="266">
        <v>2</v>
      </c>
      <c r="AF108" s="267">
        <f t="shared" si="116"/>
        <v>4</v>
      </c>
      <c r="AG108" s="268">
        <f t="shared" si="122"/>
        <v>400</v>
      </c>
      <c r="AH108" s="269" t="str">
        <f t="shared" si="118"/>
        <v>II</v>
      </c>
      <c r="AI108" s="270" t="str">
        <f t="shared" si="119"/>
        <v>No Aceptable o Aceptable con Control Especifico</v>
      </c>
      <c r="AJ108" s="271">
        <v>600</v>
      </c>
      <c r="AK108" s="271">
        <f t="shared" si="121"/>
        <v>400</v>
      </c>
      <c r="AL108" s="160">
        <f t="shared" si="114"/>
        <v>0.33333333333333331</v>
      </c>
      <c r="AM108" s="273" t="s">
        <v>407</v>
      </c>
      <c r="AN108" s="210" t="s">
        <v>427</v>
      </c>
    </row>
    <row r="109" spans="1:40" ht="190.05" customHeight="1">
      <c r="A109" s="516"/>
      <c r="B109" s="226" t="s">
        <v>385</v>
      </c>
      <c r="C109" s="226" t="s">
        <v>386</v>
      </c>
      <c r="D109" s="228" t="s">
        <v>736</v>
      </c>
      <c r="E109" s="230" t="s">
        <v>586</v>
      </c>
      <c r="F109" s="285" t="s">
        <v>29</v>
      </c>
      <c r="G109" s="285" t="s">
        <v>56</v>
      </c>
      <c r="H109" s="285" t="s">
        <v>629</v>
      </c>
      <c r="I109" s="255" t="s">
        <v>632</v>
      </c>
      <c r="J109" s="286" t="s">
        <v>631</v>
      </c>
      <c r="K109" s="286" t="s">
        <v>630</v>
      </c>
      <c r="L109" s="286" t="s">
        <v>637</v>
      </c>
      <c r="M109" s="256">
        <v>2</v>
      </c>
      <c r="N109" s="257">
        <v>4</v>
      </c>
      <c r="O109" s="256">
        <f t="shared" si="115"/>
        <v>8</v>
      </c>
      <c r="P109" s="258" t="str">
        <f t="shared" si="106"/>
        <v>Medio</v>
      </c>
      <c r="Q109" s="256">
        <v>100</v>
      </c>
      <c r="R109" s="256">
        <f t="shared" si="103"/>
        <v>800</v>
      </c>
      <c r="S109" s="256" t="str">
        <f t="shared" si="107"/>
        <v>I</v>
      </c>
      <c r="T109" s="259" t="str">
        <f t="shared" si="108"/>
        <v>No Aceptable</v>
      </c>
      <c r="U109" s="137" t="s">
        <v>391</v>
      </c>
      <c r="V109" s="260" t="s">
        <v>392</v>
      </c>
      <c r="W109" s="260" t="s">
        <v>392</v>
      </c>
      <c r="X109" s="261" t="s">
        <v>626</v>
      </c>
      <c r="Y109" s="262" t="s">
        <v>278</v>
      </c>
      <c r="Z109" s="263" t="s">
        <v>633</v>
      </c>
      <c r="AA109" s="261" t="s">
        <v>759</v>
      </c>
      <c r="AB109" s="263" t="s">
        <v>635</v>
      </c>
      <c r="AC109" s="264" t="s">
        <v>642</v>
      </c>
      <c r="AD109" s="265">
        <v>2</v>
      </c>
      <c r="AE109" s="266">
        <v>2</v>
      </c>
      <c r="AF109" s="267">
        <f t="shared" si="116"/>
        <v>4</v>
      </c>
      <c r="AG109" s="268">
        <f t="shared" si="122"/>
        <v>400</v>
      </c>
      <c r="AH109" s="269" t="str">
        <f t="shared" si="118"/>
        <v>II</v>
      </c>
      <c r="AI109" s="270" t="str">
        <f t="shared" si="119"/>
        <v>No Aceptable o Aceptable con Control Especifico</v>
      </c>
      <c r="AJ109" s="271">
        <v>800</v>
      </c>
      <c r="AK109" s="271">
        <f t="shared" si="121"/>
        <v>400</v>
      </c>
      <c r="AL109" s="272">
        <f t="shared" si="114"/>
        <v>0.5</v>
      </c>
      <c r="AM109" s="273" t="s">
        <v>407</v>
      </c>
      <c r="AN109" s="210" t="s">
        <v>395</v>
      </c>
    </row>
    <row r="110" spans="1:40" ht="190.95" customHeight="1">
      <c r="A110" s="516"/>
      <c r="B110" s="226" t="s">
        <v>385</v>
      </c>
      <c r="C110" s="226" t="s">
        <v>386</v>
      </c>
      <c r="D110" s="228" t="s">
        <v>736</v>
      </c>
      <c r="E110" s="230" t="s">
        <v>586</v>
      </c>
      <c r="F110" s="285" t="s">
        <v>30</v>
      </c>
      <c r="G110" s="285" t="s">
        <v>44</v>
      </c>
      <c r="H110" s="285" t="s">
        <v>636</v>
      </c>
      <c r="I110" s="255" t="s">
        <v>645</v>
      </c>
      <c r="J110" s="255" t="s">
        <v>390</v>
      </c>
      <c r="K110" s="255" t="s">
        <v>638</v>
      </c>
      <c r="L110" s="255" t="s">
        <v>639</v>
      </c>
      <c r="M110" s="256">
        <v>2</v>
      </c>
      <c r="N110" s="257">
        <v>4</v>
      </c>
      <c r="O110" s="256">
        <f t="shared" si="115"/>
        <v>8</v>
      </c>
      <c r="P110" s="258" t="str">
        <f t="shared" si="106"/>
        <v>Medio</v>
      </c>
      <c r="Q110" s="256">
        <v>100</v>
      </c>
      <c r="R110" s="256">
        <f t="shared" si="103"/>
        <v>800</v>
      </c>
      <c r="S110" s="256" t="str">
        <f t="shared" si="107"/>
        <v>I</v>
      </c>
      <c r="T110" s="259" t="str">
        <f t="shared" si="108"/>
        <v>No Aceptable</v>
      </c>
      <c r="U110" s="137" t="s">
        <v>391</v>
      </c>
      <c r="V110" s="260" t="s">
        <v>392</v>
      </c>
      <c r="W110" s="260" t="s">
        <v>392</v>
      </c>
      <c r="X110" s="261" t="s">
        <v>626</v>
      </c>
      <c r="Y110" s="262" t="s">
        <v>278</v>
      </c>
      <c r="Z110" s="263" t="s">
        <v>392</v>
      </c>
      <c r="AA110" s="261" t="s">
        <v>1140</v>
      </c>
      <c r="AB110" s="263" t="s">
        <v>641</v>
      </c>
      <c r="AC110" s="264" t="s">
        <v>643</v>
      </c>
      <c r="AD110" s="265">
        <v>2</v>
      </c>
      <c r="AE110" s="266">
        <v>3</v>
      </c>
      <c r="AF110" s="267">
        <f t="shared" si="116"/>
        <v>6</v>
      </c>
      <c r="AG110" s="268">
        <f t="shared" si="122"/>
        <v>600</v>
      </c>
      <c r="AH110" s="269" t="str">
        <f t="shared" si="118"/>
        <v>I</v>
      </c>
      <c r="AI110" s="270" t="str">
        <f t="shared" si="119"/>
        <v>No Aceptable</v>
      </c>
      <c r="AJ110" s="271">
        <v>800</v>
      </c>
      <c r="AK110" s="271">
        <f t="shared" si="121"/>
        <v>600</v>
      </c>
      <c r="AL110" s="272">
        <f t="shared" si="114"/>
        <v>0.25</v>
      </c>
      <c r="AM110" s="273" t="s">
        <v>407</v>
      </c>
      <c r="AN110" s="210" t="s">
        <v>634</v>
      </c>
    </row>
    <row r="111" spans="1:40" ht="189" customHeight="1">
      <c r="A111" s="517"/>
      <c r="B111" s="226" t="s">
        <v>385</v>
      </c>
      <c r="C111" s="226" t="s">
        <v>386</v>
      </c>
      <c r="D111" s="228" t="s">
        <v>736</v>
      </c>
      <c r="E111" s="230" t="s">
        <v>586</v>
      </c>
      <c r="F111" s="306" t="s">
        <v>30</v>
      </c>
      <c r="G111" s="285" t="s">
        <v>57</v>
      </c>
      <c r="H111" s="285" t="s">
        <v>644</v>
      </c>
      <c r="I111" s="255" t="s">
        <v>646</v>
      </c>
      <c r="J111" s="255" t="s">
        <v>390</v>
      </c>
      <c r="K111" s="255" t="s">
        <v>638</v>
      </c>
      <c r="L111" s="255" t="s">
        <v>639</v>
      </c>
      <c r="M111" s="256">
        <v>2</v>
      </c>
      <c r="N111" s="257">
        <v>4</v>
      </c>
      <c r="O111" s="256">
        <f t="shared" si="115"/>
        <v>8</v>
      </c>
      <c r="P111" s="258" t="str">
        <f t="shared" si="106"/>
        <v>Medio</v>
      </c>
      <c r="Q111" s="256">
        <v>100</v>
      </c>
      <c r="R111" s="256">
        <f t="shared" si="103"/>
        <v>800</v>
      </c>
      <c r="S111" s="256" t="str">
        <f t="shared" si="107"/>
        <v>I</v>
      </c>
      <c r="T111" s="259" t="str">
        <f t="shared" si="108"/>
        <v>No Aceptable</v>
      </c>
      <c r="U111" s="137" t="s">
        <v>391</v>
      </c>
      <c r="V111" s="260" t="s">
        <v>392</v>
      </c>
      <c r="W111" s="260" t="s">
        <v>392</v>
      </c>
      <c r="X111" s="261" t="s">
        <v>626</v>
      </c>
      <c r="Y111" s="262" t="s">
        <v>278</v>
      </c>
      <c r="Z111" s="263" t="s">
        <v>392</v>
      </c>
      <c r="AA111" s="261" t="s">
        <v>689</v>
      </c>
      <c r="AB111" s="263" t="s">
        <v>641</v>
      </c>
      <c r="AC111" s="264" t="s">
        <v>643</v>
      </c>
      <c r="AD111" s="265">
        <v>2</v>
      </c>
      <c r="AE111" s="266">
        <v>3</v>
      </c>
      <c r="AF111" s="267">
        <f t="shared" si="116"/>
        <v>6</v>
      </c>
      <c r="AG111" s="268">
        <f t="shared" si="122"/>
        <v>600</v>
      </c>
      <c r="AH111" s="269" t="str">
        <f t="shared" si="118"/>
        <v>I</v>
      </c>
      <c r="AI111" s="270" t="str">
        <f t="shared" si="119"/>
        <v>No Aceptable</v>
      </c>
      <c r="AJ111" s="271">
        <v>800</v>
      </c>
      <c r="AK111" s="271">
        <f t="shared" si="121"/>
        <v>600</v>
      </c>
      <c r="AL111" s="272">
        <f t="shared" si="114"/>
        <v>0.25</v>
      </c>
      <c r="AM111" s="273" t="s">
        <v>407</v>
      </c>
      <c r="AN111" s="210" t="s">
        <v>634</v>
      </c>
    </row>
    <row r="112" spans="1:40" ht="216" customHeight="1">
      <c r="A112" s="501" t="s">
        <v>720</v>
      </c>
      <c r="B112" s="226" t="s">
        <v>385</v>
      </c>
      <c r="C112" s="226" t="s">
        <v>386</v>
      </c>
      <c r="D112" s="238" t="s">
        <v>387</v>
      </c>
      <c r="E112" s="230" t="s">
        <v>586</v>
      </c>
      <c r="F112" s="229" t="s">
        <v>27</v>
      </c>
      <c r="G112" s="227" t="s">
        <v>590</v>
      </c>
      <c r="H112" s="229" t="s">
        <v>743</v>
      </c>
      <c r="I112" s="227" t="s">
        <v>596</v>
      </c>
      <c r="J112" s="230" t="s">
        <v>389</v>
      </c>
      <c r="K112" s="228" t="s">
        <v>592</v>
      </c>
      <c r="L112" s="230" t="s">
        <v>390</v>
      </c>
      <c r="M112" s="231">
        <v>2</v>
      </c>
      <c r="N112" s="232">
        <v>3</v>
      </c>
      <c r="O112" s="231">
        <f>M112*N112</f>
        <v>6</v>
      </c>
      <c r="P112" s="233" t="str">
        <f>IF((O112&gt;23),"MuyAlto",IF(O112&gt;9,"Alto",IF(O112&gt;5,"Medio",IF(O112&lt;6,"Bajo"))))</f>
        <v>Medio</v>
      </c>
      <c r="Q112" s="231">
        <v>25</v>
      </c>
      <c r="R112" s="231">
        <f t="shared" si="103"/>
        <v>150</v>
      </c>
      <c r="S112" s="231" t="str">
        <f>IF((R112&gt;599),"I",IF(R112&gt;149,"II",IF(R112&gt;39,"III",IF(R112&lt;31,"IV"))))</f>
        <v>II</v>
      </c>
      <c r="T112" s="221" t="str">
        <f>IF(S112="IV","Aceptable",IF(S112="III","Mejorable",IF(S112="II","No Aceptable o Aceptable con Control Especifico",IF(S112="I","No Aceptable"))))</f>
        <v>No Aceptable o Aceptable con Control Especifico</v>
      </c>
      <c r="U112" s="137" t="s">
        <v>391</v>
      </c>
      <c r="V112" s="137" t="s">
        <v>392</v>
      </c>
      <c r="W112" s="137" t="s">
        <v>392</v>
      </c>
      <c r="X112" s="149" t="s">
        <v>593</v>
      </c>
      <c r="Y112" s="148" t="s">
        <v>278</v>
      </c>
      <c r="Z112" s="148" t="s">
        <v>392</v>
      </c>
      <c r="AA112" s="149" t="s">
        <v>1016</v>
      </c>
      <c r="AB112" s="147" t="s">
        <v>390</v>
      </c>
      <c r="AC112" s="169" t="s">
        <v>653</v>
      </c>
      <c r="AD112" s="153">
        <v>2</v>
      </c>
      <c r="AE112" s="154">
        <v>2</v>
      </c>
      <c r="AF112" s="156">
        <f t="shared" si="116"/>
        <v>4</v>
      </c>
      <c r="AG112" s="157">
        <f>AF112*Q112</f>
        <v>100</v>
      </c>
      <c r="AH112" s="158" t="str">
        <f>IF((AG112&gt;599),"I",IF(AG112&gt;149,"II",IF(AG112&gt;39,"III",IF(AG112&lt;31,"IV"))))</f>
        <v>III</v>
      </c>
      <c r="AI112" s="155" t="str">
        <f>IF(AH112="IV","Aceptable",IF(AH112="III","Mejorable",IF(AH112="II","No Aceptable o Aceptable con Control Especifico",IF(AH112="I","No Aceptable"))))</f>
        <v>Mejorable</v>
      </c>
      <c r="AJ112" s="159">
        <f>R112</f>
        <v>150</v>
      </c>
      <c r="AK112" s="159">
        <f>AG112</f>
        <v>100</v>
      </c>
      <c r="AL112" s="160">
        <f>(AJ112-AK112)/AJ112</f>
        <v>0.33333333333333331</v>
      </c>
      <c r="AM112" s="161" t="s">
        <v>394</v>
      </c>
      <c r="AN112" s="210" t="s">
        <v>427</v>
      </c>
    </row>
    <row r="113" spans="1:40" ht="229.95" customHeight="1">
      <c r="A113" s="502"/>
      <c r="B113" s="226" t="s">
        <v>385</v>
      </c>
      <c r="C113" s="226" t="s">
        <v>386</v>
      </c>
      <c r="D113" s="228" t="s">
        <v>739</v>
      </c>
      <c r="E113" s="230" t="s">
        <v>586</v>
      </c>
      <c r="F113" s="229" t="s">
        <v>27</v>
      </c>
      <c r="G113" s="229" t="s">
        <v>566</v>
      </c>
      <c r="H113" s="229" t="s">
        <v>612</v>
      </c>
      <c r="I113" s="227" t="s">
        <v>594</v>
      </c>
      <c r="J113" s="230" t="s">
        <v>389</v>
      </c>
      <c r="K113" s="228" t="s">
        <v>595</v>
      </c>
      <c r="L113" s="230" t="s">
        <v>390</v>
      </c>
      <c r="M113" s="231">
        <v>2</v>
      </c>
      <c r="N113" s="232">
        <v>3</v>
      </c>
      <c r="O113" s="231">
        <f t="shared" ref="O113" si="123">M113*N113</f>
        <v>6</v>
      </c>
      <c r="P113" s="233" t="str">
        <f t="shared" ref="P113:P126" si="124">IF((O113&gt;23),"MuyAlto",IF(O113&gt;9,"Alto",IF(O113&gt;5,"Medio",IF(O113&lt;6,"Bajo"))))</f>
        <v>Medio</v>
      </c>
      <c r="Q113" s="231">
        <v>60</v>
      </c>
      <c r="R113" s="231">
        <f t="shared" si="103"/>
        <v>360</v>
      </c>
      <c r="S113" s="231" t="str">
        <f t="shared" ref="S113:S126" si="125">IF((R113&gt;599),"I",IF(R113&gt;149,"II",IF(R113&gt;39,"III",IF(R113&lt;31,"IV"))))</f>
        <v>II</v>
      </c>
      <c r="T113" s="221" t="str">
        <f t="shared" ref="T113:T126" si="126">IF(S113="IV","Aceptable",IF(S113="III","Mejorable",IF(S113="II","No Aceptable o Aceptable con Control Especifico",IF(S113="I","No Aceptable"))))</f>
        <v>No Aceptable o Aceptable con Control Especifico</v>
      </c>
      <c r="U113" s="137" t="s">
        <v>391</v>
      </c>
      <c r="V113" s="137" t="s">
        <v>392</v>
      </c>
      <c r="W113" s="137" t="s">
        <v>392</v>
      </c>
      <c r="X113" s="149" t="s">
        <v>599</v>
      </c>
      <c r="Y113" s="148" t="s">
        <v>278</v>
      </c>
      <c r="Z113" s="148" t="s">
        <v>392</v>
      </c>
      <c r="AA113" s="149" t="s">
        <v>1139</v>
      </c>
      <c r="AB113" s="147" t="s">
        <v>390</v>
      </c>
      <c r="AC113" s="209" t="s">
        <v>653</v>
      </c>
      <c r="AD113" s="153">
        <v>2</v>
      </c>
      <c r="AE113" s="154">
        <v>2</v>
      </c>
      <c r="AF113" s="156">
        <f t="shared" si="116"/>
        <v>4</v>
      </c>
      <c r="AG113" s="157">
        <f>AF113*Q113</f>
        <v>240</v>
      </c>
      <c r="AH113" s="158" t="str">
        <f t="shared" ref="AH113:AH116" si="127">IF((AG113&gt;599),"I",IF(AG113&gt;149,"II",IF(AG113&gt;39,"III",IF(AG113&lt;31,"IV"))))</f>
        <v>II</v>
      </c>
      <c r="AI113" s="155" t="str">
        <f>IF(AH113="IV","Aceptable",IF(AH113="III","Mejorable",IF(AH113="II","No Aceptable o Aceptable con Control Especifico",IF(AH113="I","No Aceptable"))))</f>
        <v>No Aceptable o Aceptable con Control Especifico</v>
      </c>
      <c r="AJ113" s="159">
        <f>R113</f>
        <v>360</v>
      </c>
      <c r="AK113" s="159">
        <f>AG113</f>
        <v>240</v>
      </c>
      <c r="AL113" s="160">
        <f>(AJ113-AK113)/AJ113</f>
        <v>0.33333333333333331</v>
      </c>
      <c r="AM113" s="161" t="s">
        <v>394</v>
      </c>
      <c r="AN113" s="210" t="s">
        <v>427</v>
      </c>
    </row>
    <row r="114" spans="1:40" ht="208.95" customHeight="1">
      <c r="A114" s="502"/>
      <c r="B114" s="226" t="s">
        <v>385</v>
      </c>
      <c r="C114" s="226" t="s">
        <v>386</v>
      </c>
      <c r="D114" s="250" t="s">
        <v>699</v>
      </c>
      <c r="E114" s="230" t="s">
        <v>586</v>
      </c>
      <c r="F114" s="251" t="s">
        <v>27</v>
      </c>
      <c r="G114" s="251" t="s">
        <v>580</v>
      </c>
      <c r="H114" s="229" t="s">
        <v>612</v>
      </c>
      <c r="I114" s="227" t="s">
        <v>596</v>
      </c>
      <c r="J114" s="230" t="s">
        <v>389</v>
      </c>
      <c r="K114" s="228" t="s">
        <v>598</v>
      </c>
      <c r="L114" s="230" t="s">
        <v>390</v>
      </c>
      <c r="M114" s="231">
        <v>2</v>
      </c>
      <c r="N114" s="232">
        <v>3</v>
      </c>
      <c r="O114" s="231">
        <f>M114*N114</f>
        <v>6</v>
      </c>
      <c r="P114" s="233" t="str">
        <f t="shared" si="124"/>
        <v>Medio</v>
      </c>
      <c r="Q114" s="231">
        <v>60</v>
      </c>
      <c r="R114" s="231">
        <f t="shared" si="103"/>
        <v>360</v>
      </c>
      <c r="S114" s="231" t="str">
        <f t="shared" si="125"/>
        <v>II</v>
      </c>
      <c r="T114" s="221" t="str">
        <f t="shared" si="126"/>
        <v>No Aceptable o Aceptable con Control Especifico</v>
      </c>
      <c r="U114" s="137" t="s">
        <v>391</v>
      </c>
      <c r="V114" s="137" t="s">
        <v>392</v>
      </c>
      <c r="W114" s="137" t="s">
        <v>392</v>
      </c>
      <c r="X114" s="149" t="s">
        <v>599</v>
      </c>
      <c r="Y114" s="148" t="s">
        <v>278</v>
      </c>
      <c r="Z114" s="148" t="s">
        <v>392</v>
      </c>
      <c r="AA114" s="149" t="s">
        <v>1138</v>
      </c>
      <c r="AB114" s="147" t="s">
        <v>390</v>
      </c>
      <c r="AC114" s="209" t="s">
        <v>653</v>
      </c>
      <c r="AD114" s="153">
        <v>2</v>
      </c>
      <c r="AE114" s="154">
        <v>2</v>
      </c>
      <c r="AF114" s="156">
        <f t="shared" si="116"/>
        <v>4</v>
      </c>
      <c r="AG114" s="157">
        <f>AF114*Q114</f>
        <v>240</v>
      </c>
      <c r="AH114" s="158" t="str">
        <f t="shared" si="127"/>
        <v>II</v>
      </c>
      <c r="AI114" s="155" t="str">
        <f>IF(AH114="IV","Aceptable",IF(AH114="III","Mejorable",IF(AH114="II","No Aceptable o Aceptable con Control Especifico",IF(AH114="I","No Aceptable"))))</f>
        <v>No Aceptable o Aceptable con Control Especifico</v>
      </c>
      <c r="AJ114" s="159">
        <f>R114</f>
        <v>360</v>
      </c>
      <c r="AK114" s="159">
        <f>AG114</f>
        <v>240</v>
      </c>
      <c r="AL114" s="160">
        <f>(AJ114-AK114)/AJ114</f>
        <v>0.33333333333333331</v>
      </c>
      <c r="AM114" s="161" t="s">
        <v>407</v>
      </c>
      <c r="AN114" s="210" t="s">
        <v>427</v>
      </c>
    </row>
    <row r="115" spans="1:40" ht="225" customHeight="1">
      <c r="A115" s="502"/>
      <c r="B115" s="226" t="s">
        <v>385</v>
      </c>
      <c r="C115" s="226" t="s">
        <v>386</v>
      </c>
      <c r="D115" s="228" t="s">
        <v>739</v>
      </c>
      <c r="E115" s="230" t="s">
        <v>586</v>
      </c>
      <c r="F115" s="251" t="s">
        <v>28</v>
      </c>
      <c r="G115" s="251" t="s">
        <v>48</v>
      </c>
      <c r="H115" s="229" t="s">
        <v>756</v>
      </c>
      <c r="I115" s="227" t="s">
        <v>600</v>
      </c>
      <c r="J115" s="228" t="s">
        <v>603</v>
      </c>
      <c r="K115" s="228" t="s">
        <v>604</v>
      </c>
      <c r="L115" s="230" t="s">
        <v>390</v>
      </c>
      <c r="M115" s="231">
        <v>2</v>
      </c>
      <c r="N115" s="232">
        <v>3</v>
      </c>
      <c r="O115" s="231">
        <f>M115*N115</f>
        <v>6</v>
      </c>
      <c r="P115" s="233" t="str">
        <f t="shared" si="124"/>
        <v>Medio</v>
      </c>
      <c r="Q115" s="231">
        <v>60</v>
      </c>
      <c r="R115" s="231">
        <f t="shared" si="103"/>
        <v>360</v>
      </c>
      <c r="S115" s="231" t="str">
        <f t="shared" si="125"/>
        <v>II</v>
      </c>
      <c r="T115" s="221" t="str">
        <f t="shared" si="126"/>
        <v>No Aceptable o Aceptable con Control Especifico</v>
      </c>
      <c r="U115" s="137" t="s">
        <v>391</v>
      </c>
      <c r="V115" s="137" t="s">
        <v>392</v>
      </c>
      <c r="W115" s="137" t="s">
        <v>392</v>
      </c>
      <c r="X115" s="149" t="s">
        <v>398</v>
      </c>
      <c r="Y115" s="148" t="s">
        <v>278</v>
      </c>
      <c r="Z115" s="148" t="s">
        <v>392</v>
      </c>
      <c r="AA115" s="149" t="s">
        <v>704</v>
      </c>
      <c r="AB115" s="147" t="s">
        <v>837</v>
      </c>
      <c r="AC115" s="209" t="s">
        <v>659</v>
      </c>
      <c r="AD115" s="153">
        <v>2</v>
      </c>
      <c r="AE115" s="154">
        <v>2</v>
      </c>
      <c r="AF115" s="156">
        <f t="shared" si="116"/>
        <v>4</v>
      </c>
      <c r="AG115" s="157">
        <f t="shared" ref="AG115:AG116" si="128">AF115*Q115</f>
        <v>240</v>
      </c>
      <c r="AH115" s="158" t="str">
        <f t="shared" si="127"/>
        <v>II</v>
      </c>
      <c r="AI115" s="155" t="str">
        <f t="shared" ref="AI115:AI116" si="129">IF(AH115="IV","Aceptable",IF(AH115="III","Mejorable",IF(AH115="II","No Aceptable o Aceptable con Control Especifico",IF(AH115="I","No Aceptable"))))</f>
        <v>No Aceptable o Aceptable con Control Especifico</v>
      </c>
      <c r="AJ115" s="159">
        <f t="shared" ref="AJ115:AJ116" si="130">R115</f>
        <v>360</v>
      </c>
      <c r="AK115" s="159">
        <f t="shared" ref="AK115:AK116" si="131">AG115</f>
        <v>240</v>
      </c>
      <c r="AL115" s="160">
        <f t="shared" ref="AL115:AL126" si="132">(AJ115-AK115)/AJ115</f>
        <v>0.33333333333333331</v>
      </c>
      <c r="AM115" s="161" t="s">
        <v>418</v>
      </c>
      <c r="AN115" s="210" t="s">
        <v>427</v>
      </c>
    </row>
    <row r="116" spans="1:40" ht="228" customHeight="1">
      <c r="A116" s="502"/>
      <c r="B116" s="226" t="s">
        <v>385</v>
      </c>
      <c r="C116" s="226" t="s">
        <v>386</v>
      </c>
      <c r="D116" s="228" t="s">
        <v>739</v>
      </c>
      <c r="E116" s="230" t="s">
        <v>586</v>
      </c>
      <c r="F116" s="251" t="s">
        <v>28</v>
      </c>
      <c r="G116" s="251" t="s">
        <v>35</v>
      </c>
      <c r="H116" s="251" t="s">
        <v>615</v>
      </c>
      <c r="I116" s="227" t="s">
        <v>605</v>
      </c>
      <c r="J116" s="228" t="s">
        <v>401</v>
      </c>
      <c r="K116" s="230" t="s">
        <v>397</v>
      </c>
      <c r="L116" s="230" t="s">
        <v>390</v>
      </c>
      <c r="M116" s="231">
        <v>2</v>
      </c>
      <c r="N116" s="232">
        <v>3</v>
      </c>
      <c r="O116" s="231">
        <f t="shared" ref="O116:O126" si="133">M116*N116</f>
        <v>6</v>
      </c>
      <c r="P116" s="233" t="str">
        <f t="shared" si="124"/>
        <v>Medio</v>
      </c>
      <c r="Q116" s="231">
        <v>60</v>
      </c>
      <c r="R116" s="231">
        <f t="shared" si="103"/>
        <v>360</v>
      </c>
      <c r="S116" s="231" t="str">
        <f t="shared" si="125"/>
        <v>II</v>
      </c>
      <c r="T116" s="221" t="str">
        <f t="shared" si="126"/>
        <v>No Aceptable o Aceptable con Control Especifico</v>
      </c>
      <c r="U116" s="137" t="s">
        <v>391</v>
      </c>
      <c r="V116" s="137" t="s">
        <v>392</v>
      </c>
      <c r="W116" s="137" t="s">
        <v>392</v>
      </c>
      <c r="X116" s="149" t="s">
        <v>606</v>
      </c>
      <c r="Y116" s="148" t="s">
        <v>278</v>
      </c>
      <c r="Z116" s="148" t="s">
        <v>392</v>
      </c>
      <c r="AA116" s="149" t="s">
        <v>1029</v>
      </c>
      <c r="AB116" s="147" t="s">
        <v>390</v>
      </c>
      <c r="AC116" s="209" t="s">
        <v>659</v>
      </c>
      <c r="AD116" s="153">
        <v>2</v>
      </c>
      <c r="AE116" s="154">
        <v>2</v>
      </c>
      <c r="AF116" s="156">
        <f t="shared" si="116"/>
        <v>4</v>
      </c>
      <c r="AG116" s="157">
        <f t="shared" si="128"/>
        <v>240</v>
      </c>
      <c r="AH116" s="158" t="str">
        <f t="shared" si="127"/>
        <v>II</v>
      </c>
      <c r="AI116" s="155" t="str">
        <f t="shared" si="129"/>
        <v>No Aceptable o Aceptable con Control Especifico</v>
      </c>
      <c r="AJ116" s="159">
        <f t="shared" si="130"/>
        <v>360</v>
      </c>
      <c r="AK116" s="159">
        <f t="shared" si="131"/>
        <v>240</v>
      </c>
      <c r="AL116" s="160">
        <f t="shared" si="132"/>
        <v>0.33333333333333331</v>
      </c>
      <c r="AM116" s="161" t="s">
        <v>418</v>
      </c>
      <c r="AN116" s="210" t="s">
        <v>427</v>
      </c>
    </row>
    <row r="117" spans="1:40" ht="226.05" customHeight="1">
      <c r="A117" s="502"/>
      <c r="B117" s="226" t="s">
        <v>385</v>
      </c>
      <c r="C117" s="226" t="s">
        <v>386</v>
      </c>
      <c r="D117" s="228" t="s">
        <v>739</v>
      </c>
      <c r="E117" s="230" t="s">
        <v>586</v>
      </c>
      <c r="F117" s="251" t="s">
        <v>25</v>
      </c>
      <c r="G117" s="251" t="s">
        <v>569</v>
      </c>
      <c r="H117" s="251" t="s">
        <v>757</v>
      </c>
      <c r="I117" s="228" t="s">
        <v>706</v>
      </c>
      <c r="J117" s="228" t="s">
        <v>389</v>
      </c>
      <c r="K117" s="230" t="s">
        <v>397</v>
      </c>
      <c r="L117" s="228" t="s">
        <v>707</v>
      </c>
      <c r="M117" s="231">
        <v>2</v>
      </c>
      <c r="N117" s="232">
        <v>3</v>
      </c>
      <c r="O117" s="231">
        <f t="shared" si="133"/>
        <v>6</v>
      </c>
      <c r="P117" s="233" t="str">
        <f t="shared" si="124"/>
        <v>Medio</v>
      </c>
      <c r="Q117" s="231">
        <v>60</v>
      </c>
      <c r="R117" s="231">
        <f t="shared" si="103"/>
        <v>360</v>
      </c>
      <c r="S117" s="231" t="str">
        <f t="shared" si="125"/>
        <v>II</v>
      </c>
      <c r="T117" s="221" t="str">
        <f t="shared" si="126"/>
        <v>No Aceptable o Aceptable con Control Especifico</v>
      </c>
      <c r="U117" s="137" t="s">
        <v>391</v>
      </c>
      <c r="V117" s="137" t="s">
        <v>392</v>
      </c>
      <c r="W117" s="137" t="s">
        <v>392</v>
      </c>
      <c r="X117" s="149" t="s">
        <v>708</v>
      </c>
      <c r="Y117" s="148" t="s">
        <v>278</v>
      </c>
      <c r="Z117" s="147" t="s">
        <v>392</v>
      </c>
      <c r="AA117" s="149" t="s">
        <v>709</v>
      </c>
      <c r="AB117" s="147" t="s">
        <v>390</v>
      </c>
      <c r="AC117" s="209" t="s">
        <v>710</v>
      </c>
      <c r="AD117" s="153">
        <v>2</v>
      </c>
      <c r="AE117" s="154">
        <v>2</v>
      </c>
      <c r="AF117" s="156">
        <f t="shared" ref="AF117:AF126" si="134">AD117*AE117</f>
        <v>4</v>
      </c>
      <c r="AG117" s="157">
        <f t="shared" ref="AG117:AG119" si="135">AF117*Q117</f>
        <v>240</v>
      </c>
      <c r="AH117" s="158" t="str">
        <f t="shared" ref="AH117:AH126" si="136">IF((AG117&gt;599),"I",IF(AG117&gt;149,"II",IF(AG117&gt;39,"III",IF(AG117&lt;31,"IV"))))</f>
        <v>II</v>
      </c>
      <c r="AI117" s="155" t="str">
        <f t="shared" ref="AI117:AI126" si="137">IF(AH117="IV","Aceptable",IF(AH117="III","Mejorable",IF(AH117="II","No Aceptable o Aceptable con Control Especifico",IF(AH117="I","No Aceptable"))))</f>
        <v>No Aceptable o Aceptable con Control Especifico</v>
      </c>
      <c r="AJ117" s="159">
        <f t="shared" ref="AJ117:AJ118" si="138">R117</f>
        <v>360</v>
      </c>
      <c r="AK117" s="159">
        <f t="shared" ref="AK117:AK126" si="139">AG117</f>
        <v>240</v>
      </c>
      <c r="AL117" s="160">
        <f t="shared" si="132"/>
        <v>0.33333333333333331</v>
      </c>
      <c r="AM117" s="161" t="s">
        <v>394</v>
      </c>
      <c r="AN117" s="210" t="s">
        <v>427</v>
      </c>
    </row>
    <row r="118" spans="1:40" ht="226.05" customHeight="1">
      <c r="A118" s="502"/>
      <c r="B118" s="226" t="s">
        <v>385</v>
      </c>
      <c r="C118" s="226" t="s">
        <v>386</v>
      </c>
      <c r="D118" s="228" t="s">
        <v>739</v>
      </c>
      <c r="E118" s="230" t="s">
        <v>586</v>
      </c>
      <c r="F118" s="251" t="s">
        <v>25</v>
      </c>
      <c r="G118" s="251" t="s">
        <v>570</v>
      </c>
      <c r="H118" s="251" t="s">
        <v>741</v>
      </c>
      <c r="I118" s="227" t="s">
        <v>403</v>
      </c>
      <c r="J118" s="228" t="s">
        <v>389</v>
      </c>
      <c r="K118" s="230" t="s">
        <v>397</v>
      </c>
      <c r="L118" s="228" t="s">
        <v>404</v>
      </c>
      <c r="M118" s="231">
        <v>2</v>
      </c>
      <c r="N118" s="232">
        <v>3</v>
      </c>
      <c r="O118" s="231">
        <f t="shared" si="133"/>
        <v>6</v>
      </c>
      <c r="P118" s="233" t="str">
        <f t="shared" si="124"/>
        <v>Medio</v>
      </c>
      <c r="Q118" s="231">
        <v>10</v>
      </c>
      <c r="R118" s="231">
        <f t="shared" si="103"/>
        <v>60</v>
      </c>
      <c r="S118" s="231" t="str">
        <f t="shared" si="125"/>
        <v>III</v>
      </c>
      <c r="T118" s="221" t="str">
        <f t="shared" si="126"/>
        <v>Mejorable</v>
      </c>
      <c r="U118" s="137" t="s">
        <v>391</v>
      </c>
      <c r="V118" s="137" t="s">
        <v>392</v>
      </c>
      <c r="W118" s="137" t="s">
        <v>392</v>
      </c>
      <c r="X118" s="149" t="s">
        <v>405</v>
      </c>
      <c r="Y118" s="148" t="s">
        <v>278</v>
      </c>
      <c r="Z118" s="147" t="s">
        <v>607</v>
      </c>
      <c r="AA118" s="149" t="s">
        <v>608</v>
      </c>
      <c r="AB118" s="147" t="s">
        <v>390</v>
      </c>
      <c r="AC118" s="209" t="s">
        <v>1137</v>
      </c>
      <c r="AD118" s="153">
        <v>2</v>
      </c>
      <c r="AE118" s="154">
        <v>2</v>
      </c>
      <c r="AF118" s="156">
        <f t="shared" si="134"/>
        <v>4</v>
      </c>
      <c r="AG118" s="157">
        <f t="shared" si="135"/>
        <v>40</v>
      </c>
      <c r="AH118" s="158" t="str">
        <f t="shared" si="136"/>
        <v>III</v>
      </c>
      <c r="AI118" s="155" t="str">
        <f t="shared" si="137"/>
        <v>Mejorable</v>
      </c>
      <c r="AJ118" s="159">
        <f t="shared" si="138"/>
        <v>60</v>
      </c>
      <c r="AK118" s="159">
        <f t="shared" si="139"/>
        <v>40</v>
      </c>
      <c r="AL118" s="160">
        <f t="shared" si="132"/>
        <v>0.33333333333333331</v>
      </c>
      <c r="AM118" s="161" t="s">
        <v>407</v>
      </c>
      <c r="AN118" s="210" t="s">
        <v>427</v>
      </c>
    </row>
    <row r="119" spans="1:40" ht="225" customHeight="1">
      <c r="A119" s="502"/>
      <c r="B119" s="226" t="s">
        <v>385</v>
      </c>
      <c r="C119" s="226" t="s">
        <v>386</v>
      </c>
      <c r="D119" s="228" t="s">
        <v>739</v>
      </c>
      <c r="E119" s="230" t="s">
        <v>586</v>
      </c>
      <c r="F119" s="251" t="s">
        <v>25</v>
      </c>
      <c r="G119" s="251" t="s">
        <v>39</v>
      </c>
      <c r="H119" s="251" t="s">
        <v>613</v>
      </c>
      <c r="I119" s="252" t="s">
        <v>655</v>
      </c>
      <c r="J119" s="228" t="s">
        <v>389</v>
      </c>
      <c r="K119" s="230" t="s">
        <v>397</v>
      </c>
      <c r="L119" s="228" t="s">
        <v>404</v>
      </c>
      <c r="M119" s="231">
        <v>2</v>
      </c>
      <c r="N119" s="232">
        <v>4</v>
      </c>
      <c r="O119" s="231">
        <f t="shared" si="133"/>
        <v>8</v>
      </c>
      <c r="P119" s="233" t="str">
        <f t="shared" si="124"/>
        <v>Medio</v>
      </c>
      <c r="Q119" s="231">
        <v>25</v>
      </c>
      <c r="R119" s="231">
        <f t="shared" si="103"/>
        <v>200</v>
      </c>
      <c r="S119" s="231" t="str">
        <f t="shared" si="125"/>
        <v>II</v>
      </c>
      <c r="T119" s="221" t="str">
        <f t="shared" si="126"/>
        <v>No Aceptable o Aceptable con Control Especifico</v>
      </c>
      <c r="U119" s="137" t="s">
        <v>391</v>
      </c>
      <c r="V119" s="137" t="s">
        <v>392</v>
      </c>
      <c r="W119" s="137" t="s">
        <v>392</v>
      </c>
      <c r="X119" s="149" t="s">
        <v>609</v>
      </c>
      <c r="Y119" s="148" t="s">
        <v>278</v>
      </c>
      <c r="Z119" s="147" t="s">
        <v>610</v>
      </c>
      <c r="AA119" s="149" t="s">
        <v>1019</v>
      </c>
      <c r="AB119" s="147" t="s">
        <v>390</v>
      </c>
      <c r="AC119" s="209" t="s">
        <v>620</v>
      </c>
      <c r="AD119" s="153">
        <v>2</v>
      </c>
      <c r="AE119" s="154">
        <v>3</v>
      </c>
      <c r="AF119" s="156">
        <f t="shared" si="134"/>
        <v>6</v>
      </c>
      <c r="AG119" s="157">
        <f t="shared" si="135"/>
        <v>150</v>
      </c>
      <c r="AH119" s="158" t="str">
        <f t="shared" si="136"/>
        <v>II</v>
      </c>
      <c r="AI119" s="155" t="str">
        <f t="shared" si="137"/>
        <v>No Aceptable o Aceptable con Control Especifico</v>
      </c>
      <c r="AJ119" s="159">
        <v>200</v>
      </c>
      <c r="AK119" s="159">
        <f t="shared" si="139"/>
        <v>150</v>
      </c>
      <c r="AL119" s="160">
        <f t="shared" si="132"/>
        <v>0.25</v>
      </c>
      <c r="AM119" s="161" t="s">
        <v>407</v>
      </c>
      <c r="AN119" s="210" t="s">
        <v>634</v>
      </c>
    </row>
    <row r="120" spans="1:40" ht="109.05" customHeight="1">
      <c r="A120" s="502"/>
      <c r="B120" s="226" t="s">
        <v>385</v>
      </c>
      <c r="C120" s="226" t="s">
        <v>386</v>
      </c>
      <c r="D120" s="238" t="s">
        <v>420</v>
      </c>
      <c r="E120" s="230" t="s">
        <v>586</v>
      </c>
      <c r="F120" s="251" t="s">
        <v>29</v>
      </c>
      <c r="G120" s="251" t="s">
        <v>43</v>
      </c>
      <c r="H120" s="251" t="s">
        <v>1011</v>
      </c>
      <c r="I120" s="230" t="s">
        <v>618</v>
      </c>
      <c r="J120" s="230" t="s">
        <v>397</v>
      </c>
      <c r="K120" s="230" t="s">
        <v>397</v>
      </c>
      <c r="L120" s="230" t="s">
        <v>397</v>
      </c>
      <c r="M120" s="231">
        <v>2</v>
      </c>
      <c r="N120" s="232">
        <v>3</v>
      </c>
      <c r="O120" s="231">
        <f t="shared" si="133"/>
        <v>6</v>
      </c>
      <c r="P120" s="233" t="str">
        <f t="shared" si="124"/>
        <v>Medio</v>
      </c>
      <c r="Q120" s="231">
        <v>10</v>
      </c>
      <c r="R120" s="231">
        <f t="shared" si="103"/>
        <v>60</v>
      </c>
      <c r="S120" s="231" t="str">
        <f t="shared" si="125"/>
        <v>III</v>
      </c>
      <c r="T120" s="221" t="str">
        <f t="shared" si="126"/>
        <v>Mejorable</v>
      </c>
      <c r="U120" s="137" t="s">
        <v>391</v>
      </c>
      <c r="V120" s="137" t="s">
        <v>392</v>
      </c>
      <c r="W120" s="137" t="s">
        <v>392</v>
      </c>
      <c r="X120" s="149" t="s">
        <v>619</v>
      </c>
      <c r="Y120" s="148" t="s">
        <v>278</v>
      </c>
      <c r="Z120" s="147" t="s">
        <v>392</v>
      </c>
      <c r="AA120" s="149" t="s">
        <v>621</v>
      </c>
      <c r="AB120" s="147" t="s">
        <v>390</v>
      </c>
      <c r="AC120" s="209" t="s">
        <v>622</v>
      </c>
      <c r="AD120" s="153">
        <v>2</v>
      </c>
      <c r="AE120" s="154">
        <v>2</v>
      </c>
      <c r="AF120" s="156">
        <f t="shared" si="134"/>
        <v>4</v>
      </c>
      <c r="AG120" s="157">
        <f t="shared" ref="AG120:AG126" si="140">AF120*Q120</f>
        <v>40</v>
      </c>
      <c r="AH120" s="158" t="str">
        <f t="shared" si="136"/>
        <v>III</v>
      </c>
      <c r="AI120" s="155" t="str">
        <f t="shared" si="137"/>
        <v>Mejorable</v>
      </c>
      <c r="AJ120" s="159">
        <v>60</v>
      </c>
      <c r="AK120" s="159">
        <f t="shared" si="139"/>
        <v>40</v>
      </c>
      <c r="AL120" s="160">
        <f t="shared" si="132"/>
        <v>0.33333333333333331</v>
      </c>
      <c r="AM120" s="161" t="s">
        <v>407</v>
      </c>
      <c r="AN120" s="210" t="s">
        <v>427</v>
      </c>
    </row>
    <row r="121" spans="1:40" ht="166.05" customHeight="1">
      <c r="A121" s="502"/>
      <c r="B121" s="226" t="s">
        <v>385</v>
      </c>
      <c r="C121" s="226" t="s">
        <v>386</v>
      </c>
      <c r="D121" s="238" t="s">
        <v>420</v>
      </c>
      <c r="E121" s="230" t="s">
        <v>586</v>
      </c>
      <c r="F121" s="251" t="s">
        <v>29</v>
      </c>
      <c r="G121" s="285" t="s">
        <v>49</v>
      </c>
      <c r="H121" s="285" t="s">
        <v>744</v>
      </c>
      <c r="I121" s="255" t="s">
        <v>623</v>
      </c>
      <c r="J121" s="255" t="s">
        <v>389</v>
      </c>
      <c r="K121" s="286" t="s">
        <v>624</v>
      </c>
      <c r="L121" s="286" t="s">
        <v>625</v>
      </c>
      <c r="M121" s="256">
        <v>2</v>
      </c>
      <c r="N121" s="257">
        <v>3</v>
      </c>
      <c r="O121" s="256">
        <f t="shared" si="133"/>
        <v>6</v>
      </c>
      <c r="P121" s="258" t="str">
        <f t="shared" si="124"/>
        <v>Medio</v>
      </c>
      <c r="Q121" s="256">
        <v>100</v>
      </c>
      <c r="R121" s="256">
        <f t="shared" si="103"/>
        <v>600</v>
      </c>
      <c r="S121" s="256" t="str">
        <f t="shared" si="125"/>
        <v>I</v>
      </c>
      <c r="T121" s="259" t="str">
        <f t="shared" si="126"/>
        <v>No Aceptable</v>
      </c>
      <c r="U121" s="137" t="s">
        <v>391</v>
      </c>
      <c r="V121" s="137" t="s">
        <v>392</v>
      </c>
      <c r="W121" s="137" t="s">
        <v>392</v>
      </c>
      <c r="X121" s="261" t="s">
        <v>626</v>
      </c>
      <c r="Y121" s="262" t="s">
        <v>278</v>
      </c>
      <c r="Z121" s="263" t="s">
        <v>627</v>
      </c>
      <c r="AA121" s="261" t="s">
        <v>1136</v>
      </c>
      <c r="AB121" s="263" t="s">
        <v>390</v>
      </c>
      <c r="AC121" s="264" t="s">
        <v>660</v>
      </c>
      <c r="AD121" s="265">
        <v>2</v>
      </c>
      <c r="AE121" s="266">
        <v>2</v>
      </c>
      <c r="AF121" s="267">
        <f t="shared" si="134"/>
        <v>4</v>
      </c>
      <c r="AG121" s="268">
        <f t="shared" si="140"/>
        <v>400</v>
      </c>
      <c r="AH121" s="269" t="str">
        <f t="shared" si="136"/>
        <v>II</v>
      </c>
      <c r="AI121" s="270" t="str">
        <f t="shared" si="137"/>
        <v>No Aceptable o Aceptable con Control Especifico</v>
      </c>
      <c r="AJ121" s="271">
        <v>600</v>
      </c>
      <c r="AK121" s="271">
        <f t="shared" si="139"/>
        <v>400</v>
      </c>
      <c r="AL121" s="160">
        <f t="shared" si="132"/>
        <v>0.33333333333333331</v>
      </c>
      <c r="AM121" s="273" t="s">
        <v>407</v>
      </c>
      <c r="AN121" s="210" t="s">
        <v>427</v>
      </c>
    </row>
    <row r="122" spans="1:40" ht="231" customHeight="1">
      <c r="A122" s="502"/>
      <c r="B122" s="226" t="s">
        <v>385</v>
      </c>
      <c r="C122" s="226" t="s">
        <v>386</v>
      </c>
      <c r="D122" s="228" t="s">
        <v>739</v>
      </c>
      <c r="E122" s="230" t="s">
        <v>586</v>
      </c>
      <c r="F122" s="285" t="s">
        <v>29</v>
      </c>
      <c r="G122" s="285" t="s">
        <v>56</v>
      </c>
      <c r="H122" s="285" t="s">
        <v>629</v>
      </c>
      <c r="I122" s="255" t="s">
        <v>632</v>
      </c>
      <c r="J122" s="286" t="s">
        <v>631</v>
      </c>
      <c r="K122" s="286" t="s">
        <v>630</v>
      </c>
      <c r="L122" s="286" t="s">
        <v>637</v>
      </c>
      <c r="M122" s="256">
        <v>2</v>
      </c>
      <c r="N122" s="257">
        <v>4</v>
      </c>
      <c r="O122" s="256">
        <f t="shared" si="133"/>
        <v>8</v>
      </c>
      <c r="P122" s="258" t="str">
        <f t="shared" si="124"/>
        <v>Medio</v>
      </c>
      <c r="Q122" s="256">
        <v>100</v>
      </c>
      <c r="R122" s="256">
        <f t="shared" si="103"/>
        <v>800</v>
      </c>
      <c r="S122" s="256" t="str">
        <f t="shared" si="125"/>
        <v>I</v>
      </c>
      <c r="T122" s="259" t="str">
        <f t="shared" si="126"/>
        <v>No Aceptable</v>
      </c>
      <c r="U122" s="137" t="s">
        <v>391</v>
      </c>
      <c r="V122" s="260" t="s">
        <v>392</v>
      </c>
      <c r="W122" s="260" t="s">
        <v>392</v>
      </c>
      <c r="X122" s="261" t="s">
        <v>626</v>
      </c>
      <c r="Y122" s="262" t="s">
        <v>278</v>
      </c>
      <c r="Z122" s="263" t="s">
        <v>633</v>
      </c>
      <c r="AA122" s="261" t="s">
        <v>1135</v>
      </c>
      <c r="AB122" s="263" t="s">
        <v>635</v>
      </c>
      <c r="AC122" s="264" t="s">
        <v>642</v>
      </c>
      <c r="AD122" s="265">
        <v>2</v>
      </c>
      <c r="AE122" s="266">
        <v>2</v>
      </c>
      <c r="AF122" s="267">
        <f t="shared" si="134"/>
        <v>4</v>
      </c>
      <c r="AG122" s="268">
        <f t="shared" si="140"/>
        <v>400</v>
      </c>
      <c r="AH122" s="269" t="str">
        <f t="shared" si="136"/>
        <v>II</v>
      </c>
      <c r="AI122" s="270" t="str">
        <f t="shared" si="137"/>
        <v>No Aceptable o Aceptable con Control Especifico</v>
      </c>
      <c r="AJ122" s="271">
        <v>800</v>
      </c>
      <c r="AK122" s="271">
        <f t="shared" si="139"/>
        <v>400</v>
      </c>
      <c r="AL122" s="272">
        <f t="shared" si="132"/>
        <v>0.5</v>
      </c>
      <c r="AM122" s="273" t="s">
        <v>407</v>
      </c>
      <c r="AN122" s="210" t="s">
        <v>395</v>
      </c>
    </row>
    <row r="123" spans="1:40" ht="228" customHeight="1">
      <c r="A123" s="502"/>
      <c r="B123" s="226" t="s">
        <v>385</v>
      </c>
      <c r="C123" s="226" t="s">
        <v>574</v>
      </c>
      <c r="D123" s="228" t="s">
        <v>739</v>
      </c>
      <c r="E123" s="230" t="s">
        <v>586</v>
      </c>
      <c r="F123" s="285" t="s">
        <v>29</v>
      </c>
      <c r="G123" s="285" t="s">
        <v>62</v>
      </c>
      <c r="H123" s="285" t="s">
        <v>722</v>
      </c>
      <c r="I123" s="255" t="s">
        <v>681</v>
      </c>
      <c r="J123" s="286" t="s">
        <v>389</v>
      </c>
      <c r="K123" s="286" t="s">
        <v>397</v>
      </c>
      <c r="L123" s="286" t="s">
        <v>682</v>
      </c>
      <c r="M123" s="256">
        <v>6</v>
      </c>
      <c r="N123" s="257">
        <v>1</v>
      </c>
      <c r="O123" s="256">
        <f t="shared" si="133"/>
        <v>6</v>
      </c>
      <c r="P123" s="258" t="str">
        <f t="shared" si="124"/>
        <v>Medio</v>
      </c>
      <c r="Q123" s="256">
        <v>100</v>
      </c>
      <c r="R123" s="256">
        <f t="shared" si="103"/>
        <v>600</v>
      </c>
      <c r="S123" s="256" t="str">
        <f t="shared" si="125"/>
        <v>I</v>
      </c>
      <c r="T123" s="259" t="str">
        <f t="shared" si="126"/>
        <v>No Aceptable</v>
      </c>
      <c r="U123" s="137" t="s">
        <v>391</v>
      </c>
      <c r="V123" s="260" t="s">
        <v>392</v>
      </c>
      <c r="W123" s="260" t="s">
        <v>392</v>
      </c>
      <c r="X123" s="261" t="s">
        <v>626</v>
      </c>
      <c r="Y123" s="262" t="s">
        <v>278</v>
      </c>
      <c r="Z123" s="263" t="s">
        <v>392</v>
      </c>
      <c r="AA123" s="261" t="s">
        <v>1134</v>
      </c>
      <c r="AB123" s="263" t="s">
        <v>390</v>
      </c>
      <c r="AC123" s="264" t="s">
        <v>688</v>
      </c>
      <c r="AD123" s="265">
        <v>2</v>
      </c>
      <c r="AE123" s="266">
        <v>1</v>
      </c>
      <c r="AF123" s="267">
        <f t="shared" si="134"/>
        <v>2</v>
      </c>
      <c r="AG123" s="268">
        <f t="shared" si="140"/>
        <v>200</v>
      </c>
      <c r="AH123" s="269" t="str">
        <f t="shared" si="136"/>
        <v>II</v>
      </c>
      <c r="AI123" s="270" t="str">
        <f t="shared" si="137"/>
        <v>No Aceptable o Aceptable con Control Especifico</v>
      </c>
      <c r="AJ123" s="271">
        <v>600</v>
      </c>
      <c r="AK123" s="271">
        <f t="shared" si="139"/>
        <v>200</v>
      </c>
      <c r="AL123" s="272">
        <f t="shared" si="132"/>
        <v>0.66666666666666663</v>
      </c>
      <c r="AM123" s="273" t="s">
        <v>394</v>
      </c>
      <c r="AN123" s="210" t="s">
        <v>399</v>
      </c>
    </row>
    <row r="124" spans="1:40" ht="226.95" customHeight="1">
      <c r="A124" s="502"/>
      <c r="B124" s="226" t="s">
        <v>385</v>
      </c>
      <c r="C124" s="226" t="s">
        <v>574</v>
      </c>
      <c r="D124" s="228" t="s">
        <v>739</v>
      </c>
      <c r="E124" s="230" t="s">
        <v>586</v>
      </c>
      <c r="F124" s="285" t="s">
        <v>29</v>
      </c>
      <c r="G124" s="285" t="s">
        <v>67</v>
      </c>
      <c r="H124" s="285" t="s">
        <v>717</v>
      </c>
      <c r="I124" s="255" t="s">
        <v>684</v>
      </c>
      <c r="J124" s="286" t="s">
        <v>389</v>
      </c>
      <c r="K124" s="286" t="s">
        <v>397</v>
      </c>
      <c r="L124" s="286" t="s">
        <v>685</v>
      </c>
      <c r="M124" s="256">
        <v>6</v>
      </c>
      <c r="N124" s="257">
        <v>1</v>
      </c>
      <c r="O124" s="256">
        <f t="shared" si="133"/>
        <v>6</v>
      </c>
      <c r="P124" s="258" t="str">
        <f t="shared" si="124"/>
        <v>Medio</v>
      </c>
      <c r="Q124" s="256">
        <v>100</v>
      </c>
      <c r="R124" s="256">
        <f t="shared" si="103"/>
        <v>600</v>
      </c>
      <c r="S124" s="256" t="str">
        <f t="shared" si="125"/>
        <v>I</v>
      </c>
      <c r="T124" s="259" t="str">
        <f t="shared" si="126"/>
        <v>No Aceptable</v>
      </c>
      <c r="U124" s="137" t="s">
        <v>391</v>
      </c>
      <c r="V124" s="260" t="s">
        <v>392</v>
      </c>
      <c r="W124" s="260" t="s">
        <v>392</v>
      </c>
      <c r="X124" s="261" t="s">
        <v>626</v>
      </c>
      <c r="Y124" s="262" t="s">
        <v>278</v>
      </c>
      <c r="Z124" s="263" t="s">
        <v>392</v>
      </c>
      <c r="AA124" s="261" t="s">
        <v>1014</v>
      </c>
      <c r="AB124" s="263" t="s">
        <v>390</v>
      </c>
      <c r="AC124" s="264" t="s">
        <v>687</v>
      </c>
      <c r="AD124" s="265">
        <v>2</v>
      </c>
      <c r="AE124" s="266">
        <v>1</v>
      </c>
      <c r="AF124" s="267">
        <f t="shared" si="134"/>
        <v>2</v>
      </c>
      <c r="AG124" s="268">
        <f t="shared" si="140"/>
        <v>200</v>
      </c>
      <c r="AH124" s="269" t="str">
        <f t="shared" si="136"/>
        <v>II</v>
      </c>
      <c r="AI124" s="270" t="str">
        <f t="shared" si="137"/>
        <v>No Aceptable o Aceptable con Control Especifico</v>
      </c>
      <c r="AJ124" s="271">
        <v>600</v>
      </c>
      <c r="AK124" s="271">
        <f t="shared" si="139"/>
        <v>200</v>
      </c>
      <c r="AL124" s="272">
        <f t="shared" si="132"/>
        <v>0.66666666666666663</v>
      </c>
      <c r="AM124" s="273" t="s">
        <v>394</v>
      </c>
      <c r="AN124" s="210" t="s">
        <v>399</v>
      </c>
    </row>
    <row r="125" spans="1:40" ht="225" customHeight="1">
      <c r="A125" s="502"/>
      <c r="B125" s="226" t="s">
        <v>385</v>
      </c>
      <c r="C125" s="226" t="s">
        <v>574</v>
      </c>
      <c r="D125" s="228" t="s">
        <v>739</v>
      </c>
      <c r="E125" s="230" t="s">
        <v>586</v>
      </c>
      <c r="F125" s="285" t="s">
        <v>30</v>
      </c>
      <c r="G125" s="285" t="s">
        <v>44</v>
      </c>
      <c r="H125" s="285" t="s">
        <v>636</v>
      </c>
      <c r="I125" s="255" t="s">
        <v>645</v>
      </c>
      <c r="J125" s="255" t="s">
        <v>390</v>
      </c>
      <c r="K125" s="255" t="s">
        <v>638</v>
      </c>
      <c r="L125" s="255" t="s">
        <v>639</v>
      </c>
      <c r="M125" s="256">
        <v>2</v>
      </c>
      <c r="N125" s="257">
        <v>4</v>
      </c>
      <c r="O125" s="256">
        <f t="shared" si="133"/>
        <v>8</v>
      </c>
      <c r="P125" s="258" t="str">
        <f t="shared" si="124"/>
        <v>Medio</v>
      </c>
      <c r="Q125" s="256">
        <v>100</v>
      </c>
      <c r="R125" s="256">
        <f t="shared" si="103"/>
        <v>800</v>
      </c>
      <c r="S125" s="256" t="str">
        <f t="shared" si="125"/>
        <v>I</v>
      </c>
      <c r="T125" s="259" t="str">
        <f t="shared" si="126"/>
        <v>No Aceptable</v>
      </c>
      <c r="U125" s="137" t="s">
        <v>391</v>
      </c>
      <c r="V125" s="260" t="s">
        <v>392</v>
      </c>
      <c r="W125" s="260" t="s">
        <v>392</v>
      </c>
      <c r="X125" s="261" t="s">
        <v>626</v>
      </c>
      <c r="Y125" s="262" t="s">
        <v>278</v>
      </c>
      <c r="Z125" s="263" t="s">
        <v>392</v>
      </c>
      <c r="AA125" s="261" t="s">
        <v>1121</v>
      </c>
      <c r="AB125" s="263" t="s">
        <v>641</v>
      </c>
      <c r="AC125" s="264" t="s">
        <v>643</v>
      </c>
      <c r="AD125" s="265">
        <v>2</v>
      </c>
      <c r="AE125" s="266">
        <v>3</v>
      </c>
      <c r="AF125" s="267">
        <f t="shared" si="134"/>
        <v>6</v>
      </c>
      <c r="AG125" s="268">
        <f t="shared" si="140"/>
        <v>600</v>
      </c>
      <c r="AH125" s="269" t="str">
        <f t="shared" si="136"/>
        <v>I</v>
      </c>
      <c r="AI125" s="270" t="str">
        <f t="shared" si="137"/>
        <v>No Aceptable</v>
      </c>
      <c r="AJ125" s="271">
        <v>800</v>
      </c>
      <c r="AK125" s="271">
        <f t="shared" si="139"/>
        <v>600</v>
      </c>
      <c r="AL125" s="272">
        <f t="shared" si="132"/>
        <v>0.25</v>
      </c>
      <c r="AM125" s="273" t="s">
        <v>407</v>
      </c>
      <c r="AN125" s="210" t="s">
        <v>634</v>
      </c>
    </row>
    <row r="126" spans="1:40" ht="228" customHeight="1">
      <c r="A126" s="503"/>
      <c r="B126" s="226" t="s">
        <v>385</v>
      </c>
      <c r="C126" s="226" t="s">
        <v>574</v>
      </c>
      <c r="D126" s="228" t="s">
        <v>739</v>
      </c>
      <c r="E126" s="230" t="s">
        <v>586</v>
      </c>
      <c r="F126" s="306" t="s">
        <v>30</v>
      </c>
      <c r="G126" s="285" t="s">
        <v>57</v>
      </c>
      <c r="H126" s="285" t="s">
        <v>644</v>
      </c>
      <c r="I126" s="255" t="s">
        <v>646</v>
      </c>
      <c r="J126" s="255" t="s">
        <v>390</v>
      </c>
      <c r="K126" s="255" t="s">
        <v>638</v>
      </c>
      <c r="L126" s="255" t="s">
        <v>639</v>
      </c>
      <c r="M126" s="256">
        <v>2</v>
      </c>
      <c r="N126" s="257">
        <v>4</v>
      </c>
      <c r="O126" s="256">
        <f t="shared" si="133"/>
        <v>8</v>
      </c>
      <c r="P126" s="258" t="str">
        <f t="shared" si="124"/>
        <v>Medio</v>
      </c>
      <c r="Q126" s="256">
        <v>100</v>
      </c>
      <c r="R126" s="256">
        <f t="shared" si="103"/>
        <v>800</v>
      </c>
      <c r="S126" s="256" t="str">
        <f t="shared" si="125"/>
        <v>I</v>
      </c>
      <c r="T126" s="259" t="str">
        <f t="shared" si="126"/>
        <v>No Aceptable</v>
      </c>
      <c r="U126" s="137" t="s">
        <v>391</v>
      </c>
      <c r="V126" s="260" t="s">
        <v>392</v>
      </c>
      <c r="W126" s="260" t="s">
        <v>392</v>
      </c>
      <c r="X126" s="261" t="s">
        <v>626</v>
      </c>
      <c r="Y126" s="262" t="s">
        <v>278</v>
      </c>
      <c r="Z126" s="263" t="s">
        <v>392</v>
      </c>
      <c r="AA126" s="261" t="s">
        <v>689</v>
      </c>
      <c r="AB126" s="263" t="s">
        <v>641</v>
      </c>
      <c r="AC126" s="264" t="s">
        <v>643</v>
      </c>
      <c r="AD126" s="265">
        <v>2</v>
      </c>
      <c r="AE126" s="266">
        <v>3</v>
      </c>
      <c r="AF126" s="267">
        <f t="shared" si="134"/>
        <v>6</v>
      </c>
      <c r="AG126" s="268">
        <f t="shared" si="140"/>
        <v>600</v>
      </c>
      <c r="AH126" s="269" t="str">
        <f t="shared" si="136"/>
        <v>I</v>
      </c>
      <c r="AI126" s="270" t="str">
        <f t="shared" si="137"/>
        <v>No Aceptable</v>
      </c>
      <c r="AJ126" s="271">
        <v>800</v>
      </c>
      <c r="AK126" s="271">
        <f t="shared" si="139"/>
        <v>600</v>
      </c>
      <c r="AL126" s="272">
        <f t="shared" si="132"/>
        <v>0.25</v>
      </c>
      <c r="AM126" s="273" t="s">
        <v>407</v>
      </c>
      <c r="AN126" s="210" t="s">
        <v>634</v>
      </c>
    </row>
    <row r="127" spans="1:40" ht="268.05" customHeight="1">
      <c r="A127" s="512" t="s">
        <v>567</v>
      </c>
      <c r="B127" s="226" t="s">
        <v>385</v>
      </c>
      <c r="C127" s="226" t="s">
        <v>386</v>
      </c>
      <c r="D127" s="238" t="s">
        <v>760</v>
      </c>
      <c r="E127" s="307" t="s">
        <v>586</v>
      </c>
      <c r="F127" s="229" t="s">
        <v>24</v>
      </c>
      <c r="G127" s="229" t="s">
        <v>72</v>
      </c>
      <c r="H127" s="229" t="s">
        <v>772</v>
      </c>
      <c r="I127" s="227" t="s">
        <v>774</v>
      </c>
      <c r="J127" s="230" t="s">
        <v>397</v>
      </c>
      <c r="K127" s="230" t="s">
        <v>397</v>
      </c>
      <c r="L127" s="227" t="s">
        <v>775</v>
      </c>
      <c r="M127" s="231">
        <v>2</v>
      </c>
      <c r="N127" s="232">
        <v>2</v>
      </c>
      <c r="O127" s="234">
        <f t="shared" ref="O127:O135" si="141">M127*N127</f>
        <v>4</v>
      </c>
      <c r="P127" s="233" t="str">
        <f t="shared" ref="P127:P143" si="142">IF((O127&gt;23),"MuyAlto",IF(O127&gt;9,"Alto",IF(O127&gt;5,"Medio",IF(O127&lt;6,"Bajo"))))</f>
        <v>Bajo</v>
      </c>
      <c r="Q127" s="234">
        <v>25</v>
      </c>
      <c r="R127" s="234">
        <f t="shared" ref="R127:R135" si="143">O127*Q127</f>
        <v>100</v>
      </c>
      <c r="S127" s="231" t="str">
        <f t="shared" ref="S127:S143" si="144">IF((R127&gt;599),"I",IF(R127&gt;149,"II",IF(R127&gt;39,"III",IF(R127&lt;31,"IV"))))</f>
        <v>III</v>
      </c>
      <c r="T127" s="221" t="str">
        <f t="shared" ref="T127:T143" si="145">IF(S127="IV","Aceptable",IF(S127="III","Mejorable",IF(S127="II","No Aceptable o Aceptable con Control Especifico",IF(S127="I","No Aceptable"))))</f>
        <v>Mejorable</v>
      </c>
      <c r="U127" s="137" t="s">
        <v>391</v>
      </c>
      <c r="V127" s="137" t="s">
        <v>392</v>
      </c>
      <c r="W127" s="137" t="s">
        <v>392</v>
      </c>
      <c r="X127" s="149" t="s">
        <v>463</v>
      </c>
      <c r="Y127" s="148" t="s">
        <v>278</v>
      </c>
      <c r="Z127" s="147" t="s">
        <v>392</v>
      </c>
      <c r="AA127" s="308" t="s">
        <v>1133</v>
      </c>
      <c r="AB127" s="147" t="s">
        <v>777</v>
      </c>
      <c r="AC127" s="209" t="s">
        <v>1132</v>
      </c>
      <c r="AD127" s="153">
        <v>2</v>
      </c>
      <c r="AE127" s="154">
        <v>1</v>
      </c>
      <c r="AF127" s="156">
        <f t="shared" ref="AF127:AF143" si="146">AD127*AE127</f>
        <v>2</v>
      </c>
      <c r="AG127" s="157">
        <f t="shared" ref="AG127:AG143" si="147">AF127*Q127</f>
        <v>50</v>
      </c>
      <c r="AH127" s="158" t="str">
        <f t="shared" ref="AH127:AH143" si="148">IF((AG127&gt;599),"I",IF(AG127&gt;149,"II",IF(AG127&gt;39,"III",IF(AG127&lt;31,"IV"))))</f>
        <v>III</v>
      </c>
      <c r="AI127" s="155" t="str">
        <f t="shared" ref="AI127:AI143" si="149">IF(AH127="IV","Aceptable",IF(AH127="III","Mejorable",IF(AH127="II","No Aceptable o Aceptable con Control Especifico",IF(AH127="I","No Aceptable"))))</f>
        <v>Mejorable</v>
      </c>
      <c r="AJ127" s="159">
        <f t="shared" ref="AJ127:AJ141" si="150">R127</f>
        <v>100</v>
      </c>
      <c r="AK127" s="159">
        <f t="shared" ref="AK127:AK143" si="151">AG127</f>
        <v>50</v>
      </c>
      <c r="AL127" s="160">
        <f t="shared" ref="AL127:AL143" si="152">(AJ127-AK127)/AJ127</f>
        <v>0.5</v>
      </c>
      <c r="AM127" s="161" t="s">
        <v>419</v>
      </c>
      <c r="AN127" s="210" t="s">
        <v>395</v>
      </c>
    </row>
    <row r="128" spans="1:40" ht="270" customHeight="1">
      <c r="A128" s="513"/>
      <c r="B128" s="226" t="s">
        <v>385</v>
      </c>
      <c r="C128" s="226" t="s">
        <v>386</v>
      </c>
      <c r="D128" s="238" t="s">
        <v>770</v>
      </c>
      <c r="E128" s="228" t="s">
        <v>586</v>
      </c>
      <c r="F128" s="229" t="s">
        <v>24</v>
      </c>
      <c r="G128" s="229" t="s">
        <v>38</v>
      </c>
      <c r="H128" s="229" t="s">
        <v>771</v>
      </c>
      <c r="I128" s="227" t="s">
        <v>773</v>
      </c>
      <c r="J128" s="230" t="s">
        <v>397</v>
      </c>
      <c r="K128" s="230" t="s">
        <v>397</v>
      </c>
      <c r="L128" s="227" t="s">
        <v>775</v>
      </c>
      <c r="M128" s="231">
        <v>2</v>
      </c>
      <c r="N128" s="232">
        <v>3</v>
      </c>
      <c r="O128" s="234">
        <f>M128*N128</f>
        <v>6</v>
      </c>
      <c r="P128" s="233" t="str">
        <f>IF((O128&gt;23),"MuyAlto",IF(O128&gt;9,"Alto",IF(O128&gt;5,"Medio",IF(O128&lt;6,"Bajo"))))</f>
        <v>Medio</v>
      </c>
      <c r="Q128" s="234">
        <v>25</v>
      </c>
      <c r="R128" s="234">
        <f>O128*Q128</f>
        <v>150</v>
      </c>
      <c r="S128" s="231" t="str">
        <f>IF((R128&gt;599),"I",IF(R128&gt;149,"II",IF(R128&gt;39,"III",IF(R128&lt;31,"IV"))))</f>
        <v>II</v>
      </c>
      <c r="T128" s="221" t="str">
        <f>IF(S128="IV","Aceptable",IF(S128="III","Mejorable",IF(S128="II","No Aceptable o Aceptable con Control Especifico",IF(S128="I","No Aceptable"))))</f>
        <v>No Aceptable o Aceptable con Control Especifico</v>
      </c>
      <c r="U128" s="137" t="s">
        <v>391</v>
      </c>
      <c r="V128" s="137" t="s">
        <v>392</v>
      </c>
      <c r="W128" s="137" t="s">
        <v>392</v>
      </c>
      <c r="X128" s="147" t="s">
        <v>776</v>
      </c>
      <c r="Y128" s="148" t="s">
        <v>278</v>
      </c>
      <c r="Z128" s="147" t="s">
        <v>392</v>
      </c>
      <c r="AA128" s="308" t="s">
        <v>1130</v>
      </c>
      <c r="AB128" s="148" t="s">
        <v>390</v>
      </c>
      <c r="AC128" s="169" t="s">
        <v>1131</v>
      </c>
      <c r="AD128" s="153">
        <v>2</v>
      </c>
      <c r="AE128" s="154">
        <v>1</v>
      </c>
      <c r="AF128" s="156">
        <f>AD128*AE128</f>
        <v>2</v>
      </c>
      <c r="AG128" s="157">
        <f>AF128*Q128</f>
        <v>50</v>
      </c>
      <c r="AH128" s="158" t="str">
        <f>IF((AG128&gt;599),"I",IF(AG128&gt;149,"II",IF(AG128&gt;39,"III",IF(AG128&lt;31,"IV"))))</f>
        <v>III</v>
      </c>
      <c r="AI128" s="155" t="str">
        <f>IF(AH128="IV","Aceptable",IF(AH128="III","Mejorable",IF(AH128="II","No Aceptable o Aceptable con Control Especifico",IF(AH128="I","No Aceptable"))))</f>
        <v>Mejorable</v>
      </c>
      <c r="AJ128" s="159">
        <f>R128</f>
        <v>150</v>
      </c>
      <c r="AK128" s="159">
        <f>AG128</f>
        <v>50</v>
      </c>
      <c r="AL128" s="160">
        <f>(AJ128-AK128)/AJ128</f>
        <v>0.66666666666666663</v>
      </c>
      <c r="AM128" s="161" t="s">
        <v>419</v>
      </c>
      <c r="AN128" s="210" t="s">
        <v>399</v>
      </c>
    </row>
    <row r="129" spans="1:40" ht="214.95" customHeight="1">
      <c r="A129" s="513"/>
      <c r="B129" s="226" t="s">
        <v>385</v>
      </c>
      <c r="C129" s="226" t="s">
        <v>386</v>
      </c>
      <c r="D129" s="238" t="s">
        <v>764</v>
      </c>
      <c r="E129" s="228" t="s">
        <v>586</v>
      </c>
      <c r="F129" s="229" t="s">
        <v>27</v>
      </c>
      <c r="G129" s="229" t="s">
        <v>590</v>
      </c>
      <c r="H129" s="229" t="s">
        <v>761</v>
      </c>
      <c r="I129" s="227" t="s">
        <v>596</v>
      </c>
      <c r="J129" s="230" t="s">
        <v>389</v>
      </c>
      <c r="K129" s="228" t="s">
        <v>592</v>
      </c>
      <c r="L129" s="230" t="s">
        <v>390</v>
      </c>
      <c r="M129" s="231">
        <v>2</v>
      </c>
      <c r="N129" s="232">
        <v>3</v>
      </c>
      <c r="O129" s="231">
        <f>M129*N129</f>
        <v>6</v>
      </c>
      <c r="P129" s="233" t="str">
        <f>IF((O129&gt;23),"MuyAlto",IF(O129&gt;9,"Alto",IF(O129&gt;5,"Medio",IF(O129&lt;6,"Bajo"))))</f>
        <v>Medio</v>
      </c>
      <c r="Q129" s="231">
        <v>25</v>
      </c>
      <c r="R129" s="231">
        <f t="shared" ref="R129:R130" si="153">O129*Q129</f>
        <v>150</v>
      </c>
      <c r="S129" s="231" t="str">
        <f>IF((R129&gt;599),"I",IF(R129&gt;149,"II",IF(R129&gt;39,"III",IF(R129&lt;31,"IV"))))</f>
        <v>II</v>
      </c>
      <c r="T129" s="221" t="str">
        <f>IF(S129="IV","Aceptable",IF(S129="III","Mejorable",IF(S129="II","No Aceptable o Aceptable con Control Especifico",IF(S129="I","No Aceptable"))))</f>
        <v>No Aceptable o Aceptable con Control Especifico</v>
      </c>
      <c r="U129" s="137" t="s">
        <v>391</v>
      </c>
      <c r="V129" s="137" t="s">
        <v>392</v>
      </c>
      <c r="W129" s="137" t="s">
        <v>392</v>
      </c>
      <c r="X129" s="149" t="s">
        <v>593</v>
      </c>
      <c r="Y129" s="148" t="s">
        <v>278</v>
      </c>
      <c r="Z129" s="148" t="s">
        <v>392</v>
      </c>
      <c r="AA129" s="149" t="s">
        <v>762</v>
      </c>
      <c r="AB129" s="147" t="s">
        <v>390</v>
      </c>
      <c r="AC129" s="169" t="s">
        <v>653</v>
      </c>
      <c r="AD129" s="153">
        <v>2</v>
      </c>
      <c r="AE129" s="154">
        <v>2</v>
      </c>
      <c r="AF129" s="156">
        <f t="shared" ref="AF129:AF130" si="154">AD129*AE129</f>
        <v>4</v>
      </c>
      <c r="AG129" s="157">
        <f>AF129*Q129</f>
        <v>100</v>
      </c>
      <c r="AH129" s="158" t="str">
        <f>IF((AG129&gt;599),"I",IF(AG129&gt;149,"II",IF(AG129&gt;39,"III",IF(AG129&lt;31,"IV"))))</f>
        <v>III</v>
      </c>
      <c r="AI129" s="155" t="str">
        <f>IF(AH129="IV","Aceptable",IF(AH129="III","Mejorable",IF(AH129="II","No Aceptable o Aceptable con Control Especifico",IF(AH129="I","No Aceptable"))))</f>
        <v>Mejorable</v>
      </c>
      <c r="AJ129" s="159">
        <f>R129</f>
        <v>150</v>
      </c>
      <c r="AK129" s="159">
        <f>AG129</f>
        <v>100</v>
      </c>
      <c r="AL129" s="160">
        <f>(AJ129-AK129)/AJ129</f>
        <v>0.33333333333333331</v>
      </c>
      <c r="AM129" s="161" t="s">
        <v>394</v>
      </c>
      <c r="AN129" s="210" t="s">
        <v>427</v>
      </c>
    </row>
    <row r="130" spans="1:40" ht="229.05" customHeight="1">
      <c r="A130" s="513"/>
      <c r="B130" s="226" t="s">
        <v>385</v>
      </c>
      <c r="C130" s="226" t="s">
        <v>386</v>
      </c>
      <c r="D130" s="238" t="s">
        <v>763</v>
      </c>
      <c r="E130" s="228" t="s">
        <v>586</v>
      </c>
      <c r="F130" s="229" t="s">
        <v>27</v>
      </c>
      <c r="G130" s="229" t="s">
        <v>566</v>
      </c>
      <c r="H130" s="229" t="s">
        <v>612</v>
      </c>
      <c r="I130" s="227" t="s">
        <v>594</v>
      </c>
      <c r="J130" s="230" t="s">
        <v>389</v>
      </c>
      <c r="K130" s="228" t="s">
        <v>595</v>
      </c>
      <c r="L130" s="230" t="s">
        <v>390</v>
      </c>
      <c r="M130" s="231">
        <v>2</v>
      </c>
      <c r="N130" s="232">
        <v>3</v>
      </c>
      <c r="O130" s="231">
        <f t="shared" ref="O130" si="155">M130*N130</f>
        <v>6</v>
      </c>
      <c r="P130" s="233" t="str">
        <f t="shared" ref="P130" si="156">IF((O130&gt;23),"MuyAlto",IF(O130&gt;9,"Alto",IF(O130&gt;5,"Medio",IF(O130&lt;6,"Bajo"))))</f>
        <v>Medio</v>
      </c>
      <c r="Q130" s="231">
        <v>60</v>
      </c>
      <c r="R130" s="231">
        <f t="shared" si="153"/>
        <v>360</v>
      </c>
      <c r="S130" s="231" t="str">
        <f t="shared" ref="S130" si="157">IF((R130&gt;599),"I",IF(R130&gt;149,"II",IF(R130&gt;39,"III",IF(R130&lt;31,"IV"))))</f>
        <v>II</v>
      </c>
      <c r="T130" s="221" t="str">
        <f t="shared" ref="T130" si="158">IF(S130="IV","Aceptable",IF(S130="III","Mejorable",IF(S130="II","No Aceptable o Aceptable con Control Especifico",IF(S130="I","No Aceptable"))))</f>
        <v>No Aceptable o Aceptable con Control Especifico</v>
      </c>
      <c r="U130" s="137" t="s">
        <v>391</v>
      </c>
      <c r="V130" s="137" t="s">
        <v>392</v>
      </c>
      <c r="W130" s="137" t="s">
        <v>392</v>
      </c>
      <c r="X130" s="149" t="s">
        <v>599</v>
      </c>
      <c r="Y130" s="148" t="s">
        <v>278</v>
      </c>
      <c r="Z130" s="148" t="s">
        <v>392</v>
      </c>
      <c r="AA130" s="149" t="s">
        <v>1129</v>
      </c>
      <c r="AB130" s="147" t="s">
        <v>390</v>
      </c>
      <c r="AC130" s="209" t="s">
        <v>653</v>
      </c>
      <c r="AD130" s="153">
        <v>2</v>
      </c>
      <c r="AE130" s="154">
        <v>2</v>
      </c>
      <c r="AF130" s="156">
        <f t="shared" si="154"/>
        <v>4</v>
      </c>
      <c r="AG130" s="157">
        <f>AF130*Q130</f>
        <v>240</v>
      </c>
      <c r="AH130" s="158" t="str">
        <f t="shared" ref="AH130" si="159">IF((AG130&gt;599),"I",IF(AG130&gt;149,"II",IF(AG130&gt;39,"III",IF(AG130&lt;31,"IV"))))</f>
        <v>II</v>
      </c>
      <c r="AI130" s="155" t="str">
        <f>IF(AH130="IV","Aceptable",IF(AH130="III","Mejorable",IF(AH130="II","No Aceptable o Aceptable con Control Especifico",IF(AH130="I","No Aceptable"))))</f>
        <v>No Aceptable o Aceptable con Control Especifico</v>
      </c>
      <c r="AJ130" s="159">
        <f>R130</f>
        <v>360</v>
      </c>
      <c r="AK130" s="159">
        <f>AG130</f>
        <v>240</v>
      </c>
      <c r="AL130" s="160">
        <f>(AJ130-AK130)/AJ130</f>
        <v>0.33333333333333331</v>
      </c>
      <c r="AM130" s="161" t="s">
        <v>394</v>
      </c>
      <c r="AN130" s="210" t="s">
        <v>427</v>
      </c>
    </row>
    <row r="131" spans="1:40" ht="102" customHeight="1">
      <c r="A131" s="513"/>
      <c r="B131" s="226" t="s">
        <v>385</v>
      </c>
      <c r="C131" s="226" t="s">
        <v>386</v>
      </c>
      <c r="D131" s="238" t="s">
        <v>765</v>
      </c>
      <c r="E131" s="228" t="s">
        <v>586</v>
      </c>
      <c r="F131" s="229" t="s">
        <v>26</v>
      </c>
      <c r="G131" s="227" t="s">
        <v>33</v>
      </c>
      <c r="H131" s="227" t="s">
        <v>766</v>
      </c>
      <c r="I131" s="227" t="s">
        <v>769</v>
      </c>
      <c r="J131" s="230" t="s">
        <v>397</v>
      </c>
      <c r="K131" s="230" t="s">
        <v>397</v>
      </c>
      <c r="L131" s="227" t="s">
        <v>767</v>
      </c>
      <c r="M131" s="231">
        <v>2</v>
      </c>
      <c r="N131" s="232">
        <v>3</v>
      </c>
      <c r="O131" s="234">
        <f t="shared" si="141"/>
        <v>6</v>
      </c>
      <c r="P131" s="233" t="str">
        <f t="shared" si="142"/>
        <v>Medio</v>
      </c>
      <c r="Q131" s="234">
        <v>10</v>
      </c>
      <c r="R131" s="234">
        <f t="shared" si="143"/>
        <v>60</v>
      </c>
      <c r="S131" s="231" t="str">
        <f t="shared" si="144"/>
        <v>III</v>
      </c>
      <c r="T131" s="221" t="str">
        <f t="shared" si="145"/>
        <v>Mejorable</v>
      </c>
      <c r="U131" s="137" t="s">
        <v>391</v>
      </c>
      <c r="V131" s="137" t="s">
        <v>392</v>
      </c>
      <c r="W131" s="137" t="s">
        <v>392</v>
      </c>
      <c r="X131" s="519" t="s">
        <v>465</v>
      </c>
      <c r="Y131" s="148" t="s">
        <v>278</v>
      </c>
      <c r="Z131" s="147" t="s">
        <v>392</v>
      </c>
      <c r="AA131" s="149" t="s">
        <v>783</v>
      </c>
      <c r="AB131" s="148" t="s">
        <v>390</v>
      </c>
      <c r="AC131" s="209" t="s">
        <v>768</v>
      </c>
      <c r="AD131" s="153">
        <v>2</v>
      </c>
      <c r="AE131" s="154">
        <v>2</v>
      </c>
      <c r="AF131" s="156">
        <f t="shared" si="146"/>
        <v>4</v>
      </c>
      <c r="AG131" s="157">
        <f t="shared" si="147"/>
        <v>40</v>
      </c>
      <c r="AH131" s="158" t="str">
        <f t="shared" si="148"/>
        <v>III</v>
      </c>
      <c r="AI131" s="155" t="str">
        <f t="shared" si="149"/>
        <v>Mejorable</v>
      </c>
      <c r="AJ131" s="159">
        <f t="shared" si="150"/>
        <v>60</v>
      </c>
      <c r="AK131" s="159">
        <f t="shared" si="151"/>
        <v>40</v>
      </c>
      <c r="AL131" s="160">
        <f t="shared" si="152"/>
        <v>0.33333333333333331</v>
      </c>
      <c r="AM131" s="161" t="s">
        <v>419</v>
      </c>
      <c r="AN131" s="210" t="s">
        <v>427</v>
      </c>
    </row>
    <row r="132" spans="1:40" ht="93" customHeight="1">
      <c r="A132" s="513"/>
      <c r="B132" s="226" t="s">
        <v>385</v>
      </c>
      <c r="C132" s="226" t="s">
        <v>386</v>
      </c>
      <c r="D132" s="238" t="s">
        <v>765</v>
      </c>
      <c r="E132" s="228" t="s">
        <v>586</v>
      </c>
      <c r="F132" s="229" t="s">
        <v>26</v>
      </c>
      <c r="G132" s="227" t="s">
        <v>47</v>
      </c>
      <c r="H132" s="227" t="s">
        <v>466</v>
      </c>
      <c r="I132" s="227" t="s">
        <v>467</v>
      </c>
      <c r="J132" s="230" t="s">
        <v>397</v>
      </c>
      <c r="K132" s="230" t="s">
        <v>397</v>
      </c>
      <c r="L132" s="227" t="s">
        <v>782</v>
      </c>
      <c r="M132" s="231">
        <v>2</v>
      </c>
      <c r="N132" s="232">
        <v>3</v>
      </c>
      <c r="O132" s="234">
        <f t="shared" si="141"/>
        <v>6</v>
      </c>
      <c r="P132" s="233" t="str">
        <f t="shared" si="142"/>
        <v>Medio</v>
      </c>
      <c r="Q132" s="234">
        <v>10</v>
      </c>
      <c r="R132" s="234">
        <f t="shared" si="143"/>
        <v>60</v>
      </c>
      <c r="S132" s="231" t="str">
        <f t="shared" si="144"/>
        <v>III</v>
      </c>
      <c r="T132" s="221" t="str">
        <f t="shared" si="145"/>
        <v>Mejorable</v>
      </c>
      <c r="U132" s="137" t="s">
        <v>391</v>
      </c>
      <c r="V132" s="137" t="s">
        <v>392</v>
      </c>
      <c r="W132" s="137" t="s">
        <v>392</v>
      </c>
      <c r="X132" s="520"/>
      <c r="Y132" s="148" t="s">
        <v>278</v>
      </c>
      <c r="Z132" s="147" t="s">
        <v>392</v>
      </c>
      <c r="AA132" s="136" t="s">
        <v>783</v>
      </c>
      <c r="AB132" s="148" t="s">
        <v>468</v>
      </c>
      <c r="AC132" s="209" t="s">
        <v>464</v>
      </c>
      <c r="AD132" s="153">
        <v>2</v>
      </c>
      <c r="AE132" s="154">
        <v>2</v>
      </c>
      <c r="AF132" s="156">
        <f t="shared" si="146"/>
        <v>4</v>
      </c>
      <c r="AG132" s="157">
        <f t="shared" si="147"/>
        <v>40</v>
      </c>
      <c r="AH132" s="158" t="str">
        <f t="shared" si="148"/>
        <v>III</v>
      </c>
      <c r="AI132" s="155" t="str">
        <f t="shared" si="149"/>
        <v>Mejorable</v>
      </c>
      <c r="AJ132" s="159">
        <f t="shared" si="150"/>
        <v>60</v>
      </c>
      <c r="AK132" s="159">
        <f t="shared" si="151"/>
        <v>40</v>
      </c>
      <c r="AL132" s="160">
        <f t="shared" si="152"/>
        <v>0.33333333333333331</v>
      </c>
      <c r="AM132" s="161" t="s">
        <v>419</v>
      </c>
      <c r="AN132" s="210" t="s">
        <v>427</v>
      </c>
    </row>
    <row r="133" spans="1:40" ht="103.2" customHeight="1">
      <c r="A133" s="513"/>
      <c r="B133" s="226" t="s">
        <v>385</v>
      </c>
      <c r="C133" s="226" t="s">
        <v>574</v>
      </c>
      <c r="D133" s="240" t="s">
        <v>796</v>
      </c>
      <c r="E133" s="228" t="s">
        <v>586</v>
      </c>
      <c r="F133" s="229" t="s">
        <v>25</v>
      </c>
      <c r="G133" s="227" t="s">
        <v>569</v>
      </c>
      <c r="H133" s="227" t="s">
        <v>810</v>
      </c>
      <c r="I133" s="228" t="s">
        <v>706</v>
      </c>
      <c r="J133" s="228" t="s">
        <v>389</v>
      </c>
      <c r="K133" s="230" t="s">
        <v>397</v>
      </c>
      <c r="L133" s="228" t="s">
        <v>707</v>
      </c>
      <c r="M133" s="231">
        <v>2</v>
      </c>
      <c r="N133" s="232">
        <v>3</v>
      </c>
      <c r="O133" s="231">
        <f t="shared" si="141"/>
        <v>6</v>
      </c>
      <c r="P133" s="233" t="str">
        <f t="shared" si="142"/>
        <v>Medio</v>
      </c>
      <c r="Q133" s="231">
        <v>60</v>
      </c>
      <c r="R133" s="231">
        <f t="shared" si="143"/>
        <v>360</v>
      </c>
      <c r="S133" s="231" t="str">
        <f t="shared" si="144"/>
        <v>II</v>
      </c>
      <c r="T133" s="221" t="str">
        <f t="shared" si="145"/>
        <v>No Aceptable o Aceptable con Control Especifico</v>
      </c>
      <c r="U133" s="137" t="s">
        <v>391</v>
      </c>
      <c r="V133" s="137" t="s">
        <v>392</v>
      </c>
      <c r="W133" s="137" t="s">
        <v>392</v>
      </c>
      <c r="X133" s="149" t="s">
        <v>708</v>
      </c>
      <c r="Y133" s="148" t="s">
        <v>278</v>
      </c>
      <c r="Z133" s="147" t="s">
        <v>392</v>
      </c>
      <c r="AA133" s="149" t="s">
        <v>709</v>
      </c>
      <c r="AB133" s="147" t="s">
        <v>390</v>
      </c>
      <c r="AC133" s="209" t="s">
        <v>710</v>
      </c>
      <c r="AD133" s="153">
        <v>2</v>
      </c>
      <c r="AE133" s="154">
        <v>2</v>
      </c>
      <c r="AF133" s="156">
        <f t="shared" si="146"/>
        <v>4</v>
      </c>
      <c r="AG133" s="157">
        <f t="shared" si="147"/>
        <v>240</v>
      </c>
      <c r="AH133" s="158" t="str">
        <f t="shared" si="148"/>
        <v>II</v>
      </c>
      <c r="AI133" s="155" t="str">
        <f t="shared" si="149"/>
        <v>No Aceptable o Aceptable con Control Especifico</v>
      </c>
      <c r="AJ133" s="159">
        <f t="shared" si="150"/>
        <v>360</v>
      </c>
      <c r="AK133" s="159">
        <f t="shared" si="151"/>
        <v>240</v>
      </c>
      <c r="AL133" s="160">
        <f t="shared" si="152"/>
        <v>0.33333333333333331</v>
      </c>
      <c r="AM133" s="161" t="s">
        <v>394</v>
      </c>
      <c r="AN133" s="210" t="s">
        <v>427</v>
      </c>
    </row>
    <row r="134" spans="1:40" ht="154.05000000000001" customHeight="1">
      <c r="A134" s="513"/>
      <c r="B134" s="226" t="s">
        <v>385</v>
      </c>
      <c r="C134" s="226" t="s">
        <v>386</v>
      </c>
      <c r="D134" s="238" t="s">
        <v>763</v>
      </c>
      <c r="E134" s="228" t="s">
        <v>586</v>
      </c>
      <c r="F134" s="229" t="s">
        <v>28</v>
      </c>
      <c r="G134" s="229" t="s">
        <v>48</v>
      </c>
      <c r="H134" s="229" t="s">
        <v>579</v>
      </c>
      <c r="I134" s="227" t="s">
        <v>600</v>
      </c>
      <c r="J134" s="228" t="s">
        <v>603</v>
      </c>
      <c r="K134" s="228" t="s">
        <v>604</v>
      </c>
      <c r="L134" s="230" t="s">
        <v>390</v>
      </c>
      <c r="M134" s="231">
        <v>2</v>
      </c>
      <c r="N134" s="232">
        <v>3</v>
      </c>
      <c r="O134" s="231">
        <f>M134*N134</f>
        <v>6</v>
      </c>
      <c r="P134" s="233" t="str">
        <f t="shared" si="142"/>
        <v>Medio</v>
      </c>
      <c r="Q134" s="231">
        <v>60</v>
      </c>
      <c r="R134" s="231">
        <f t="shared" si="143"/>
        <v>360</v>
      </c>
      <c r="S134" s="231" t="str">
        <f t="shared" si="144"/>
        <v>II</v>
      </c>
      <c r="T134" s="221" t="str">
        <f t="shared" si="145"/>
        <v>No Aceptable o Aceptable con Control Especifico</v>
      </c>
      <c r="U134" s="137" t="s">
        <v>391</v>
      </c>
      <c r="V134" s="137" t="s">
        <v>392</v>
      </c>
      <c r="W134" s="137" t="s">
        <v>392</v>
      </c>
      <c r="X134" s="149" t="s">
        <v>398</v>
      </c>
      <c r="Y134" s="148" t="s">
        <v>278</v>
      </c>
      <c r="Z134" s="148" t="s">
        <v>392</v>
      </c>
      <c r="AA134" s="149" t="s">
        <v>704</v>
      </c>
      <c r="AB134" s="147" t="s">
        <v>837</v>
      </c>
      <c r="AC134" s="209" t="s">
        <v>659</v>
      </c>
      <c r="AD134" s="153">
        <v>2</v>
      </c>
      <c r="AE134" s="154">
        <v>2</v>
      </c>
      <c r="AF134" s="156">
        <f t="shared" si="146"/>
        <v>4</v>
      </c>
      <c r="AG134" s="157">
        <f t="shared" si="147"/>
        <v>240</v>
      </c>
      <c r="AH134" s="158" t="str">
        <f t="shared" si="148"/>
        <v>II</v>
      </c>
      <c r="AI134" s="155" t="str">
        <f t="shared" si="149"/>
        <v>No Aceptable o Aceptable con Control Especifico</v>
      </c>
      <c r="AJ134" s="159">
        <f t="shared" si="150"/>
        <v>360</v>
      </c>
      <c r="AK134" s="159">
        <f t="shared" si="151"/>
        <v>240</v>
      </c>
      <c r="AL134" s="160">
        <f t="shared" si="152"/>
        <v>0.33333333333333331</v>
      </c>
      <c r="AM134" s="161" t="s">
        <v>418</v>
      </c>
      <c r="AN134" s="210" t="s">
        <v>427</v>
      </c>
    </row>
    <row r="135" spans="1:40" ht="171" customHeight="1">
      <c r="A135" s="513"/>
      <c r="B135" s="226" t="s">
        <v>385</v>
      </c>
      <c r="C135" s="226" t="s">
        <v>386</v>
      </c>
      <c r="D135" s="238" t="s">
        <v>763</v>
      </c>
      <c r="E135" s="228" t="s">
        <v>586</v>
      </c>
      <c r="F135" s="229" t="s">
        <v>28</v>
      </c>
      <c r="G135" s="229" t="s">
        <v>35</v>
      </c>
      <c r="H135" s="229" t="s">
        <v>575</v>
      </c>
      <c r="I135" s="227" t="s">
        <v>798</v>
      </c>
      <c r="J135" s="228" t="s">
        <v>397</v>
      </c>
      <c r="K135" s="230" t="s">
        <v>397</v>
      </c>
      <c r="L135" s="230" t="s">
        <v>390</v>
      </c>
      <c r="M135" s="231">
        <v>2</v>
      </c>
      <c r="N135" s="232">
        <v>3</v>
      </c>
      <c r="O135" s="231">
        <f t="shared" si="141"/>
        <v>6</v>
      </c>
      <c r="P135" s="233" t="str">
        <f t="shared" si="142"/>
        <v>Medio</v>
      </c>
      <c r="Q135" s="231">
        <v>60</v>
      </c>
      <c r="R135" s="231">
        <f t="shared" si="143"/>
        <v>360</v>
      </c>
      <c r="S135" s="231" t="str">
        <f t="shared" si="144"/>
        <v>II</v>
      </c>
      <c r="T135" s="221" t="str">
        <f t="shared" si="145"/>
        <v>No Aceptable o Aceptable con Control Especifico</v>
      </c>
      <c r="U135" s="137" t="s">
        <v>391</v>
      </c>
      <c r="V135" s="137" t="s">
        <v>392</v>
      </c>
      <c r="W135" s="137" t="s">
        <v>392</v>
      </c>
      <c r="X135" s="149" t="s">
        <v>702</v>
      </c>
      <c r="Y135" s="148" t="s">
        <v>278</v>
      </c>
      <c r="Z135" s="148" t="s">
        <v>392</v>
      </c>
      <c r="AA135" s="149" t="s">
        <v>804</v>
      </c>
      <c r="AB135" s="147" t="s">
        <v>390</v>
      </c>
      <c r="AC135" s="209" t="s">
        <v>659</v>
      </c>
      <c r="AD135" s="153">
        <v>2</v>
      </c>
      <c r="AE135" s="154">
        <v>2</v>
      </c>
      <c r="AF135" s="156">
        <f t="shared" si="146"/>
        <v>4</v>
      </c>
      <c r="AG135" s="157">
        <f t="shared" si="147"/>
        <v>240</v>
      </c>
      <c r="AH135" s="158" t="str">
        <f t="shared" si="148"/>
        <v>II</v>
      </c>
      <c r="AI135" s="155" t="str">
        <f t="shared" si="149"/>
        <v>No Aceptable o Aceptable con Control Especifico</v>
      </c>
      <c r="AJ135" s="159">
        <f t="shared" si="150"/>
        <v>360</v>
      </c>
      <c r="AK135" s="159">
        <f t="shared" si="151"/>
        <v>240</v>
      </c>
      <c r="AL135" s="160">
        <f t="shared" si="152"/>
        <v>0.33333333333333331</v>
      </c>
      <c r="AM135" s="161" t="s">
        <v>418</v>
      </c>
      <c r="AN135" s="210" t="s">
        <v>427</v>
      </c>
    </row>
    <row r="136" spans="1:40" ht="213" customHeight="1">
      <c r="A136" s="513"/>
      <c r="B136" s="226" t="s">
        <v>385</v>
      </c>
      <c r="C136" s="226" t="s">
        <v>386</v>
      </c>
      <c r="D136" s="238" t="s">
        <v>797</v>
      </c>
      <c r="E136" s="228" t="s">
        <v>586</v>
      </c>
      <c r="F136" s="251" t="s">
        <v>28</v>
      </c>
      <c r="G136" s="251" t="s">
        <v>35</v>
      </c>
      <c r="H136" s="229" t="s">
        <v>578</v>
      </c>
      <c r="I136" s="229" t="s">
        <v>800</v>
      </c>
      <c r="J136" s="228" t="s">
        <v>397</v>
      </c>
      <c r="K136" s="230" t="s">
        <v>397</v>
      </c>
      <c r="L136" s="230" t="s">
        <v>397</v>
      </c>
      <c r="M136" s="231">
        <v>2</v>
      </c>
      <c r="N136" s="232">
        <v>3</v>
      </c>
      <c r="O136" s="231">
        <f t="shared" ref="O136" si="160">M136*N136</f>
        <v>6</v>
      </c>
      <c r="P136" s="233" t="str">
        <f t="shared" ref="P136" si="161">IF((O136&gt;23),"MuyAlto",IF(O136&gt;9,"Alto",IF(O136&gt;5,"Medio",IF(O136&lt;6,"Bajo"))))</f>
        <v>Medio</v>
      </c>
      <c r="Q136" s="231">
        <v>60</v>
      </c>
      <c r="R136" s="231">
        <f t="shared" ref="R136" si="162">O136*Q136</f>
        <v>360</v>
      </c>
      <c r="S136" s="231" t="str">
        <f t="shared" ref="S136" si="163">IF((R136&gt;599),"I",IF(R136&gt;149,"II",IF(R136&gt;39,"III",IF(R136&lt;31,"IV"))))</f>
        <v>II</v>
      </c>
      <c r="T136" s="221" t="str">
        <f t="shared" ref="T136" si="164">IF(S136="IV","Aceptable",IF(S136="III","Mejorable",IF(S136="II","No Aceptable o Aceptable con Control Especifico",IF(S136="I","No Aceptable"))))</f>
        <v>No Aceptable o Aceptable con Control Especifico</v>
      </c>
      <c r="U136" s="137" t="s">
        <v>391</v>
      </c>
      <c r="V136" s="137" t="s">
        <v>392</v>
      </c>
      <c r="W136" s="137" t="s">
        <v>392</v>
      </c>
      <c r="X136" s="149" t="s">
        <v>801</v>
      </c>
      <c r="Y136" s="148" t="s">
        <v>278</v>
      </c>
      <c r="Z136" s="148" t="s">
        <v>392</v>
      </c>
      <c r="AA136" s="149" t="s">
        <v>1127</v>
      </c>
      <c r="AB136" s="147" t="s">
        <v>390</v>
      </c>
      <c r="AC136" s="209" t="s">
        <v>1128</v>
      </c>
      <c r="AD136" s="153">
        <v>2</v>
      </c>
      <c r="AE136" s="154">
        <v>2</v>
      </c>
      <c r="AF136" s="156">
        <f t="shared" ref="AF136" si="165">AD136*AE136</f>
        <v>4</v>
      </c>
      <c r="AG136" s="157">
        <f t="shared" ref="AG136" si="166">AF136*Q136</f>
        <v>240</v>
      </c>
      <c r="AH136" s="158" t="str">
        <f t="shared" ref="AH136" si="167">IF((AG136&gt;599),"I",IF(AG136&gt;149,"II",IF(AG136&gt;39,"III",IF(AG136&lt;31,"IV"))))</f>
        <v>II</v>
      </c>
      <c r="AI136" s="155" t="str">
        <f t="shared" ref="AI136" si="168">IF(AH136="IV","Aceptable",IF(AH136="III","Mejorable",IF(AH136="II","No Aceptable o Aceptable con Control Especifico",IF(AH136="I","No Aceptable"))))</f>
        <v>No Aceptable o Aceptable con Control Especifico</v>
      </c>
      <c r="AJ136" s="159">
        <f t="shared" ref="AJ136" si="169">R136</f>
        <v>360</v>
      </c>
      <c r="AK136" s="159">
        <f t="shared" ref="AK136" si="170">AG136</f>
        <v>240</v>
      </c>
      <c r="AL136" s="160">
        <f t="shared" ref="AL136" si="171">(AJ136-AK136)/AJ136</f>
        <v>0.33333333333333331</v>
      </c>
      <c r="AM136" s="161" t="s">
        <v>418</v>
      </c>
      <c r="AN136" s="210" t="s">
        <v>427</v>
      </c>
    </row>
    <row r="137" spans="1:40" ht="213" customHeight="1">
      <c r="A137" s="513"/>
      <c r="B137" s="226" t="s">
        <v>385</v>
      </c>
      <c r="C137" s="226" t="s">
        <v>386</v>
      </c>
      <c r="D137" s="238" t="s">
        <v>763</v>
      </c>
      <c r="E137" s="228" t="s">
        <v>586</v>
      </c>
      <c r="F137" s="229" t="s">
        <v>28</v>
      </c>
      <c r="G137" s="229" t="s">
        <v>55</v>
      </c>
      <c r="H137" s="229" t="s">
        <v>576</v>
      </c>
      <c r="I137" s="227" t="s">
        <v>693</v>
      </c>
      <c r="J137" s="228" t="s">
        <v>397</v>
      </c>
      <c r="K137" s="230" t="s">
        <v>397</v>
      </c>
      <c r="L137" s="230" t="s">
        <v>397</v>
      </c>
      <c r="M137" s="231">
        <v>6</v>
      </c>
      <c r="N137" s="232">
        <v>1</v>
      </c>
      <c r="O137" s="231">
        <f t="shared" ref="O137:O138" si="172">M137*N137</f>
        <v>6</v>
      </c>
      <c r="P137" s="233" t="str">
        <f t="shared" ref="P137:P138" si="173">IF((O137&gt;23),"MuyAlto",IF(O137&gt;9,"Alto",IF(O137&gt;5,"Medio",IF(O137&lt;6,"Bajo"))))</f>
        <v>Medio</v>
      </c>
      <c r="Q137" s="231">
        <v>60</v>
      </c>
      <c r="R137" s="231">
        <f t="shared" ref="R137:R138" si="174">O137*Q137</f>
        <v>360</v>
      </c>
      <c r="S137" s="231" t="str">
        <f t="shared" ref="S137:S138" si="175">IF((R137&gt;599),"I",IF(R137&gt;149,"II",IF(R137&gt;39,"III",IF(R137&lt;31,"IV"))))</f>
        <v>II</v>
      </c>
      <c r="T137" s="221" t="str">
        <f t="shared" ref="T137:T138" si="176">IF(S137="IV","Aceptable",IF(S137="III","Mejorable",IF(S137="II","No Aceptable o Aceptable con Control Especifico",IF(S137="I","No Aceptable"))))</f>
        <v>No Aceptable o Aceptable con Control Especifico</v>
      </c>
      <c r="U137" s="137" t="s">
        <v>391</v>
      </c>
      <c r="V137" s="137" t="s">
        <v>392</v>
      </c>
      <c r="W137" s="137" t="s">
        <v>392</v>
      </c>
      <c r="X137" s="149" t="s">
        <v>694</v>
      </c>
      <c r="Y137" s="148" t="s">
        <v>278</v>
      </c>
      <c r="Z137" s="148" t="s">
        <v>392</v>
      </c>
      <c r="AA137" s="149" t="s">
        <v>803</v>
      </c>
      <c r="AB137" s="147" t="s">
        <v>390</v>
      </c>
      <c r="AC137" s="209" t="s">
        <v>808</v>
      </c>
      <c r="AD137" s="153">
        <v>2</v>
      </c>
      <c r="AE137" s="154">
        <v>1</v>
      </c>
      <c r="AF137" s="156">
        <f t="shared" ref="AF137:AF138" si="177">AD137*AE137</f>
        <v>2</v>
      </c>
      <c r="AG137" s="157">
        <f t="shared" ref="AG137:AG138" si="178">AF137*Q137</f>
        <v>120</v>
      </c>
      <c r="AH137" s="158" t="str">
        <f t="shared" ref="AH137:AH138" si="179">IF((AG137&gt;599),"I",IF(AG137&gt;149,"II",IF(AG137&gt;39,"III",IF(AG137&lt;31,"IV"))))</f>
        <v>III</v>
      </c>
      <c r="AI137" s="155" t="str">
        <f t="shared" ref="AI137:AI138" si="180">IF(AH137="IV","Aceptable",IF(AH137="III","Mejorable",IF(AH137="II","No Aceptable o Aceptable con Control Especifico",IF(AH137="I","No Aceptable"))))</f>
        <v>Mejorable</v>
      </c>
      <c r="AJ137" s="159">
        <f t="shared" ref="AJ137:AJ138" si="181">R137</f>
        <v>360</v>
      </c>
      <c r="AK137" s="159">
        <f t="shared" ref="AK137:AK138" si="182">AG137</f>
        <v>120</v>
      </c>
      <c r="AL137" s="160">
        <f t="shared" ref="AL137:AL138" si="183">(AJ137-AK137)/AJ137</f>
        <v>0.66666666666666663</v>
      </c>
      <c r="AM137" s="161" t="s">
        <v>394</v>
      </c>
      <c r="AN137" s="210" t="s">
        <v>425</v>
      </c>
    </row>
    <row r="138" spans="1:40" ht="180" customHeight="1">
      <c r="A138" s="513"/>
      <c r="B138" s="226" t="s">
        <v>385</v>
      </c>
      <c r="C138" s="226" t="s">
        <v>386</v>
      </c>
      <c r="D138" s="238" t="s">
        <v>763</v>
      </c>
      <c r="E138" s="228" t="s">
        <v>586</v>
      </c>
      <c r="F138" s="251" t="s">
        <v>28</v>
      </c>
      <c r="G138" s="251" t="s">
        <v>42</v>
      </c>
      <c r="H138" s="229" t="s">
        <v>577</v>
      </c>
      <c r="I138" s="227" t="s">
        <v>799</v>
      </c>
      <c r="J138" s="230" t="s">
        <v>397</v>
      </c>
      <c r="K138" s="230" t="s">
        <v>397</v>
      </c>
      <c r="L138" s="230" t="s">
        <v>397</v>
      </c>
      <c r="M138" s="231">
        <v>2</v>
      </c>
      <c r="N138" s="232">
        <v>3</v>
      </c>
      <c r="O138" s="234">
        <f t="shared" si="172"/>
        <v>6</v>
      </c>
      <c r="P138" s="233" t="str">
        <f t="shared" si="173"/>
        <v>Medio</v>
      </c>
      <c r="Q138" s="234">
        <v>60</v>
      </c>
      <c r="R138" s="234">
        <f t="shared" si="174"/>
        <v>360</v>
      </c>
      <c r="S138" s="231" t="str">
        <f t="shared" si="175"/>
        <v>II</v>
      </c>
      <c r="T138" s="221" t="str">
        <f t="shared" si="176"/>
        <v>No Aceptable o Aceptable con Control Especifico</v>
      </c>
      <c r="U138" s="137" t="s">
        <v>391</v>
      </c>
      <c r="V138" s="137" t="s">
        <v>392</v>
      </c>
      <c r="W138" s="137" t="s">
        <v>392</v>
      </c>
      <c r="X138" s="147" t="s">
        <v>805</v>
      </c>
      <c r="Y138" s="148" t="s">
        <v>278</v>
      </c>
      <c r="Z138" s="147" t="s">
        <v>392</v>
      </c>
      <c r="AA138" s="136" t="s">
        <v>1126</v>
      </c>
      <c r="AB138" s="148" t="s">
        <v>390</v>
      </c>
      <c r="AC138" s="209" t="s">
        <v>807</v>
      </c>
      <c r="AD138" s="153">
        <v>2</v>
      </c>
      <c r="AE138" s="154">
        <v>2</v>
      </c>
      <c r="AF138" s="156">
        <f t="shared" si="177"/>
        <v>4</v>
      </c>
      <c r="AG138" s="157">
        <f t="shared" si="178"/>
        <v>240</v>
      </c>
      <c r="AH138" s="158" t="str">
        <f t="shared" si="179"/>
        <v>II</v>
      </c>
      <c r="AI138" s="155" t="str">
        <f t="shared" si="180"/>
        <v>No Aceptable o Aceptable con Control Especifico</v>
      </c>
      <c r="AJ138" s="159">
        <f t="shared" si="181"/>
        <v>360</v>
      </c>
      <c r="AK138" s="159">
        <f t="shared" si="182"/>
        <v>240</v>
      </c>
      <c r="AL138" s="160">
        <f t="shared" si="183"/>
        <v>0.33333333333333331</v>
      </c>
      <c r="AM138" s="161" t="s">
        <v>394</v>
      </c>
      <c r="AN138" s="210" t="s">
        <v>427</v>
      </c>
    </row>
    <row r="139" spans="1:40" ht="103.95" customHeight="1">
      <c r="A139" s="513"/>
      <c r="B139" s="226" t="s">
        <v>385</v>
      </c>
      <c r="C139" s="226" t="s">
        <v>386</v>
      </c>
      <c r="D139" s="238" t="s">
        <v>792</v>
      </c>
      <c r="E139" s="228" t="s">
        <v>586</v>
      </c>
      <c r="F139" s="229" t="s">
        <v>29</v>
      </c>
      <c r="G139" s="229" t="s">
        <v>43</v>
      </c>
      <c r="H139" s="251" t="s">
        <v>1011</v>
      </c>
      <c r="I139" s="230" t="s">
        <v>618</v>
      </c>
      <c r="J139" s="230" t="s">
        <v>397</v>
      </c>
      <c r="K139" s="230" t="s">
        <v>397</v>
      </c>
      <c r="L139" s="230" t="s">
        <v>397</v>
      </c>
      <c r="M139" s="231">
        <v>2</v>
      </c>
      <c r="N139" s="232">
        <v>3</v>
      </c>
      <c r="O139" s="231">
        <f t="shared" ref="O139" si="184">M139*N139</f>
        <v>6</v>
      </c>
      <c r="P139" s="233" t="str">
        <f t="shared" ref="P139" si="185">IF((O139&gt;23),"MuyAlto",IF(O139&gt;9,"Alto",IF(O139&gt;5,"Medio",IF(O139&lt;6,"Bajo"))))</f>
        <v>Medio</v>
      </c>
      <c r="Q139" s="231">
        <v>10</v>
      </c>
      <c r="R139" s="231">
        <f t="shared" ref="R139" si="186">O139*Q139</f>
        <v>60</v>
      </c>
      <c r="S139" s="231" t="str">
        <f t="shared" ref="S139" si="187">IF((R139&gt;599),"I",IF(R139&gt;149,"II",IF(R139&gt;39,"III",IF(R139&lt;31,"IV"))))</f>
        <v>III</v>
      </c>
      <c r="T139" s="221" t="str">
        <f t="shared" ref="T139" si="188">IF(S139="IV","Aceptable",IF(S139="III","Mejorable",IF(S139="II","No Aceptable o Aceptable con Control Especifico",IF(S139="I","No Aceptable"))))</f>
        <v>Mejorable</v>
      </c>
      <c r="U139" s="137" t="s">
        <v>391</v>
      </c>
      <c r="V139" s="137" t="s">
        <v>392</v>
      </c>
      <c r="W139" s="137" t="s">
        <v>392</v>
      </c>
      <c r="X139" s="149" t="s">
        <v>619</v>
      </c>
      <c r="Y139" s="148" t="s">
        <v>278</v>
      </c>
      <c r="Z139" s="147" t="s">
        <v>392</v>
      </c>
      <c r="AA139" s="149" t="s">
        <v>621</v>
      </c>
      <c r="AB139" s="147" t="s">
        <v>390</v>
      </c>
      <c r="AC139" s="209" t="s">
        <v>622</v>
      </c>
      <c r="AD139" s="153">
        <v>2</v>
      </c>
      <c r="AE139" s="154">
        <v>2</v>
      </c>
      <c r="AF139" s="156">
        <f t="shared" ref="AF139" si="189">AD139*AE139</f>
        <v>4</v>
      </c>
      <c r="AG139" s="157">
        <f t="shared" ref="AG139" si="190">AF139*Q139</f>
        <v>40</v>
      </c>
      <c r="AH139" s="158" t="str">
        <f t="shared" ref="AH139" si="191">IF((AG139&gt;599),"I",IF(AG139&gt;149,"II",IF(AG139&gt;39,"III",IF(AG139&lt;31,"IV"))))</f>
        <v>III</v>
      </c>
      <c r="AI139" s="155" t="str">
        <f t="shared" ref="AI139" si="192">IF(AH139="IV","Aceptable",IF(AH139="III","Mejorable",IF(AH139="II","No Aceptable o Aceptable con Control Especifico",IF(AH139="I","No Aceptable"))))</f>
        <v>Mejorable</v>
      </c>
      <c r="AJ139" s="159">
        <v>60</v>
      </c>
      <c r="AK139" s="159">
        <f t="shared" ref="AK139" si="193">AG139</f>
        <v>40</v>
      </c>
      <c r="AL139" s="160">
        <f t="shared" ref="AL139" si="194">(AJ139-AK139)/AJ139</f>
        <v>0.33333333333333331</v>
      </c>
      <c r="AM139" s="161" t="s">
        <v>407</v>
      </c>
      <c r="AN139" s="210" t="s">
        <v>427</v>
      </c>
    </row>
    <row r="140" spans="1:40" ht="141" customHeight="1">
      <c r="A140" s="513"/>
      <c r="B140" s="226" t="s">
        <v>385</v>
      </c>
      <c r="C140" s="226" t="s">
        <v>386</v>
      </c>
      <c r="D140" s="240" t="s">
        <v>787</v>
      </c>
      <c r="E140" s="228" t="s">
        <v>586</v>
      </c>
      <c r="F140" s="229" t="s">
        <v>29</v>
      </c>
      <c r="G140" s="227" t="s">
        <v>49</v>
      </c>
      <c r="H140" s="227" t="s">
        <v>1195</v>
      </c>
      <c r="I140" s="227" t="s">
        <v>477</v>
      </c>
      <c r="J140" s="227" t="s">
        <v>788</v>
      </c>
      <c r="K140" s="227" t="s">
        <v>479</v>
      </c>
      <c r="L140" s="227" t="s">
        <v>480</v>
      </c>
      <c r="M140" s="231">
        <v>2</v>
      </c>
      <c r="N140" s="232">
        <v>3</v>
      </c>
      <c r="O140" s="234">
        <f t="shared" ref="O140:O154" si="195">M140*N140</f>
        <v>6</v>
      </c>
      <c r="P140" s="233" t="str">
        <f t="shared" si="142"/>
        <v>Medio</v>
      </c>
      <c r="Q140" s="234">
        <v>25</v>
      </c>
      <c r="R140" s="234">
        <f t="shared" ref="R140:R154" si="196">O140*Q140</f>
        <v>150</v>
      </c>
      <c r="S140" s="231" t="str">
        <f t="shared" si="144"/>
        <v>II</v>
      </c>
      <c r="T140" s="221" t="str">
        <f t="shared" si="145"/>
        <v>No Aceptable o Aceptable con Control Especifico</v>
      </c>
      <c r="U140" s="137" t="s">
        <v>391</v>
      </c>
      <c r="V140" s="137" t="s">
        <v>392</v>
      </c>
      <c r="W140" s="137" t="s">
        <v>392</v>
      </c>
      <c r="X140" s="136" t="s">
        <v>474</v>
      </c>
      <c r="Y140" s="148" t="s">
        <v>278</v>
      </c>
      <c r="Z140" s="147" t="s">
        <v>392</v>
      </c>
      <c r="AA140" s="261" t="s">
        <v>1125</v>
      </c>
      <c r="AB140" s="148" t="s">
        <v>390</v>
      </c>
      <c r="AC140" s="261" t="s">
        <v>790</v>
      </c>
      <c r="AD140" s="153">
        <v>2</v>
      </c>
      <c r="AE140" s="154">
        <v>2</v>
      </c>
      <c r="AF140" s="156">
        <f t="shared" si="146"/>
        <v>4</v>
      </c>
      <c r="AG140" s="157">
        <f t="shared" si="147"/>
        <v>100</v>
      </c>
      <c r="AH140" s="158" t="str">
        <f t="shared" si="148"/>
        <v>III</v>
      </c>
      <c r="AI140" s="155" t="str">
        <f t="shared" si="149"/>
        <v>Mejorable</v>
      </c>
      <c r="AJ140" s="159">
        <f t="shared" si="150"/>
        <v>150</v>
      </c>
      <c r="AK140" s="159">
        <f t="shared" si="151"/>
        <v>100</v>
      </c>
      <c r="AL140" s="160">
        <f t="shared" si="152"/>
        <v>0.33333333333333331</v>
      </c>
      <c r="AM140" s="161" t="s">
        <v>476</v>
      </c>
      <c r="AN140" s="210" t="s">
        <v>427</v>
      </c>
    </row>
    <row r="141" spans="1:40" ht="109.95" customHeight="1">
      <c r="A141" s="513"/>
      <c r="B141" s="226" t="s">
        <v>385</v>
      </c>
      <c r="C141" s="226" t="s">
        <v>386</v>
      </c>
      <c r="D141" s="240" t="s">
        <v>785</v>
      </c>
      <c r="E141" s="228" t="s">
        <v>586</v>
      </c>
      <c r="F141" s="229" t="s">
        <v>29</v>
      </c>
      <c r="G141" s="229" t="s">
        <v>36</v>
      </c>
      <c r="H141" s="229" t="s">
        <v>784</v>
      </c>
      <c r="I141" s="227" t="s">
        <v>481</v>
      </c>
      <c r="J141" s="227" t="s">
        <v>478</v>
      </c>
      <c r="K141" s="227" t="s">
        <v>397</v>
      </c>
      <c r="L141" s="227" t="s">
        <v>482</v>
      </c>
      <c r="M141" s="231">
        <v>2</v>
      </c>
      <c r="N141" s="232">
        <v>3</v>
      </c>
      <c r="O141" s="234">
        <f t="shared" si="195"/>
        <v>6</v>
      </c>
      <c r="P141" s="233" t="str">
        <f t="shared" si="142"/>
        <v>Medio</v>
      </c>
      <c r="Q141" s="234">
        <v>25</v>
      </c>
      <c r="R141" s="234">
        <f t="shared" si="196"/>
        <v>150</v>
      </c>
      <c r="S141" s="231" t="str">
        <f t="shared" si="144"/>
        <v>II</v>
      </c>
      <c r="T141" s="221" t="str">
        <f t="shared" si="145"/>
        <v>No Aceptable o Aceptable con Control Especifico</v>
      </c>
      <c r="U141" s="137" t="s">
        <v>391</v>
      </c>
      <c r="V141" s="137" t="s">
        <v>392</v>
      </c>
      <c r="W141" s="137" t="s">
        <v>392</v>
      </c>
      <c r="X141" s="136" t="s">
        <v>483</v>
      </c>
      <c r="Y141" s="148" t="s">
        <v>278</v>
      </c>
      <c r="Z141" s="136" t="s">
        <v>484</v>
      </c>
      <c r="AA141" s="136" t="s">
        <v>786</v>
      </c>
      <c r="AB141" s="148" t="s">
        <v>390</v>
      </c>
      <c r="AC141" s="136" t="s">
        <v>1124</v>
      </c>
      <c r="AD141" s="153">
        <v>2</v>
      </c>
      <c r="AE141" s="154">
        <v>2</v>
      </c>
      <c r="AF141" s="156">
        <f t="shared" si="146"/>
        <v>4</v>
      </c>
      <c r="AG141" s="157">
        <f t="shared" si="147"/>
        <v>100</v>
      </c>
      <c r="AH141" s="158" t="str">
        <f t="shared" si="148"/>
        <v>III</v>
      </c>
      <c r="AI141" s="155" t="str">
        <f t="shared" si="149"/>
        <v>Mejorable</v>
      </c>
      <c r="AJ141" s="159">
        <f t="shared" si="150"/>
        <v>150</v>
      </c>
      <c r="AK141" s="159">
        <f t="shared" si="151"/>
        <v>100</v>
      </c>
      <c r="AL141" s="160">
        <f t="shared" si="152"/>
        <v>0.33333333333333331</v>
      </c>
      <c r="AM141" s="161" t="s">
        <v>476</v>
      </c>
      <c r="AN141" s="210" t="s">
        <v>427</v>
      </c>
    </row>
    <row r="142" spans="1:40" ht="112.05" customHeight="1">
      <c r="A142" s="513"/>
      <c r="B142" s="226" t="s">
        <v>385</v>
      </c>
      <c r="C142" s="226" t="s">
        <v>574</v>
      </c>
      <c r="D142" s="240" t="s">
        <v>796</v>
      </c>
      <c r="E142" s="228" t="s">
        <v>586</v>
      </c>
      <c r="F142" s="229" t="s">
        <v>29</v>
      </c>
      <c r="G142" s="229" t="s">
        <v>62</v>
      </c>
      <c r="H142" s="285" t="s">
        <v>812</v>
      </c>
      <c r="I142" s="255" t="s">
        <v>681</v>
      </c>
      <c r="J142" s="286" t="s">
        <v>389</v>
      </c>
      <c r="K142" s="286" t="s">
        <v>397</v>
      </c>
      <c r="L142" s="286" t="s">
        <v>682</v>
      </c>
      <c r="M142" s="256">
        <v>6</v>
      </c>
      <c r="N142" s="257">
        <v>1</v>
      </c>
      <c r="O142" s="256">
        <f t="shared" si="195"/>
        <v>6</v>
      </c>
      <c r="P142" s="258" t="str">
        <f t="shared" si="142"/>
        <v>Medio</v>
      </c>
      <c r="Q142" s="256">
        <v>100</v>
      </c>
      <c r="R142" s="256">
        <f t="shared" si="196"/>
        <v>600</v>
      </c>
      <c r="S142" s="256" t="str">
        <f t="shared" si="144"/>
        <v>I</v>
      </c>
      <c r="T142" s="259" t="str">
        <f t="shared" si="145"/>
        <v>No Aceptable</v>
      </c>
      <c r="U142" s="137" t="s">
        <v>391</v>
      </c>
      <c r="V142" s="260" t="s">
        <v>392</v>
      </c>
      <c r="W142" s="260" t="s">
        <v>392</v>
      </c>
      <c r="X142" s="261" t="s">
        <v>626</v>
      </c>
      <c r="Y142" s="262" t="s">
        <v>278</v>
      </c>
      <c r="Z142" s="263" t="s">
        <v>392</v>
      </c>
      <c r="AA142" s="261" t="s">
        <v>1123</v>
      </c>
      <c r="AB142" s="263" t="s">
        <v>390</v>
      </c>
      <c r="AC142" s="264" t="s">
        <v>794</v>
      </c>
      <c r="AD142" s="265">
        <v>2</v>
      </c>
      <c r="AE142" s="266">
        <v>1</v>
      </c>
      <c r="AF142" s="267">
        <f t="shared" si="146"/>
        <v>2</v>
      </c>
      <c r="AG142" s="268">
        <f t="shared" si="147"/>
        <v>200</v>
      </c>
      <c r="AH142" s="269" t="str">
        <f t="shared" si="148"/>
        <v>II</v>
      </c>
      <c r="AI142" s="270" t="str">
        <f t="shared" si="149"/>
        <v>No Aceptable o Aceptable con Control Especifico</v>
      </c>
      <c r="AJ142" s="271">
        <v>600</v>
      </c>
      <c r="AK142" s="271">
        <f t="shared" si="151"/>
        <v>200</v>
      </c>
      <c r="AL142" s="272">
        <f t="shared" si="152"/>
        <v>0.66666666666666663</v>
      </c>
      <c r="AM142" s="273" t="s">
        <v>394</v>
      </c>
      <c r="AN142" s="210" t="s">
        <v>399</v>
      </c>
    </row>
    <row r="143" spans="1:40" ht="103.05" customHeight="1">
      <c r="A143" s="513"/>
      <c r="B143" s="226" t="s">
        <v>385</v>
      </c>
      <c r="C143" s="226" t="s">
        <v>574</v>
      </c>
      <c r="D143" s="240" t="s">
        <v>796</v>
      </c>
      <c r="E143" s="228" t="s">
        <v>586</v>
      </c>
      <c r="F143" s="229" t="s">
        <v>29</v>
      </c>
      <c r="G143" s="229" t="s">
        <v>67</v>
      </c>
      <c r="H143" s="285" t="s">
        <v>811</v>
      </c>
      <c r="I143" s="255" t="s">
        <v>820</v>
      </c>
      <c r="J143" s="286" t="s">
        <v>389</v>
      </c>
      <c r="K143" s="286" t="s">
        <v>397</v>
      </c>
      <c r="L143" s="286" t="s">
        <v>685</v>
      </c>
      <c r="M143" s="256">
        <v>6</v>
      </c>
      <c r="N143" s="257">
        <v>1</v>
      </c>
      <c r="O143" s="256">
        <f t="shared" si="195"/>
        <v>6</v>
      </c>
      <c r="P143" s="258" t="str">
        <f t="shared" si="142"/>
        <v>Medio</v>
      </c>
      <c r="Q143" s="256">
        <v>100</v>
      </c>
      <c r="R143" s="256">
        <f t="shared" si="196"/>
        <v>600</v>
      </c>
      <c r="S143" s="256" t="str">
        <f t="shared" si="144"/>
        <v>I</v>
      </c>
      <c r="T143" s="259" t="str">
        <f t="shared" si="145"/>
        <v>No Aceptable</v>
      </c>
      <c r="U143" s="137" t="s">
        <v>391</v>
      </c>
      <c r="V143" s="260" t="s">
        <v>392</v>
      </c>
      <c r="W143" s="260" t="s">
        <v>392</v>
      </c>
      <c r="X143" s="261" t="s">
        <v>626</v>
      </c>
      <c r="Y143" s="262" t="s">
        <v>278</v>
      </c>
      <c r="Z143" s="263" t="s">
        <v>392</v>
      </c>
      <c r="AA143" s="261" t="s">
        <v>1122</v>
      </c>
      <c r="AB143" s="263" t="s">
        <v>390</v>
      </c>
      <c r="AC143" s="264" t="s">
        <v>687</v>
      </c>
      <c r="AD143" s="265">
        <v>2</v>
      </c>
      <c r="AE143" s="266">
        <v>1</v>
      </c>
      <c r="AF143" s="267">
        <f t="shared" si="146"/>
        <v>2</v>
      </c>
      <c r="AG143" s="268">
        <f t="shared" si="147"/>
        <v>200</v>
      </c>
      <c r="AH143" s="269" t="str">
        <f t="shared" si="148"/>
        <v>II</v>
      </c>
      <c r="AI143" s="270" t="str">
        <f t="shared" si="149"/>
        <v>No Aceptable o Aceptable con Control Especifico</v>
      </c>
      <c r="AJ143" s="271">
        <v>600</v>
      </c>
      <c r="AK143" s="271">
        <f t="shared" si="151"/>
        <v>200</v>
      </c>
      <c r="AL143" s="272">
        <f t="shared" si="152"/>
        <v>0.66666666666666663</v>
      </c>
      <c r="AM143" s="273" t="s">
        <v>394</v>
      </c>
      <c r="AN143" s="210" t="s">
        <v>399</v>
      </c>
    </row>
    <row r="144" spans="1:40" ht="133.94999999999999" customHeight="1">
      <c r="A144" s="513"/>
      <c r="B144" s="226" t="s">
        <v>385</v>
      </c>
      <c r="C144" s="226" t="s">
        <v>574</v>
      </c>
      <c r="D144" s="238" t="s">
        <v>770</v>
      </c>
      <c r="E144" s="228" t="s">
        <v>586</v>
      </c>
      <c r="F144" s="229" t="s">
        <v>30</v>
      </c>
      <c r="G144" s="229" t="s">
        <v>44</v>
      </c>
      <c r="H144" s="285" t="s">
        <v>636</v>
      </c>
      <c r="I144" s="255" t="s">
        <v>645</v>
      </c>
      <c r="J144" s="255" t="s">
        <v>390</v>
      </c>
      <c r="K144" s="255" t="s">
        <v>638</v>
      </c>
      <c r="L144" s="255" t="s">
        <v>639</v>
      </c>
      <c r="M144" s="256">
        <v>2</v>
      </c>
      <c r="N144" s="257">
        <v>4</v>
      </c>
      <c r="O144" s="256">
        <f t="shared" ref="O144" si="197">M144*N144</f>
        <v>8</v>
      </c>
      <c r="P144" s="258" t="str">
        <f t="shared" ref="P144" si="198">IF((O144&gt;23),"MuyAlto",IF(O144&gt;9,"Alto",IF(O144&gt;5,"Medio",IF(O144&lt;6,"Bajo"))))</f>
        <v>Medio</v>
      </c>
      <c r="Q144" s="256">
        <v>100</v>
      </c>
      <c r="R144" s="256">
        <f t="shared" ref="R144" si="199">O144*Q144</f>
        <v>800</v>
      </c>
      <c r="S144" s="256" t="str">
        <f t="shared" ref="S144" si="200">IF((R144&gt;599),"I",IF(R144&gt;149,"II",IF(R144&gt;39,"III",IF(R144&lt;31,"IV"))))</f>
        <v>I</v>
      </c>
      <c r="T144" s="259" t="str">
        <f t="shared" ref="T144" si="201">IF(S144="IV","Aceptable",IF(S144="III","Mejorable",IF(S144="II","No Aceptable o Aceptable con Control Especifico",IF(S144="I","No Aceptable"))))</f>
        <v>No Aceptable</v>
      </c>
      <c r="U144" s="137" t="s">
        <v>391</v>
      </c>
      <c r="V144" s="260" t="s">
        <v>392</v>
      </c>
      <c r="W144" s="260" t="s">
        <v>392</v>
      </c>
      <c r="X144" s="261" t="s">
        <v>626</v>
      </c>
      <c r="Y144" s="262" t="s">
        <v>278</v>
      </c>
      <c r="Z144" s="263" t="s">
        <v>392</v>
      </c>
      <c r="AA144" s="261" t="s">
        <v>1121</v>
      </c>
      <c r="AB144" s="263" t="s">
        <v>641</v>
      </c>
      <c r="AC144" s="264" t="s">
        <v>643</v>
      </c>
      <c r="AD144" s="265">
        <v>2</v>
      </c>
      <c r="AE144" s="266">
        <v>3</v>
      </c>
      <c r="AF144" s="267">
        <f t="shared" ref="AF144" si="202">AD144*AE144</f>
        <v>6</v>
      </c>
      <c r="AG144" s="268">
        <f t="shared" ref="AG144" si="203">AF144*Q144</f>
        <v>600</v>
      </c>
      <c r="AH144" s="269" t="str">
        <f t="shared" ref="AH144" si="204">IF((AG144&gt;599),"I",IF(AG144&gt;149,"II",IF(AG144&gt;39,"III",IF(AG144&lt;31,"IV"))))</f>
        <v>I</v>
      </c>
      <c r="AI144" s="270" t="str">
        <f t="shared" ref="AI144" si="205">IF(AH144="IV","Aceptable",IF(AH144="III","Mejorable",IF(AH144="II","No Aceptable o Aceptable con Control Especifico",IF(AH144="I","No Aceptable"))))</f>
        <v>No Aceptable</v>
      </c>
      <c r="AJ144" s="271">
        <v>800</v>
      </c>
      <c r="AK144" s="271">
        <f t="shared" ref="AK144" si="206">AG144</f>
        <v>600</v>
      </c>
      <c r="AL144" s="272">
        <f t="shared" ref="AL144" si="207">(AJ144-AK144)/AJ144</f>
        <v>0.25</v>
      </c>
      <c r="AM144" s="273" t="s">
        <v>407</v>
      </c>
      <c r="AN144" s="210" t="s">
        <v>634</v>
      </c>
    </row>
    <row r="145" spans="1:40" ht="138" customHeight="1">
      <c r="A145" s="514"/>
      <c r="B145" s="226" t="s">
        <v>385</v>
      </c>
      <c r="C145" s="226" t="s">
        <v>574</v>
      </c>
      <c r="D145" s="238" t="s">
        <v>770</v>
      </c>
      <c r="E145" s="228" t="s">
        <v>586</v>
      </c>
      <c r="F145" s="229" t="s">
        <v>30</v>
      </c>
      <c r="G145" s="229" t="s">
        <v>57</v>
      </c>
      <c r="H145" s="285" t="s">
        <v>644</v>
      </c>
      <c r="I145" s="255" t="s">
        <v>646</v>
      </c>
      <c r="J145" s="255" t="s">
        <v>390</v>
      </c>
      <c r="K145" s="255" t="s">
        <v>638</v>
      </c>
      <c r="L145" s="255" t="s">
        <v>639</v>
      </c>
      <c r="M145" s="256">
        <v>2</v>
      </c>
      <c r="N145" s="257">
        <v>4</v>
      </c>
      <c r="O145" s="256">
        <f t="shared" ref="O145" si="208">M145*N145</f>
        <v>8</v>
      </c>
      <c r="P145" s="258" t="str">
        <f t="shared" ref="P145" si="209">IF((O145&gt;23),"MuyAlto",IF(O145&gt;9,"Alto",IF(O145&gt;5,"Medio",IF(O145&lt;6,"Bajo"))))</f>
        <v>Medio</v>
      </c>
      <c r="Q145" s="256">
        <v>100</v>
      </c>
      <c r="R145" s="256">
        <f t="shared" ref="R145" si="210">O145*Q145</f>
        <v>800</v>
      </c>
      <c r="S145" s="256" t="str">
        <f t="shared" ref="S145" si="211">IF((R145&gt;599),"I",IF(R145&gt;149,"II",IF(R145&gt;39,"III",IF(R145&lt;31,"IV"))))</f>
        <v>I</v>
      </c>
      <c r="T145" s="259" t="str">
        <f t="shared" ref="T145" si="212">IF(S145="IV","Aceptable",IF(S145="III","Mejorable",IF(S145="II","No Aceptable o Aceptable con Control Especifico",IF(S145="I","No Aceptable"))))</f>
        <v>No Aceptable</v>
      </c>
      <c r="U145" s="137" t="s">
        <v>391</v>
      </c>
      <c r="V145" s="260" t="s">
        <v>392</v>
      </c>
      <c r="W145" s="260" t="s">
        <v>392</v>
      </c>
      <c r="X145" s="261" t="s">
        <v>626</v>
      </c>
      <c r="Y145" s="262" t="s">
        <v>278</v>
      </c>
      <c r="Z145" s="263" t="s">
        <v>392</v>
      </c>
      <c r="AA145" s="261" t="s">
        <v>689</v>
      </c>
      <c r="AB145" s="263" t="s">
        <v>641</v>
      </c>
      <c r="AC145" s="264" t="s">
        <v>643</v>
      </c>
      <c r="AD145" s="265">
        <v>2</v>
      </c>
      <c r="AE145" s="266">
        <v>3</v>
      </c>
      <c r="AF145" s="267">
        <f t="shared" ref="AF145" si="213">AD145*AE145</f>
        <v>6</v>
      </c>
      <c r="AG145" s="268">
        <f t="shared" ref="AG145" si="214">AF145*Q145</f>
        <v>600</v>
      </c>
      <c r="AH145" s="269" t="str">
        <f t="shared" ref="AH145" si="215">IF((AG145&gt;599),"I",IF(AG145&gt;149,"II",IF(AG145&gt;39,"III",IF(AG145&lt;31,"IV"))))</f>
        <v>I</v>
      </c>
      <c r="AI145" s="270" t="str">
        <f t="shared" ref="AI145" si="216">IF(AH145="IV","Aceptable",IF(AH145="III","Mejorable",IF(AH145="II","No Aceptable o Aceptable con Control Especifico",IF(AH145="I","No Aceptable"))))</f>
        <v>No Aceptable</v>
      </c>
      <c r="AJ145" s="271">
        <v>800</v>
      </c>
      <c r="AK145" s="271">
        <f t="shared" ref="AK145" si="217">AG145</f>
        <v>600</v>
      </c>
      <c r="AL145" s="272">
        <f t="shared" ref="AL145" si="218">(AJ145-AK145)/AJ145</f>
        <v>0.25</v>
      </c>
      <c r="AM145" s="273" t="s">
        <v>407</v>
      </c>
      <c r="AN145" s="210" t="s">
        <v>634</v>
      </c>
    </row>
    <row r="146" spans="1:40" ht="108">
      <c r="A146" s="518" t="s">
        <v>758</v>
      </c>
      <c r="B146" s="226" t="s">
        <v>385</v>
      </c>
      <c r="C146" s="226" t="s">
        <v>386</v>
      </c>
      <c r="D146" s="238" t="s">
        <v>821</v>
      </c>
      <c r="E146" s="228" t="s">
        <v>586</v>
      </c>
      <c r="F146" s="229" t="s">
        <v>25</v>
      </c>
      <c r="G146" s="229" t="s">
        <v>32</v>
      </c>
      <c r="H146" s="229" t="s">
        <v>822</v>
      </c>
      <c r="I146" s="227" t="s">
        <v>469</v>
      </c>
      <c r="J146" s="230" t="s">
        <v>397</v>
      </c>
      <c r="K146" s="230" t="s">
        <v>397</v>
      </c>
      <c r="L146" s="230" t="s">
        <v>397</v>
      </c>
      <c r="M146" s="231">
        <v>2</v>
      </c>
      <c r="N146" s="232">
        <v>3</v>
      </c>
      <c r="O146" s="234">
        <f t="shared" si="195"/>
        <v>6</v>
      </c>
      <c r="P146" s="233" t="str">
        <f t="shared" ref="P146:P147" si="219">IF((O146&gt;23),"MuyAlto",IF(O146&gt;9,"Alto",IF(O146&gt;5,"Medio",IF(O146&lt;6,"Bajo"))))</f>
        <v>Medio</v>
      </c>
      <c r="Q146" s="234">
        <v>25</v>
      </c>
      <c r="R146" s="234">
        <f t="shared" si="196"/>
        <v>150</v>
      </c>
      <c r="S146" s="231" t="str">
        <f t="shared" ref="S146:S147" si="220">IF((R146&gt;599),"I",IF(R146&gt;149,"II",IF(R146&gt;39,"III",IF(R146&lt;31,"IV"))))</f>
        <v>II</v>
      </c>
      <c r="T146" s="221" t="str">
        <f t="shared" ref="T146:T147" si="221">IF(S146="IV","Aceptable",IF(S146="III","Mejorable",IF(S146="II","No Aceptable o Aceptable con Control Especifico",IF(S146="I","No Aceptable"))))</f>
        <v>No Aceptable o Aceptable con Control Especifico</v>
      </c>
      <c r="U146" s="137" t="s">
        <v>391</v>
      </c>
      <c r="V146" s="137" t="s">
        <v>392</v>
      </c>
      <c r="W146" s="137" t="s">
        <v>392</v>
      </c>
      <c r="X146" s="147" t="s">
        <v>470</v>
      </c>
      <c r="Y146" s="148" t="s">
        <v>278</v>
      </c>
      <c r="Z146" s="147" t="s">
        <v>392</v>
      </c>
      <c r="AA146" s="136" t="s">
        <v>471</v>
      </c>
      <c r="AB146" s="148" t="s">
        <v>390</v>
      </c>
      <c r="AC146" s="209" t="s">
        <v>561</v>
      </c>
      <c r="AD146" s="153">
        <v>2</v>
      </c>
      <c r="AE146" s="154">
        <v>1</v>
      </c>
      <c r="AF146" s="156">
        <f t="shared" ref="AF146:AF157" si="222">AD146*AE146</f>
        <v>2</v>
      </c>
      <c r="AG146" s="157">
        <f t="shared" ref="AG146:AG157" si="223">AF146*Q146</f>
        <v>50</v>
      </c>
      <c r="AH146" s="158" t="str">
        <f t="shared" ref="AH146:AH157" si="224">IF((AG146&gt;599),"I",IF(AG146&gt;149,"II",IF(AG146&gt;39,"III",IF(AG146&lt;31,"IV"))))</f>
        <v>III</v>
      </c>
      <c r="AI146" s="155" t="str">
        <f t="shared" ref="AI146:AI157" si="225">IF(AH146="IV","Aceptable",IF(AH146="III","Mejorable",IF(AH146="II","No Aceptable o Aceptable con Control Especifico",IF(AH146="I","No Aceptable"))))</f>
        <v>Mejorable</v>
      </c>
      <c r="AJ146" s="159">
        <f t="shared" ref="AJ146:AJ154" si="226">R146</f>
        <v>150</v>
      </c>
      <c r="AK146" s="159">
        <f t="shared" ref="AK146:AK157" si="227">AG146</f>
        <v>50</v>
      </c>
      <c r="AL146" s="160">
        <f t="shared" ref="AL146:AL157" si="228">(AJ146-AK146)/AJ146</f>
        <v>0.66666666666666663</v>
      </c>
      <c r="AM146" s="161" t="s">
        <v>485</v>
      </c>
      <c r="AN146" s="211" t="s">
        <v>425</v>
      </c>
    </row>
    <row r="147" spans="1:40" ht="108">
      <c r="A147" s="518"/>
      <c r="B147" s="226" t="s">
        <v>385</v>
      </c>
      <c r="C147" s="226" t="s">
        <v>574</v>
      </c>
      <c r="D147" s="238" t="s">
        <v>821</v>
      </c>
      <c r="E147" s="228" t="s">
        <v>586</v>
      </c>
      <c r="F147" s="229" t="s">
        <v>25</v>
      </c>
      <c r="G147" s="229" t="s">
        <v>569</v>
      </c>
      <c r="H147" s="229" t="s">
        <v>828</v>
      </c>
      <c r="I147" s="228" t="s">
        <v>706</v>
      </c>
      <c r="J147" s="228" t="s">
        <v>389</v>
      </c>
      <c r="K147" s="230" t="s">
        <v>397</v>
      </c>
      <c r="L147" s="228" t="s">
        <v>707</v>
      </c>
      <c r="M147" s="231">
        <v>2</v>
      </c>
      <c r="N147" s="232">
        <v>3</v>
      </c>
      <c r="O147" s="231">
        <f t="shared" si="195"/>
        <v>6</v>
      </c>
      <c r="P147" s="233" t="str">
        <f t="shared" si="219"/>
        <v>Medio</v>
      </c>
      <c r="Q147" s="231">
        <v>60</v>
      </c>
      <c r="R147" s="231">
        <f t="shared" si="196"/>
        <v>360</v>
      </c>
      <c r="S147" s="231" t="str">
        <f t="shared" si="220"/>
        <v>II</v>
      </c>
      <c r="T147" s="221" t="str">
        <f t="shared" si="221"/>
        <v>No Aceptable o Aceptable con Control Especifico</v>
      </c>
      <c r="U147" s="137" t="s">
        <v>391</v>
      </c>
      <c r="V147" s="137" t="s">
        <v>392</v>
      </c>
      <c r="W147" s="137" t="s">
        <v>392</v>
      </c>
      <c r="X147" s="149" t="s">
        <v>708</v>
      </c>
      <c r="Y147" s="148" t="s">
        <v>278</v>
      </c>
      <c r="Z147" s="147" t="s">
        <v>392</v>
      </c>
      <c r="AA147" s="149" t="s">
        <v>709</v>
      </c>
      <c r="AB147" s="147" t="s">
        <v>390</v>
      </c>
      <c r="AC147" s="209" t="s">
        <v>710</v>
      </c>
      <c r="AD147" s="153">
        <v>2</v>
      </c>
      <c r="AE147" s="154">
        <v>2</v>
      </c>
      <c r="AF147" s="156">
        <f t="shared" si="222"/>
        <v>4</v>
      </c>
      <c r="AG147" s="157">
        <f t="shared" si="223"/>
        <v>240</v>
      </c>
      <c r="AH147" s="158" t="str">
        <f t="shared" si="224"/>
        <v>II</v>
      </c>
      <c r="AI147" s="155" t="str">
        <f t="shared" si="225"/>
        <v>No Aceptable o Aceptable con Control Especifico</v>
      </c>
      <c r="AJ147" s="159">
        <f t="shared" si="226"/>
        <v>360</v>
      </c>
      <c r="AK147" s="159">
        <f t="shared" si="227"/>
        <v>240</v>
      </c>
      <c r="AL147" s="160">
        <f t="shared" si="228"/>
        <v>0.33333333333333331</v>
      </c>
      <c r="AM147" s="161" t="s">
        <v>394</v>
      </c>
      <c r="AN147" s="210" t="s">
        <v>427</v>
      </c>
    </row>
    <row r="148" spans="1:40" ht="198">
      <c r="A148" s="518"/>
      <c r="B148" s="226" t="s">
        <v>385</v>
      </c>
      <c r="C148" s="226" t="s">
        <v>574</v>
      </c>
      <c r="D148" s="238" t="s">
        <v>387</v>
      </c>
      <c r="E148" s="228" t="s">
        <v>586</v>
      </c>
      <c r="F148" s="229" t="s">
        <v>27</v>
      </c>
      <c r="G148" s="229" t="s">
        <v>590</v>
      </c>
      <c r="H148" s="229" t="s">
        <v>829</v>
      </c>
      <c r="I148" s="227" t="s">
        <v>596</v>
      </c>
      <c r="J148" s="230" t="s">
        <v>389</v>
      </c>
      <c r="K148" s="228" t="s">
        <v>592</v>
      </c>
      <c r="L148" s="230" t="s">
        <v>390</v>
      </c>
      <c r="M148" s="231">
        <v>2</v>
      </c>
      <c r="N148" s="232">
        <v>3</v>
      </c>
      <c r="O148" s="231">
        <f>M148*N148</f>
        <v>6</v>
      </c>
      <c r="P148" s="233" t="str">
        <f>IF((O148&gt;23),"MuyAlto",IF(O148&gt;9,"Alto",IF(O148&gt;5,"Medio",IF(O148&lt;6,"Bajo"))))</f>
        <v>Medio</v>
      </c>
      <c r="Q148" s="231">
        <v>25</v>
      </c>
      <c r="R148" s="231">
        <f t="shared" si="196"/>
        <v>150</v>
      </c>
      <c r="S148" s="231" t="str">
        <f>IF((R148&gt;599),"I",IF(R148&gt;149,"II",IF(R148&gt;39,"III",IF(R148&lt;31,"IV"))))</f>
        <v>II</v>
      </c>
      <c r="T148" s="221" t="str">
        <f>IF(S148="IV","Aceptable",IF(S148="III","Mejorable",IF(S148="II","No Aceptable o Aceptable con Control Especifico",IF(S148="I","No Aceptable"))))</f>
        <v>No Aceptable o Aceptable con Control Especifico</v>
      </c>
      <c r="U148" s="137" t="s">
        <v>391</v>
      </c>
      <c r="V148" s="137" t="s">
        <v>392</v>
      </c>
      <c r="W148" s="137" t="s">
        <v>392</v>
      </c>
      <c r="X148" s="149" t="s">
        <v>593</v>
      </c>
      <c r="Y148" s="148" t="s">
        <v>278</v>
      </c>
      <c r="Z148" s="148" t="s">
        <v>392</v>
      </c>
      <c r="AA148" s="149" t="s">
        <v>1120</v>
      </c>
      <c r="AB148" s="147" t="s">
        <v>390</v>
      </c>
      <c r="AC148" s="209" t="s">
        <v>653</v>
      </c>
      <c r="AD148" s="153">
        <v>2</v>
      </c>
      <c r="AE148" s="154">
        <v>2</v>
      </c>
      <c r="AF148" s="156">
        <f t="shared" si="222"/>
        <v>4</v>
      </c>
      <c r="AG148" s="157">
        <f>AF148*Q148</f>
        <v>100</v>
      </c>
      <c r="AH148" s="158" t="str">
        <f>IF((AG148&gt;599),"I",IF(AG148&gt;149,"II",IF(AG148&gt;39,"III",IF(AG148&lt;31,"IV"))))</f>
        <v>III</v>
      </c>
      <c r="AI148" s="155" t="str">
        <f>IF(AH148="IV","Aceptable",IF(AH148="III","Mejorable",IF(AH148="II","No Aceptable o Aceptable con Control Especifico",IF(AH148="I","No Aceptable"))))</f>
        <v>Mejorable</v>
      </c>
      <c r="AJ148" s="159">
        <f>R148</f>
        <v>150</v>
      </c>
      <c r="AK148" s="159">
        <f>AG148</f>
        <v>100</v>
      </c>
      <c r="AL148" s="160">
        <f>(AJ148-AK148)/AJ148</f>
        <v>0.33333333333333331</v>
      </c>
      <c r="AM148" s="161" t="s">
        <v>394</v>
      </c>
      <c r="AN148" s="210" t="s">
        <v>427</v>
      </c>
    </row>
    <row r="149" spans="1:40" ht="235.95" customHeight="1">
      <c r="A149" s="518"/>
      <c r="B149" s="226" t="s">
        <v>385</v>
      </c>
      <c r="C149" s="226" t="s">
        <v>574</v>
      </c>
      <c r="D149" s="238" t="s">
        <v>821</v>
      </c>
      <c r="E149" s="228" t="s">
        <v>586</v>
      </c>
      <c r="F149" s="229" t="s">
        <v>27</v>
      </c>
      <c r="G149" s="229" t="s">
        <v>566</v>
      </c>
      <c r="H149" s="229" t="s">
        <v>835</v>
      </c>
      <c r="I149" s="227" t="s">
        <v>594</v>
      </c>
      <c r="J149" s="230" t="s">
        <v>389</v>
      </c>
      <c r="K149" s="228" t="s">
        <v>595</v>
      </c>
      <c r="L149" s="230" t="s">
        <v>390</v>
      </c>
      <c r="M149" s="231">
        <v>2</v>
      </c>
      <c r="N149" s="232">
        <v>3</v>
      </c>
      <c r="O149" s="231">
        <f t="shared" ref="O149" si="229">M149*N149</f>
        <v>6</v>
      </c>
      <c r="P149" s="233" t="str">
        <f t="shared" ref="P149:P150" si="230">IF((O149&gt;23),"MuyAlto",IF(O149&gt;9,"Alto",IF(O149&gt;5,"Medio",IF(O149&lt;6,"Bajo"))))</f>
        <v>Medio</v>
      </c>
      <c r="Q149" s="231">
        <v>60</v>
      </c>
      <c r="R149" s="231">
        <f t="shared" si="196"/>
        <v>360</v>
      </c>
      <c r="S149" s="231" t="str">
        <f t="shared" ref="S149:S150" si="231">IF((R149&gt;599),"I",IF(R149&gt;149,"II",IF(R149&gt;39,"III",IF(R149&lt;31,"IV"))))</f>
        <v>II</v>
      </c>
      <c r="T149" s="221" t="str">
        <f t="shared" ref="T149:T150" si="232">IF(S149="IV","Aceptable",IF(S149="III","Mejorable",IF(S149="II","No Aceptable o Aceptable con Control Especifico",IF(S149="I","No Aceptable"))))</f>
        <v>No Aceptable o Aceptable con Control Especifico</v>
      </c>
      <c r="U149" s="137" t="s">
        <v>391</v>
      </c>
      <c r="V149" s="137" t="s">
        <v>392</v>
      </c>
      <c r="W149" s="137" t="s">
        <v>392</v>
      </c>
      <c r="X149" s="149" t="s">
        <v>599</v>
      </c>
      <c r="Y149" s="148" t="s">
        <v>278</v>
      </c>
      <c r="Z149" s="148" t="s">
        <v>392</v>
      </c>
      <c r="AA149" s="149" t="s">
        <v>1119</v>
      </c>
      <c r="AB149" s="147" t="s">
        <v>390</v>
      </c>
      <c r="AC149" s="209" t="s">
        <v>653</v>
      </c>
      <c r="AD149" s="153">
        <v>2</v>
      </c>
      <c r="AE149" s="154">
        <v>2</v>
      </c>
      <c r="AF149" s="156">
        <f t="shared" si="222"/>
        <v>4</v>
      </c>
      <c r="AG149" s="157">
        <f>AF149*Q149</f>
        <v>240</v>
      </c>
      <c r="AH149" s="158" t="str">
        <f t="shared" ref="AH149:AH150" si="233">IF((AG149&gt;599),"I",IF(AG149&gt;149,"II",IF(AG149&gt;39,"III",IF(AG149&lt;31,"IV"))))</f>
        <v>II</v>
      </c>
      <c r="AI149" s="155" t="str">
        <f>IF(AH149="IV","Aceptable",IF(AH149="III","Mejorable",IF(AH149="II","No Aceptable o Aceptable con Control Especifico",IF(AH149="I","No Aceptable"))))</f>
        <v>No Aceptable o Aceptable con Control Especifico</v>
      </c>
      <c r="AJ149" s="159">
        <f>R149</f>
        <v>360</v>
      </c>
      <c r="AK149" s="159">
        <f>AG149</f>
        <v>240</v>
      </c>
      <c r="AL149" s="160">
        <f>(AJ149-AK149)/AJ149</f>
        <v>0.33333333333333331</v>
      </c>
      <c r="AM149" s="161" t="s">
        <v>394</v>
      </c>
      <c r="AN149" s="210" t="s">
        <v>427</v>
      </c>
    </row>
    <row r="150" spans="1:40" ht="145.19999999999999">
      <c r="A150" s="518"/>
      <c r="B150" s="226" t="s">
        <v>385</v>
      </c>
      <c r="C150" s="226" t="s">
        <v>574</v>
      </c>
      <c r="D150" s="238" t="s">
        <v>821</v>
      </c>
      <c r="E150" s="228" t="s">
        <v>586</v>
      </c>
      <c r="F150" s="229" t="s">
        <v>28</v>
      </c>
      <c r="G150" s="229" t="s">
        <v>48</v>
      </c>
      <c r="H150" s="229" t="s">
        <v>836</v>
      </c>
      <c r="I150" s="227" t="s">
        <v>600</v>
      </c>
      <c r="J150" s="228" t="s">
        <v>603</v>
      </c>
      <c r="K150" s="228" t="s">
        <v>604</v>
      </c>
      <c r="L150" s="230" t="s">
        <v>390</v>
      </c>
      <c r="M150" s="231">
        <v>2</v>
      </c>
      <c r="N150" s="232">
        <v>3</v>
      </c>
      <c r="O150" s="231">
        <f>M150*N150</f>
        <v>6</v>
      </c>
      <c r="P150" s="233" t="str">
        <f t="shared" si="230"/>
        <v>Medio</v>
      </c>
      <c r="Q150" s="231">
        <v>60</v>
      </c>
      <c r="R150" s="231">
        <f t="shared" si="196"/>
        <v>360</v>
      </c>
      <c r="S150" s="231" t="str">
        <f t="shared" si="231"/>
        <v>II</v>
      </c>
      <c r="T150" s="221" t="str">
        <f t="shared" si="232"/>
        <v>No Aceptable o Aceptable con Control Especifico</v>
      </c>
      <c r="U150" s="137" t="s">
        <v>391</v>
      </c>
      <c r="V150" s="137" t="s">
        <v>392</v>
      </c>
      <c r="W150" s="137" t="s">
        <v>392</v>
      </c>
      <c r="X150" s="149" t="s">
        <v>398</v>
      </c>
      <c r="Y150" s="148" t="s">
        <v>278</v>
      </c>
      <c r="Z150" s="148" t="s">
        <v>392</v>
      </c>
      <c r="AA150" s="149" t="s">
        <v>704</v>
      </c>
      <c r="AB150" s="147" t="s">
        <v>837</v>
      </c>
      <c r="AC150" s="209" t="s">
        <v>659</v>
      </c>
      <c r="AD150" s="153">
        <v>2</v>
      </c>
      <c r="AE150" s="154">
        <v>2</v>
      </c>
      <c r="AF150" s="156">
        <f t="shared" si="222"/>
        <v>4</v>
      </c>
      <c r="AG150" s="157">
        <f t="shared" ref="AG150" si="234">AF150*Q150</f>
        <v>240</v>
      </c>
      <c r="AH150" s="158" t="str">
        <f t="shared" si="233"/>
        <v>II</v>
      </c>
      <c r="AI150" s="155" t="str">
        <f t="shared" ref="AI150" si="235">IF(AH150="IV","Aceptable",IF(AH150="III","Mejorable",IF(AH150="II","No Aceptable o Aceptable con Control Especifico",IF(AH150="I","No Aceptable"))))</f>
        <v>No Aceptable o Aceptable con Control Especifico</v>
      </c>
      <c r="AJ150" s="159">
        <f t="shared" ref="AJ150" si="236">R150</f>
        <v>360</v>
      </c>
      <c r="AK150" s="159">
        <f t="shared" ref="AK150" si="237">AG150</f>
        <v>240</v>
      </c>
      <c r="AL150" s="160">
        <f t="shared" ref="AL150" si="238">(AJ150-AK150)/AJ150</f>
        <v>0.33333333333333331</v>
      </c>
      <c r="AM150" s="161" t="s">
        <v>418</v>
      </c>
      <c r="AN150" s="210" t="s">
        <v>427</v>
      </c>
    </row>
    <row r="151" spans="1:40" ht="145.19999999999999">
      <c r="A151" s="518"/>
      <c r="B151" s="226" t="s">
        <v>385</v>
      </c>
      <c r="C151" s="226" t="s">
        <v>574</v>
      </c>
      <c r="D151" s="238" t="s">
        <v>821</v>
      </c>
      <c r="E151" s="228" t="s">
        <v>586</v>
      </c>
      <c r="F151" s="229" t="s">
        <v>28</v>
      </c>
      <c r="G151" s="229" t="s">
        <v>35</v>
      </c>
      <c r="H151" s="251" t="s">
        <v>700</v>
      </c>
      <c r="I151" s="227" t="s">
        <v>798</v>
      </c>
      <c r="J151" s="228" t="s">
        <v>389</v>
      </c>
      <c r="K151" s="230" t="s">
        <v>397</v>
      </c>
      <c r="L151" s="230" t="s">
        <v>390</v>
      </c>
      <c r="M151" s="231">
        <v>2</v>
      </c>
      <c r="N151" s="232">
        <v>3</v>
      </c>
      <c r="O151" s="231">
        <f t="shared" ref="O151:O152" si="239">M151*N151</f>
        <v>6</v>
      </c>
      <c r="P151" s="233" t="str">
        <f t="shared" ref="P151:P152" si="240">IF((O151&gt;23),"MuyAlto",IF(O151&gt;9,"Alto",IF(O151&gt;5,"Medio",IF(O151&lt;6,"Bajo"))))</f>
        <v>Medio</v>
      </c>
      <c r="Q151" s="231">
        <v>60</v>
      </c>
      <c r="R151" s="231">
        <f t="shared" ref="R151:R152" si="241">O151*Q151</f>
        <v>360</v>
      </c>
      <c r="S151" s="231" t="str">
        <f t="shared" ref="S151:S152" si="242">IF((R151&gt;599),"I",IF(R151&gt;149,"II",IF(R151&gt;39,"III",IF(R151&lt;31,"IV"))))</f>
        <v>II</v>
      </c>
      <c r="T151" s="221" t="str">
        <f t="shared" ref="T151:T152" si="243">IF(S151="IV","Aceptable",IF(S151="III","Mejorable",IF(S151="II","No Aceptable o Aceptable con Control Especifico",IF(S151="I","No Aceptable"))))</f>
        <v>No Aceptable o Aceptable con Control Especifico</v>
      </c>
      <c r="U151" s="137" t="s">
        <v>391</v>
      </c>
      <c r="V151" s="137" t="s">
        <v>392</v>
      </c>
      <c r="W151" s="137" t="s">
        <v>392</v>
      </c>
      <c r="X151" s="149" t="s">
        <v>702</v>
      </c>
      <c r="Y151" s="148" t="s">
        <v>278</v>
      </c>
      <c r="Z151" s="148" t="s">
        <v>392</v>
      </c>
      <c r="AA151" s="149" t="s">
        <v>1118</v>
      </c>
      <c r="AB151" s="147" t="s">
        <v>390</v>
      </c>
      <c r="AC151" s="209" t="s">
        <v>659</v>
      </c>
      <c r="AD151" s="153">
        <v>2</v>
      </c>
      <c r="AE151" s="154">
        <v>2</v>
      </c>
      <c r="AF151" s="156">
        <f t="shared" ref="AF151:AF152" si="244">AD151*AE151</f>
        <v>4</v>
      </c>
      <c r="AG151" s="157">
        <f t="shared" ref="AG151:AG152" si="245">AF151*Q151</f>
        <v>240</v>
      </c>
      <c r="AH151" s="158" t="str">
        <f t="shared" ref="AH151:AH152" si="246">IF((AG151&gt;599),"I",IF(AG151&gt;149,"II",IF(AG151&gt;39,"III",IF(AG151&lt;31,"IV"))))</f>
        <v>II</v>
      </c>
      <c r="AI151" s="155" t="str">
        <f t="shared" ref="AI151:AI152" si="247">IF(AH151="IV","Aceptable",IF(AH151="III","Mejorable",IF(AH151="II","No Aceptable o Aceptable con Control Especifico",IF(AH151="I","No Aceptable"))))</f>
        <v>No Aceptable o Aceptable con Control Especifico</v>
      </c>
      <c r="AJ151" s="159">
        <f t="shared" ref="AJ151:AJ152" si="248">R151</f>
        <v>360</v>
      </c>
      <c r="AK151" s="159">
        <f t="shared" ref="AK151:AK152" si="249">AG151</f>
        <v>240</v>
      </c>
      <c r="AL151" s="160">
        <f t="shared" ref="AL151:AL152" si="250">(AJ151-AK151)/AJ151</f>
        <v>0.33333333333333331</v>
      </c>
      <c r="AM151" s="161" t="s">
        <v>418</v>
      </c>
      <c r="AN151" s="210" t="s">
        <v>427</v>
      </c>
    </row>
    <row r="152" spans="1:40" ht="171.6">
      <c r="A152" s="518"/>
      <c r="B152" s="226" t="s">
        <v>385</v>
      </c>
      <c r="C152" s="226" t="s">
        <v>574</v>
      </c>
      <c r="D152" s="238" t="s">
        <v>833</v>
      </c>
      <c r="E152" s="228" t="s">
        <v>586</v>
      </c>
      <c r="F152" s="229" t="s">
        <v>28</v>
      </c>
      <c r="G152" s="229" t="s">
        <v>55</v>
      </c>
      <c r="H152" s="229" t="s">
        <v>832</v>
      </c>
      <c r="I152" s="227" t="s">
        <v>693</v>
      </c>
      <c r="J152" s="228" t="s">
        <v>397</v>
      </c>
      <c r="K152" s="230" t="s">
        <v>397</v>
      </c>
      <c r="L152" s="230" t="s">
        <v>397</v>
      </c>
      <c r="M152" s="231">
        <v>6</v>
      </c>
      <c r="N152" s="232">
        <v>1</v>
      </c>
      <c r="O152" s="231">
        <f t="shared" si="239"/>
        <v>6</v>
      </c>
      <c r="P152" s="233" t="str">
        <f t="shared" si="240"/>
        <v>Medio</v>
      </c>
      <c r="Q152" s="231">
        <v>60</v>
      </c>
      <c r="R152" s="231">
        <f t="shared" si="241"/>
        <v>360</v>
      </c>
      <c r="S152" s="231" t="str">
        <f t="shared" si="242"/>
        <v>II</v>
      </c>
      <c r="T152" s="221" t="str">
        <f t="shared" si="243"/>
        <v>No Aceptable o Aceptable con Control Especifico</v>
      </c>
      <c r="U152" s="137" t="s">
        <v>391</v>
      </c>
      <c r="V152" s="137" t="s">
        <v>392</v>
      </c>
      <c r="W152" s="137" t="s">
        <v>392</v>
      </c>
      <c r="X152" s="149" t="s">
        <v>694</v>
      </c>
      <c r="Y152" s="148" t="s">
        <v>278</v>
      </c>
      <c r="Z152" s="148" t="s">
        <v>392</v>
      </c>
      <c r="AA152" s="149" t="s">
        <v>1116</v>
      </c>
      <c r="AB152" s="147" t="s">
        <v>390</v>
      </c>
      <c r="AC152" s="209" t="s">
        <v>1117</v>
      </c>
      <c r="AD152" s="153">
        <v>2</v>
      </c>
      <c r="AE152" s="154">
        <v>1</v>
      </c>
      <c r="AF152" s="156">
        <f t="shared" si="244"/>
        <v>2</v>
      </c>
      <c r="AG152" s="157">
        <f t="shared" si="245"/>
        <v>120</v>
      </c>
      <c r="AH152" s="158" t="str">
        <f t="shared" si="246"/>
        <v>III</v>
      </c>
      <c r="AI152" s="155" t="str">
        <f t="shared" si="247"/>
        <v>Mejorable</v>
      </c>
      <c r="AJ152" s="159">
        <f t="shared" si="248"/>
        <v>360</v>
      </c>
      <c r="AK152" s="159">
        <f t="shared" si="249"/>
        <v>120</v>
      </c>
      <c r="AL152" s="160">
        <f t="shared" si="250"/>
        <v>0.66666666666666663</v>
      </c>
      <c r="AM152" s="161" t="s">
        <v>394</v>
      </c>
      <c r="AN152" s="210" t="s">
        <v>425</v>
      </c>
    </row>
    <row r="153" spans="1:40" ht="118.8">
      <c r="A153" s="518"/>
      <c r="B153" s="226" t="s">
        <v>385</v>
      </c>
      <c r="C153" s="226" t="s">
        <v>386</v>
      </c>
      <c r="D153" s="238" t="s">
        <v>833</v>
      </c>
      <c r="E153" s="228" t="s">
        <v>586</v>
      </c>
      <c r="F153" s="229" t="s">
        <v>29</v>
      </c>
      <c r="G153" s="229" t="s">
        <v>43</v>
      </c>
      <c r="H153" s="251" t="s">
        <v>834</v>
      </c>
      <c r="I153" s="230" t="s">
        <v>618</v>
      </c>
      <c r="J153" s="230" t="s">
        <v>397</v>
      </c>
      <c r="K153" s="230" t="s">
        <v>397</v>
      </c>
      <c r="L153" s="230" t="s">
        <v>397</v>
      </c>
      <c r="M153" s="231">
        <v>2</v>
      </c>
      <c r="N153" s="232">
        <v>3</v>
      </c>
      <c r="O153" s="231">
        <f t="shared" ref="O153" si="251">M153*N153</f>
        <v>6</v>
      </c>
      <c r="P153" s="233" t="str">
        <f t="shared" ref="P153" si="252">IF((O153&gt;23),"MuyAlto",IF(O153&gt;9,"Alto",IF(O153&gt;5,"Medio",IF(O153&lt;6,"Bajo"))))</f>
        <v>Medio</v>
      </c>
      <c r="Q153" s="231">
        <v>10</v>
      </c>
      <c r="R153" s="231">
        <f t="shared" ref="R153" si="253">O153*Q153</f>
        <v>60</v>
      </c>
      <c r="S153" s="231" t="str">
        <f t="shared" ref="S153" si="254">IF((R153&gt;599),"I",IF(R153&gt;149,"II",IF(R153&gt;39,"III",IF(R153&lt;31,"IV"))))</f>
        <v>III</v>
      </c>
      <c r="T153" s="221" t="str">
        <f t="shared" ref="T153" si="255">IF(S153="IV","Aceptable",IF(S153="III","Mejorable",IF(S153="II","No Aceptable o Aceptable con Control Especifico",IF(S153="I","No Aceptable"))))</f>
        <v>Mejorable</v>
      </c>
      <c r="U153" s="137" t="s">
        <v>391</v>
      </c>
      <c r="V153" s="137" t="s">
        <v>392</v>
      </c>
      <c r="W153" s="137" t="s">
        <v>392</v>
      </c>
      <c r="X153" s="149" t="s">
        <v>619</v>
      </c>
      <c r="Y153" s="148" t="s">
        <v>278</v>
      </c>
      <c r="Z153" s="147" t="s">
        <v>392</v>
      </c>
      <c r="AA153" s="149" t="s">
        <v>621</v>
      </c>
      <c r="AB153" s="147" t="s">
        <v>390</v>
      </c>
      <c r="AC153" s="209" t="s">
        <v>622</v>
      </c>
      <c r="AD153" s="153">
        <v>2</v>
      </c>
      <c r="AE153" s="154">
        <v>2</v>
      </c>
      <c r="AF153" s="156">
        <f t="shared" ref="AF153" si="256">AD153*AE153</f>
        <v>4</v>
      </c>
      <c r="AG153" s="157">
        <f t="shared" ref="AG153" si="257">AF153*Q153</f>
        <v>40</v>
      </c>
      <c r="AH153" s="158" t="str">
        <f t="shared" ref="AH153" si="258">IF((AG153&gt;599),"I",IF(AG153&gt;149,"II",IF(AG153&gt;39,"III",IF(AG153&lt;31,"IV"))))</f>
        <v>III</v>
      </c>
      <c r="AI153" s="155" t="str">
        <f t="shared" ref="AI153" si="259">IF(AH153="IV","Aceptable",IF(AH153="III","Mejorable",IF(AH153="II","No Aceptable o Aceptable con Control Especifico",IF(AH153="I","No Aceptable"))))</f>
        <v>Mejorable</v>
      </c>
      <c r="AJ153" s="159">
        <v>60</v>
      </c>
      <c r="AK153" s="159">
        <f t="shared" ref="AK153" si="260">AG153</f>
        <v>40</v>
      </c>
      <c r="AL153" s="160">
        <f t="shared" ref="AL153" si="261">(AJ153-AK153)/AJ153</f>
        <v>0.33333333333333331</v>
      </c>
      <c r="AM153" s="161" t="s">
        <v>407</v>
      </c>
      <c r="AN153" s="210" t="s">
        <v>427</v>
      </c>
    </row>
    <row r="154" spans="1:40" ht="108">
      <c r="A154" s="518"/>
      <c r="B154" s="226" t="s">
        <v>385</v>
      </c>
      <c r="C154" s="226" t="s">
        <v>386</v>
      </c>
      <c r="D154" s="238" t="s">
        <v>830</v>
      </c>
      <c r="E154" s="228" t="s">
        <v>586</v>
      </c>
      <c r="F154" s="229" t="s">
        <v>29</v>
      </c>
      <c r="G154" s="227" t="s">
        <v>49</v>
      </c>
      <c r="H154" s="227" t="s">
        <v>831</v>
      </c>
      <c r="I154" s="227" t="s">
        <v>472</v>
      </c>
      <c r="J154" s="230" t="s">
        <v>397</v>
      </c>
      <c r="K154" s="230" t="s">
        <v>397</v>
      </c>
      <c r="L154" s="227" t="s">
        <v>473</v>
      </c>
      <c r="M154" s="231">
        <v>2</v>
      </c>
      <c r="N154" s="232">
        <v>3</v>
      </c>
      <c r="O154" s="234">
        <f t="shared" si="195"/>
        <v>6</v>
      </c>
      <c r="P154" s="233" t="str">
        <f t="shared" ref="P154:P157" si="262">IF((O154&gt;23),"MuyAlto",IF(O154&gt;9,"Alto",IF(O154&gt;5,"Medio",IF(O154&lt;6,"Bajo"))))</f>
        <v>Medio</v>
      </c>
      <c r="Q154" s="234">
        <v>25</v>
      </c>
      <c r="R154" s="234">
        <f t="shared" si="196"/>
        <v>150</v>
      </c>
      <c r="S154" s="231" t="str">
        <f t="shared" ref="S154:S157" si="263">IF((R154&gt;599),"I",IF(R154&gt;149,"II",IF(R154&gt;39,"III",IF(R154&lt;31,"IV"))))</f>
        <v>II</v>
      </c>
      <c r="T154" s="221" t="str">
        <f t="shared" ref="T154:T157" si="264">IF(S154="IV","Aceptable",IF(S154="III","Mejorable",IF(S154="II","No Aceptable o Aceptable con Control Especifico",IF(S154="I","No Aceptable"))))</f>
        <v>No Aceptable o Aceptable con Control Especifico</v>
      </c>
      <c r="U154" s="137" t="s">
        <v>391</v>
      </c>
      <c r="V154" s="137" t="s">
        <v>392</v>
      </c>
      <c r="W154" s="137" t="s">
        <v>392</v>
      </c>
      <c r="X154" s="136" t="s">
        <v>474</v>
      </c>
      <c r="Y154" s="148" t="s">
        <v>278</v>
      </c>
      <c r="Z154" s="147" t="s">
        <v>392</v>
      </c>
      <c r="AA154" s="136" t="s">
        <v>475</v>
      </c>
      <c r="AB154" s="148" t="s">
        <v>390</v>
      </c>
      <c r="AC154" s="209" t="s">
        <v>475</v>
      </c>
      <c r="AD154" s="153">
        <v>2</v>
      </c>
      <c r="AE154" s="154">
        <v>1</v>
      </c>
      <c r="AF154" s="156">
        <f t="shared" si="222"/>
        <v>2</v>
      </c>
      <c r="AG154" s="157">
        <f t="shared" si="223"/>
        <v>50</v>
      </c>
      <c r="AH154" s="158" t="str">
        <f t="shared" si="224"/>
        <v>III</v>
      </c>
      <c r="AI154" s="155" t="str">
        <f t="shared" si="225"/>
        <v>Mejorable</v>
      </c>
      <c r="AJ154" s="159">
        <f t="shared" si="226"/>
        <v>150</v>
      </c>
      <c r="AK154" s="159">
        <f t="shared" si="227"/>
        <v>50</v>
      </c>
      <c r="AL154" s="160">
        <f t="shared" si="228"/>
        <v>0.66666666666666663</v>
      </c>
      <c r="AM154" s="161" t="s">
        <v>476</v>
      </c>
      <c r="AN154" s="210" t="s">
        <v>411</v>
      </c>
    </row>
    <row r="155" spans="1:40" ht="108">
      <c r="A155" s="518"/>
      <c r="B155" s="226" t="s">
        <v>385</v>
      </c>
      <c r="C155" s="226" t="s">
        <v>386</v>
      </c>
      <c r="D155" s="229" t="s">
        <v>822</v>
      </c>
      <c r="E155" s="228" t="s">
        <v>586</v>
      </c>
      <c r="F155" s="229" t="s">
        <v>29</v>
      </c>
      <c r="G155" s="229" t="s">
        <v>62</v>
      </c>
      <c r="H155" s="229" t="s">
        <v>823</v>
      </c>
      <c r="I155" s="255" t="s">
        <v>681</v>
      </c>
      <c r="J155" s="286" t="s">
        <v>389</v>
      </c>
      <c r="K155" s="286" t="s">
        <v>397</v>
      </c>
      <c r="L155" s="286" t="s">
        <v>682</v>
      </c>
      <c r="M155" s="256">
        <v>6</v>
      </c>
      <c r="N155" s="257">
        <v>1</v>
      </c>
      <c r="O155" s="256">
        <f t="shared" ref="O155:O157" si="265">M155*N155</f>
        <v>6</v>
      </c>
      <c r="P155" s="258" t="str">
        <f t="shared" si="262"/>
        <v>Medio</v>
      </c>
      <c r="Q155" s="256">
        <v>100</v>
      </c>
      <c r="R155" s="256">
        <f t="shared" ref="R155:R157" si="266">O155*Q155</f>
        <v>600</v>
      </c>
      <c r="S155" s="256" t="str">
        <f t="shared" si="263"/>
        <v>I</v>
      </c>
      <c r="T155" s="259" t="str">
        <f t="shared" si="264"/>
        <v>No Aceptable</v>
      </c>
      <c r="U155" s="137" t="s">
        <v>391</v>
      </c>
      <c r="V155" s="260" t="s">
        <v>392</v>
      </c>
      <c r="W155" s="260" t="s">
        <v>392</v>
      </c>
      <c r="X155" s="261" t="s">
        <v>626</v>
      </c>
      <c r="Y155" s="262" t="s">
        <v>278</v>
      </c>
      <c r="Z155" s="263" t="s">
        <v>392</v>
      </c>
      <c r="AA155" s="261" t="s">
        <v>1115</v>
      </c>
      <c r="AB155" s="263" t="s">
        <v>390</v>
      </c>
      <c r="AC155" s="264" t="s">
        <v>794</v>
      </c>
      <c r="AD155" s="265">
        <v>2</v>
      </c>
      <c r="AE155" s="266">
        <v>1</v>
      </c>
      <c r="AF155" s="267">
        <f t="shared" si="222"/>
        <v>2</v>
      </c>
      <c r="AG155" s="268">
        <f t="shared" si="223"/>
        <v>200</v>
      </c>
      <c r="AH155" s="269" t="str">
        <f t="shared" si="224"/>
        <v>II</v>
      </c>
      <c r="AI155" s="270" t="str">
        <f t="shared" si="225"/>
        <v>No Aceptable o Aceptable con Control Especifico</v>
      </c>
      <c r="AJ155" s="271">
        <v>600</v>
      </c>
      <c r="AK155" s="271">
        <f t="shared" si="227"/>
        <v>200</v>
      </c>
      <c r="AL155" s="272">
        <f t="shared" si="228"/>
        <v>0.66666666666666663</v>
      </c>
      <c r="AM155" s="273" t="s">
        <v>394</v>
      </c>
      <c r="AN155" s="210" t="s">
        <v>399</v>
      </c>
    </row>
    <row r="156" spans="1:40" ht="108">
      <c r="A156" s="518"/>
      <c r="B156" s="226" t="s">
        <v>385</v>
      </c>
      <c r="C156" s="226" t="s">
        <v>386</v>
      </c>
      <c r="D156" s="229" t="s">
        <v>822</v>
      </c>
      <c r="E156" s="307" t="s">
        <v>586</v>
      </c>
      <c r="F156" s="229" t="s">
        <v>29</v>
      </c>
      <c r="G156" s="229" t="s">
        <v>67</v>
      </c>
      <c r="H156" s="229" t="s">
        <v>824</v>
      </c>
      <c r="I156" s="255" t="s">
        <v>820</v>
      </c>
      <c r="J156" s="286" t="s">
        <v>389</v>
      </c>
      <c r="K156" s="286" t="s">
        <v>397</v>
      </c>
      <c r="L156" s="286" t="s">
        <v>825</v>
      </c>
      <c r="M156" s="256">
        <v>6</v>
      </c>
      <c r="N156" s="257">
        <v>1</v>
      </c>
      <c r="O156" s="256">
        <f t="shared" si="265"/>
        <v>6</v>
      </c>
      <c r="P156" s="258" t="str">
        <f t="shared" si="262"/>
        <v>Medio</v>
      </c>
      <c r="Q156" s="256">
        <v>100</v>
      </c>
      <c r="R156" s="256">
        <f t="shared" si="266"/>
        <v>600</v>
      </c>
      <c r="S156" s="256" t="str">
        <f t="shared" si="263"/>
        <v>I</v>
      </c>
      <c r="T156" s="259" t="str">
        <f t="shared" si="264"/>
        <v>No Aceptable</v>
      </c>
      <c r="U156" s="137" t="s">
        <v>391</v>
      </c>
      <c r="V156" s="260" t="s">
        <v>392</v>
      </c>
      <c r="W156" s="260" t="s">
        <v>392</v>
      </c>
      <c r="X156" s="261" t="s">
        <v>626</v>
      </c>
      <c r="Y156" s="262" t="s">
        <v>278</v>
      </c>
      <c r="Z156" s="263" t="s">
        <v>392</v>
      </c>
      <c r="AA156" s="261" t="s">
        <v>826</v>
      </c>
      <c r="AB156" s="263" t="s">
        <v>390</v>
      </c>
      <c r="AC156" s="264" t="s">
        <v>687</v>
      </c>
      <c r="AD156" s="265">
        <v>2</v>
      </c>
      <c r="AE156" s="266">
        <v>1</v>
      </c>
      <c r="AF156" s="267">
        <f t="shared" si="222"/>
        <v>2</v>
      </c>
      <c r="AG156" s="268">
        <f t="shared" si="223"/>
        <v>200</v>
      </c>
      <c r="AH156" s="269" t="str">
        <f t="shared" si="224"/>
        <v>II</v>
      </c>
      <c r="AI156" s="270" t="str">
        <f t="shared" si="225"/>
        <v>No Aceptable o Aceptable con Control Especifico</v>
      </c>
      <c r="AJ156" s="271">
        <v>600</v>
      </c>
      <c r="AK156" s="271">
        <f t="shared" si="227"/>
        <v>200</v>
      </c>
      <c r="AL156" s="272">
        <f t="shared" si="228"/>
        <v>0.66666666666666663</v>
      </c>
      <c r="AM156" s="273" t="s">
        <v>394</v>
      </c>
      <c r="AN156" s="210" t="s">
        <v>399</v>
      </c>
    </row>
    <row r="157" spans="1:40" ht="102.6">
      <c r="A157" s="518"/>
      <c r="B157" s="226" t="s">
        <v>385</v>
      </c>
      <c r="C157" s="226" t="s">
        <v>574</v>
      </c>
      <c r="D157" s="229" t="s">
        <v>822</v>
      </c>
      <c r="E157" s="307" t="s">
        <v>586</v>
      </c>
      <c r="F157" s="229" t="s">
        <v>29</v>
      </c>
      <c r="G157" s="229" t="s">
        <v>67</v>
      </c>
      <c r="H157" s="285" t="s">
        <v>827</v>
      </c>
      <c r="I157" s="255" t="s">
        <v>684</v>
      </c>
      <c r="J157" s="286" t="s">
        <v>389</v>
      </c>
      <c r="K157" s="286" t="s">
        <v>397</v>
      </c>
      <c r="L157" s="286" t="s">
        <v>685</v>
      </c>
      <c r="M157" s="256">
        <v>6</v>
      </c>
      <c r="N157" s="257">
        <v>1</v>
      </c>
      <c r="O157" s="256">
        <f t="shared" si="265"/>
        <v>6</v>
      </c>
      <c r="P157" s="258" t="str">
        <f t="shared" si="262"/>
        <v>Medio</v>
      </c>
      <c r="Q157" s="256">
        <v>100</v>
      </c>
      <c r="R157" s="256">
        <f t="shared" si="266"/>
        <v>600</v>
      </c>
      <c r="S157" s="256" t="str">
        <f t="shared" si="263"/>
        <v>I</v>
      </c>
      <c r="T157" s="259" t="str">
        <f t="shared" si="264"/>
        <v>No Aceptable</v>
      </c>
      <c r="U157" s="137" t="s">
        <v>391</v>
      </c>
      <c r="V157" s="260" t="s">
        <v>392</v>
      </c>
      <c r="W157" s="260" t="s">
        <v>392</v>
      </c>
      <c r="X157" s="261" t="s">
        <v>626</v>
      </c>
      <c r="Y157" s="262" t="s">
        <v>278</v>
      </c>
      <c r="Z157" s="263" t="s">
        <v>392</v>
      </c>
      <c r="AA157" s="261" t="s">
        <v>1014</v>
      </c>
      <c r="AB157" s="263" t="s">
        <v>390</v>
      </c>
      <c r="AC157" s="264" t="s">
        <v>687</v>
      </c>
      <c r="AD157" s="265">
        <v>2</v>
      </c>
      <c r="AE157" s="266">
        <v>1</v>
      </c>
      <c r="AF157" s="267">
        <f t="shared" si="222"/>
        <v>2</v>
      </c>
      <c r="AG157" s="268">
        <f t="shared" si="223"/>
        <v>200</v>
      </c>
      <c r="AH157" s="269" t="str">
        <f t="shared" si="224"/>
        <v>II</v>
      </c>
      <c r="AI157" s="270" t="str">
        <f t="shared" si="225"/>
        <v>No Aceptable o Aceptable con Control Especifico</v>
      </c>
      <c r="AJ157" s="271">
        <v>600</v>
      </c>
      <c r="AK157" s="271">
        <f t="shared" si="227"/>
        <v>200</v>
      </c>
      <c r="AL157" s="272">
        <f t="shared" si="228"/>
        <v>0.66666666666666663</v>
      </c>
      <c r="AM157" s="273" t="s">
        <v>394</v>
      </c>
      <c r="AN157" s="210" t="s">
        <v>399</v>
      </c>
    </row>
    <row r="158" spans="1:40" ht="118.8">
      <c r="A158" s="518"/>
      <c r="B158" s="226" t="s">
        <v>385</v>
      </c>
      <c r="C158" s="226" t="s">
        <v>574</v>
      </c>
      <c r="D158" s="238" t="s">
        <v>821</v>
      </c>
      <c r="E158" s="228" t="s">
        <v>586</v>
      </c>
      <c r="F158" s="229" t="s">
        <v>30</v>
      </c>
      <c r="G158" s="227" t="s">
        <v>44</v>
      </c>
      <c r="H158" s="285" t="s">
        <v>636</v>
      </c>
      <c r="I158" s="255" t="s">
        <v>645</v>
      </c>
      <c r="J158" s="255" t="s">
        <v>390</v>
      </c>
      <c r="K158" s="255" t="s">
        <v>638</v>
      </c>
      <c r="L158" s="255" t="s">
        <v>639</v>
      </c>
      <c r="M158" s="256">
        <v>2</v>
      </c>
      <c r="N158" s="257">
        <v>4</v>
      </c>
      <c r="O158" s="256">
        <f t="shared" ref="O158:O159" si="267">M158*N158</f>
        <v>8</v>
      </c>
      <c r="P158" s="258" t="str">
        <f t="shared" ref="P158:P159" si="268">IF((O158&gt;23),"MuyAlto",IF(O158&gt;9,"Alto",IF(O158&gt;5,"Medio",IF(O158&lt;6,"Bajo"))))</f>
        <v>Medio</v>
      </c>
      <c r="Q158" s="256">
        <v>100</v>
      </c>
      <c r="R158" s="256">
        <f t="shared" ref="R158:R159" si="269">O158*Q158</f>
        <v>800</v>
      </c>
      <c r="S158" s="256" t="str">
        <f t="shared" ref="S158:S159" si="270">IF((R158&gt;599),"I",IF(R158&gt;149,"II",IF(R158&gt;39,"III",IF(R158&lt;31,"IV"))))</f>
        <v>I</v>
      </c>
      <c r="T158" s="259" t="str">
        <f t="shared" ref="T158:T159" si="271">IF(S158="IV","Aceptable",IF(S158="III","Mejorable",IF(S158="II","No Aceptable o Aceptable con Control Especifico",IF(S158="I","No Aceptable"))))</f>
        <v>No Aceptable</v>
      </c>
      <c r="U158" s="260" t="s">
        <v>391</v>
      </c>
      <c r="V158" s="260" t="s">
        <v>392</v>
      </c>
      <c r="W158" s="260" t="s">
        <v>392</v>
      </c>
      <c r="X158" s="261" t="s">
        <v>626</v>
      </c>
      <c r="Y158" s="262" t="s">
        <v>278</v>
      </c>
      <c r="Z158" s="263" t="s">
        <v>392</v>
      </c>
      <c r="AA158" s="261" t="s">
        <v>1015</v>
      </c>
      <c r="AB158" s="263" t="s">
        <v>641</v>
      </c>
      <c r="AC158" s="264" t="s">
        <v>643</v>
      </c>
      <c r="AD158" s="265">
        <v>2</v>
      </c>
      <c r="AE158" s="266">
        <v>3</v>
      </c>
      <c r="AF158" s="267">
        <f t="shared" ref="AF158:AF159" si="272">AD158*AE158</f>
        <v>6</v>
      </c>
      <c r="AG158" s="268">
        <f t="shared" ref="AG158:AG159" si="273">AF158*Q158</f>
        <v>600</v>
      </c>
      <c r="AH158" s="269" t="str">
        <f t="shared" ref="AH158:AH159" si="274">IF((AG158&gt;599),"I",IF(AG158&gt;149,"II",IF(AG158&gt;39,"III",IF(AG158&lt;31,"IV"))))</f>
        <v>I</v>
      </c>
      <c r="AI158" s="270" t="str">
        <f t="shared" ref="AI158:AI159" si="275">IF(AH158="IV","Aceptable",IF(AH158="III","Mejorable",IF(AH158="II","No Aceptable o Aceptable con Control Especifico",IF(AH158="I","No Aceptable"))))</f>
        <v>No Aceptable</v>
      </c>
      <c r="AJ158" s="271">
        <v>800</v>
      </c>
      <c r="AK158" s="271">
        <f t="shared" ref="AK158:AK159" si="276">AG158</f>
        <v>600</v>
      </c>
      <c r="AL158" s="272">
        <f t="shared" ref="AL158:AL159" si="277">(AJ158-AK158)/AJ158</f>
        <v>0.25</v>
      </c>
      <c r="AM158" s="273" t="s">
        <v>407</v>
      </c>
      <c r="AN158" s="310" t="s">
        <v>634</v>
      </c>
    </row>
    <row r="159" spans="1:40" ht="138">
      <c r="A159" s="518"/>
      <c r="B159" s="226" t="s">
        <v>385</v>
      </c>
      <c r="C159" s="226" t="s">
        <v>386</v>
      </c>
      <c r="D159" s="238" t="s">
        <v>821</v>
      </c>
      <c r="E159" s="228" t="s">
        <v>586</v>
      </c>
      <c r="F159" s="229" t="s">
        <v>30</v>
      </c>
      <c r="G159" s="309" t="s">
        <v>57</v>
      </c>
      <c r="H159" s="311" t="s">
        <v>644</v>
      </c>
      <c r="I159" s="147" t="s">
        <v>646</v>
      </c>
      <c r="J159" s="147" t="s">
        <v>390</v>
      </c>
      <c r="K159" s="147" t="s">
        <v>638</v>
      </c>
      <c r="L159" s="147" t="s">
        <v>639</v>
      </c>
      <c r="M159" s="153">
        <v>2</v>
      </c>
      <c r="N159" s="154">
        <v>4</v>
      </c>
      <c r="O159" s="153">
        <f t="shared" si="267"/>
        <v>8</v>
      </c>
      <c r="P159" s="167" t="str">
        <f t="shared" si="268"/>
        <v>Medio</v>
      </c>
      <c r="Q159" s="153">
        <v>100</v>
      </c>
      <c r="R159" s="153">
        <f t="shared" si="269"/>
        <v>800</v>
      </c>
      <c r="S159" s="153" t="str">
        <f t="shared" si="270"/>
        <v>I</v>
      </c>
      <c r="T159" s="155" t="str">
        <f t="shared" si="271"/>
        <v>No Aceptable</v>
      </c>
      <c r="U159" s="137" t="s">
        <v>391</v>
      </c>
      <c r="V159" s="137" t="s">
        <v>392</v>
      </c>
      <c r="W159" s="137" t="s">
        <v>392</v>
      </c>
      <c r="X159" s="149" t="s">
        <v>626</v>
      </c>
      <c r="Y159" s="148" t="s">
        <v>278</v>
      </c>
      <c r="Z159" s="147" t="s">
        <v>392</v>
      </c>
      <c r="AA159" s="149" t="s">
        <v>689</v>
      </c>
      <c r="AB159" s="147" t="s">
        <v>641</v>
      </c>
      <c r="AC159" s="209" t="s">
        <v>643</v>
      </c>
      <c r="AD159" s="153">
        <v>2</v>
      </c>
      <c r="AE159" s="154">
        <v>3</v>
      </c>
      <c r="AF159" s="156">
        <f t="shared" si="272"/>
        <v>6</v>
      </c>
      <c r="AG159" s="157">
        <f t="shared" si="273"/>
        <v>600</v>
      </c>
      <c r="AH159" s="158" t="str">
        <f t="shared" si="274"/>
        <v>I</v>
      </c>
      <c r="AI159" s="155" t="str">
        <f t="shared" si="275"/>
        <v>No Aceptable</v>
      </c>
      <c r="AJ159" s="159">
        <v>800</v>
      </c>
      <c r="AK159" s="159">
        <f t="shared" si="276"/>
        <v>600</v>
      </c>
      <c r="AL159" s="160">
        <f t="shared" si="277"/>
        <v>0.25</v>
      </c>
      <c r="AM159" s="161" t="s">
        <v>407</v>
      </c>
      <c r="AN159" s="210" t="s">
        <v>634</v>
      </c>
    </row>
  </sheetData>
  <mergeCells count="57">
    <mergeCell ref="A127:A145"/>
    <mergeCell ref="A98:A111"/>
    <mergeCell ref="A146:A159"/>
    <mergeCell ref="AJ8:AL9"/>
    <mergeCell ref="X131:X132"/>
    <mergeCell ref="Z9:AB9"/>
    <mergeCell ref="AC9:AC10"/>
    <mergeCell ref="AG9:AG10"/>
    <mergeCell ref="AH9:AH10"/>
    <mergeCell ref="AI9:AI10"/>
    <mergeCell ref="A11:A24"/>
    <mergeCell ref="A25:A39"/>
    <mergeCell ref="A40:A52"/>
    <mergeCell ref="A53:A67"/>
    <mergeCell ref="A68:A80"/>
    <mergeCell ref="A81:A97"/>
    <mergeCell ref="A112:A126"/>
    <mergeCell ref="AN8:AN10"/>
    <mergeCell ref="A9:A10"/>
    <mergeCell ref="B9:B10"/>
    <mergeCell ref="D9:D10"/>
    <mergeCell ref="E9:E10"/>
    <mergeCell ref="F9:H9"/>
    <mergeCell ref="I9:I10"/>
    <mergeCell ref="J9:L9"/>
    <mergeCell ref="M9:S9"/>
    <mergeCell ref="A8:I8"/>
    <mergeCell ref="J8:S8"/>
    <mergeCell ref="T8:AB8"/>
    <mergeCell ref="AD9:AD10"/>
    <mergeCell ref="AE9:AE10"/>
    <mergeCell ref="AM8:AM10"/>
    <mergeCell ref="AC8:AI8"/>
    <mergeCell ref="A1:AB2"/>
    <mergeCell ref="K3:S3"/>
    <mergeCell ref="AB5:AI5"/>
    <mergeCell ref="AB6:AI6"/>
    <mergeCell ref="Q6:Y6"/>
    <mergeCell ref="B4:E4"/>
    <mergeCell ref="H4:K4"/>
    <mergeCell ref="M4:P4"/>
    <mergeCell ref="AF9:AF10"/>
    <mergeCell ref="AC1:AI2"/>
    <mergeCell ref="AE3:AI3"/>
    <mergeCell ref="C9:C10"/>
    <mergeCell ref="E3:I3"/>
    <mergeCell ref="T3:U3"/>
    <mergeCell ref="A3:D3"/>
    <mergeCell ref="AC3:AD3"/>
    <mergeCell ref="V3:AB3"/>
    <mergeCell ref="AB4:AI4"/>
    <mergeCell ref="U9:W9"/>
    <mergeCell ref="X9:Y9"/>
    <mergeCell ref="Q4:Y4"/>
    <mergeCell ref="B6:E6"/>
    <mergeCell ref="H6:K6"/>
    <mergeCell ref="M6:P6"/>
  </mergeCells>
  <phoneticPr fontId="57" type="noConversion"/>
  <conditionalFormatting sqref="M127:N128 Q127:Q128">
    <cfRule type="cellIs" dxfId="757" priority="103" stopIfTrue="1" operator="greaterThan">
      <formula>#REF!</formula>
    </cfRule>
  </conditionalFormatting>
  <conditionalFormatting sqref="M11:O126 AD81:AE153 M131:N132 Q131:Q132 M138:N138 Q138 M140:N141 Q140:Q141 M146:N146 Q146 M154:N154 Q154">
    <cfRule type="cellIs" dxfId="756" priority="95" stopIfTrue="1" operator="greaterThan">
      <formula>#REF!</formula>
    </cfRule>
  </conditionalFormatting>
  <conditionalFormatting sqref="M129:O130">
    <cfRule type="cellIs" dxfId="755" priority="63" stopIfTrue="1" operator="greaterThan">
      <formula>#REF!</formula>
    </cfRule>
  </conditionalFormatting>
  <conditionalFormatting sqref="M133:O137">
    <cfRule type="cellIs" dxfId="754" priority="35" stopIfTrue="1" operator="greaterThan">
      <formula>#REF!</formula>
    </cfRule>
  </conditionalFormatting>
  <conditionalFormatting sqref="M139:O139">
    <cfRule type="cellIs" dxfId="753" priority="59" stopIfTrue="1" operator="greaterThan">
      <formula>#REF!</formula>
    </cfRule>
  </conditionalFormatting>
  <conditionalFormatting sqref="M142:O145">
    <cfRule type="cellIs" dxfId="752" priority="50" stopIfTrue="1" operator="greaterThan">
      <formula>#REF!</formula>
    </cfRule>
  </conditionalFormatting>
  <conditionalFormatting sqref="M147:O153">
    <cfRule type="cellIs" dxfId="751" priority="1" stopIfTrue="1" operator="greaterThan">
      <formula>#REF!</formula>
    </cfRule>
  </conditionalFormatting>
  <conditionalFormatting sqref="M155:O159">
    <cfRule type="cellIs" dxfId="750" priority="24" stopIfTrue="1" operator="greaterThan">
      <formula>#REF!</formula>
    </cfRule>
  </conditionalFormatting>
  <conditionalFormatting sqref="P11:P159">
    <cfRule type="cellIs" dxfId="749" priority="1990" stopIfTrue="1" operator="greaterThan">
      <formula>#REF!</formula>
    </cfRule>
    <cfRule type="colorScale" priority="1991">
      <colorScale>
        <cfvo type="num" val="6"/>
        <cfvo type="num" val="9"/>
        <cfvo type="num" val="23"/>
        <color rgb="FFF8696B"/>
        <color rgb="FFFFEB84"/>
        <color rgb="FF63BE7B"/>
      </colorScale>
    </cfRule>
    <cfRule type="iconSet" priority="1992">
      <iconSet showValue="0" reverse="1">
        <cfvo type="percent" val="0"/>
        <cfvo type="num" val="10"/>
        <cfvo type="num" val="24"/>
      </iconSet>
    </cfRule>
    <cfRule type="iconSet" priority="1993">
      <iconSet showValue="0">
        <cfvo type="percent" val="0"/>
        <cfvo type="num" val="10"/>
        <cfvo type="num" val="24"/>
      </iconSet>
    </cfRule>
    <cfRule type="iconSet" priority="1994">
      <iconSet>
        <cfvo type="percent" val="0"/>
        <cfvo type="percent" val="9"/>
        <cfvo type="percent" val="23"/>
      </iconSet>
    </cfRule>
  </conditionalFormatting>
  <conditionalFormatting sqref="Q11:R126">
    <cfRule type="cellIs" dxfId="748" priority="82" stopIfTrue="1" operator="greaterThan">
      <formula>#REF!</formula>
    </cfRule>
  </conditionalFormatting>
  <conditionalFormatting sqref="Q129:R130">
    <cfRule type="cellIs" dxfId="747" priority="62" stopIfTrue="1" operator="greaterThan">
      <formula>#REF!</formula>
    </cfRule>
  </conditionalFormatting>
  <conditionalFormatting sqref="Q133:R137">
    <cfRule type="cellIs" dxfId="746" priority="36" stopIfTrue="1" operator="greaterThan">
      <formula>#REF!</formula>
    </cfRule>
  </conditionalFormatting>
  <conditionalFormatting sqref="Q139:R139">
    <cfRule type="cellIs" dxfId="745" priority="60" stopIfTrue="1" operator="greaterThan">
      <formula>#REF!</formula>
    </cfRule>
  </conditionalFormatting>
  <conditionalFormatting sqref="Q142:R145">
    <cfRule type="cellIs" dxfId="744" priority="51" stopIfTrue="1" operator="greaterThan">
      <formula>#REF!</formula>
    </cfRule>
  </conditionalFormatting>
  <conditionalFormatting sqref="Q147:R153">
    <cfRule type="cellIs" dxfId="743" priority="2" stopIfTrue="1" operator="greaterThan">
      <formula>#REF!</formula>
    </cfRule>
  </conditionalFormatting>
  <conditionalFormatting sqref="Q155:R159">
    <cfRule type="cellIs" dxfId="742" priority="25" stopIfTrue="1" operator="greaterThan">
      <formula>#REF!</formula>
    </cfRule>
  </conditionalFormatting>
  <conditionalFormatting sqref="T11:T159 AI11:AI159">
    <cfRule type="containsText" dxfId="741" priority="142" stopIfTrue="1" operator="containsText" text="No Aceptable o Aceptable con Control Especifico">
      <formula>NOT(ISERROR(SEARCH("No Aceptable o Aceptable con Control Especifico",T11)))</formula>
    </cfRule>
    <cfRule type="containsText" dxfId="740" priority="143" stopIfTrue="1" operator="containsText" text="NO Aceptable">
      <formula>NOT(ISERROR(SEARCH("NO Aceptable",T11)))</formula>
    </cfRule>
    <cfRule type="containsText" dxfId="739" priority="144" stopIfTrue="1" operator="containsText" text="Mejorable">
      <formula>NOT(ISERROR(SEARCH("Mejorable",T11)))</formula>
    </cfRule>
    <cfRule type="containsText" dxfId="738" priority="145" stopIfTrue="1" operator="containsText" text="Aceptable">
      <formula>NOT(ISERROR(SEARCH("Aceptable",T11)))</formula>
    </cfRule>
  </conditionalFormatting>
  <conditionalFormatting sqref="AD11:AE11">
    <cfRule type="cellIs" dxfId="737" priority="126" stopIfTrue="1" operator="greaterThan">
      <formula>#REF!</formula>
    </cfRule>
  </conditionalFormatting>
  <conditionalFormatting sqref="AD12:AE52 AD54:AE67 AD69:AE80 AD154:AE154">
    <cfRule type="cellIs" dxfId="736" priority="140" stopIfTrue="1" operator="greaterThan">
      <formula>#REF!</formula>
    </cfRule>
  </conditionalFormatting>
  <conditionalFormatting sqref="AD53:AE53">
    <cfRule type="cellIs" dxfId="735" priority="97" stopIfTrue="1" operator="greaterThan">
      <formula>#REF!</formula>
    </cfRule>
  </conditionalFormatting>
  <conditionalFormatting sqref="AD68:AE68">
    <cfRule type="cellIs" dxfId="734" priority="94" stopIfTrue="1" operator="greaterThan">
      <formula>#REF!</formula>
    </cfRule>
  </conditionalFormatting>
  <conditionalFormatting sqref="AD155:AE159">
    <cfRule type="cellIs" dxfId="733" priority="23" stopIfTrue="1" operator="greaterThan">
      <formula>#REF!</formula>
    </cfRule>
  </conditionalFormatting>
  <conditionalFormatting sqref="AG11:AG159">
    <cfRule type="containsText" dxfId="732" priority="141" stopIfTrue="1" operator="containsText" text="ACEPTABLE">
      <formula>NOT(ISERROR(SEARCH("ACEPTABLE",AG11)))</formula>
    </cfRule>
  </conditionalFormatting>
  <dataValidations count="7">
    <dataValidation type="list" allowBlank="1" showInputMessage="1" showErrorMessage="1" sqref="Y11:Y30 Y32:Y159" xr:uid="{7A7EBF40-809C-0B4F-B106-CB23AC492361}">
      <formula1>"SI,NO"</formula1>
    </dataValidation>
    <dataValidation type="list" allowBlank="1" showInputMessage="1" showErrorMessage="1" sqref="G11:G159" xr:uid="{39A9BC87-B216-DA4F-8713-49F400515C2D}">
      <formula1>INDIRECT($F11)</formula1>
    </dataValidation>
    <dataValidation type="list" allowBlank="1" showInputMessage="1" showErrorMessage="1" sqref="B11:B159" xr:uid="{A210DF70-8F61-FF41-9C35-3D6C23A6B259}">
      <formula1>"RUTINARIA,NO RUTINARIA"</formula1>
    </dataValidation>
    <dataValidation type="list" allowBlank="1" showInputMessage="1" showErrorMessage="1" sqref="C11:C159" xr:uid="{BDB38839-9C73-CD49-9214-F4094A839D90}">
      <formula1>"INTERNA,EXTERNA"</formula1>
    </dataValidation>
    <dataValidation type="list" allowBlank="1" showInputMessage="1" showErrorMessage="1" sqref="Q11:Q159" xr:uid="{407699F8-E4DE-1941-8E18-2F83E0FA67DC}">
      <formula1>"100,60,25,10"</formula1>
    </dataValidation>
    <dataValidation type="list" allowBlank="1" showInputMessage="1" showErrorMessage="1" sqref="N11:N159 AE11:AE159" xr:uid="{D64DF932-473A-034E-9D79-0784F70C4CD0}">
      <formula1>"4, 3, 2, 1"</formula1>
    </dataValidation>
    <dataValidation type="list" allowBlank="1" showInputMessage="1" showErrorMessage="1" sqref="M11:M159 AD11:AD159" xr:uid="{D6D725AE-D648-B447-9871-0295FEC9AD88}">
      <formula1>"10, 6, 2, 1"</formula1>
    </dataValidation>
  </dataValidations>
  <pageMargins left="0.7" right="0.7" top="0.75" bottom="0.75" header="0.3" footer="0.3"/>
  <pageSetup scale="28" orientation="portrait"/>
  <headerFooter alignWithMargins="0"/>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6351B9F5-C2D7-4A4E-A41F-73EBA3D2F9D4}">
          <x14:formula1>
            <xm:f>'Peligros GTC 45'!$B$3:$H$3</xm:f>
          </x14:formula1>
          <xm:sqref>F11:F159</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289026-F477-8D4F-A520-53F34A7FF1C0}">
  <sheetPr>
    <tabColor theme="4" tint="0.39997558519241921"/>
  </sheetPr>
  <dimension ref="A1:AN93"/>
  <sheetViews>
    <sheetView showGridLines="0" topLeftCell="S1" zoomScale="109" zoomScaleNormal="109" zoomScaleSheetLayoutView="100" workbookViewId="0">
      <selection activeCell="AB4" sqref="AB4:AI4"/>
    </sheetView>
  </sheetViews>
  <sheetFormatPr baseColWidth="10" defaultColWidth="10.69921875" defaultRowHeight="13.2"/>
  <cols>
    <col min="1" max="1" width="19.19921875" style="2" bestFit="1" customWidth="1"/>
    <col min="2" max="3" width="6.69921875" style="61" customWidth="1"/>
    <col min="4" max="4" width="25.19921875" style="237" customWidth="1"/>
    <col min="5" max="5" width="20.69921875" style="151" customWidth="1"/>
    <col min="6" max="6" width="22.5" style="2" customWidth="1"/>
    <col min="7" max="7" width="24.19921875" style="2" customWidth="1"/>
    <col min="8" max="8" width="28.69921875" style="2" customWidth="1"/>
    <col min="9" max="9" width="22.796875" style="2" customWidth="1"/>
    <col min="10" max="10" width="20.69921875" style="2" customWidth="1"/>
    <col min="11" max="11" width="25.5" style="2"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34.296875" style="63" customWidth="1"/>
    <col min="28" max="28" width="20.69921875" style="2" bestFit="1" customWidth="1"/>
    <col min="29" max="29" width="22.796875" style="140" customWidth="1"/>
    <col min="30" max="34" width="5.69921875" style="2" customWidth="1"/>
    <col min="35" max="35" width="16.69921875" style="2" customWidth="1"/>
    <col min="36" max="38" width="10.69921875" style="2"/>
    <col min="39" max="39" width="12.296875" style="2" customWidth="1"/>
    <col min="40" max="40" width="17" style="2" customWidth="1"/>
    <col min="41" max="16384" width="10.69921875" style="2"/>
  </cols>
  <sheetData>
    <row r="1" spans="1:40" ht="27" customHeight="1">
      <c r="A1" s="497" t="s">
        <v>1</v>
      </c>
      <c r="B1" s="497"/>
      <c r="C1" s="497"/>
      <c r="D1" s="497"/>
      <c r="E1" s="497"/>
      <c r="F1" s="497"/>
      <c r="G1" s="497"/>
      <c r="H1" s="497"/>
      <c r="I1" s="497"/>
      <c r="J1" s="497"/>
      <c r="K1" s="497"/>
      <c r="L1" s="497"/>
      <c r="M1" s="497"/>
      <c r="N1" s="497"/>
      <c r="O1" s="497"/>
      <c r="P1" s="497"/>
      <c r="Q1" s="497"/>
      <c r="R1" s="497"/>
      <c r="S1" s="497"/>
      <c r="T1" s="497"/>
      <c r="U1" s="497"/>
      <c r="V1" s="497"/>
      <c r="W1" s="497"/>
      <c r="X1" s="497"/>
      <c r="Y1" s="497"/>
      <c r="Z1" s="497"/>
      <c r="AA1" s="497"/>
      <c r="AB1" s="497"/>
      <c r="AC1" s="486"/>
      <c r="AD1" s="486"/>
      <c r="AE1" s="486"/>
      <c r="AF1" s="486"/>
      <c r="AG1" s="486"/>
      <c r="AH1" s="486"/>
      <c r="AI1" s="486"/>
    </row>
    <row r="2" spans="1:40" s="1" customFormat="1" ht="31.95" customHeight="1">
      <c r="A2" s="497"/>
      <c r="B2" s="497"/>
      <c r="C2" s="497"/>
      <c r="D2" s="497"/>
      <c r="E2" s="497"/>
      <c r="F2" s="497"/>
      <c r="G2" s="497"/>
      <c r="H2" s="497"/>
      <c r="I2" s="497"/>
      <c r="J2" s="497"/>
      <c r="K2" s="497"/>
      <c r="L2" s="497"/>
      <c r="M2" s="497"/>
      <c r="N2" s="497"/>
      <c r="O2" s="497"/>
      <c r="P2" s="497"/>
      <c r="Q2" s="497"/>
      <c r="R2" s="497"/>
      <c r="S2" s="497"/>
      <c r="T2" s="497"/>
      <c r="U2" s="497"/>
      <c r="V2" s="497"/>
      <c r="W2" s="497"/>
      <c r="X2" s="497"/>
      <c r="Y2" s="497"/>
      <c r="Z2" s="497"/>
      <c r="AA2" s="497"/>
      <c r="AB2" s="497"/>
      <c r="AC2" s="486"/>
      <c r="AD2" s="486"/>
      <c r="AE2" s="486"/>
      <c r="AF2" s="486"/>
      <c r="AG2" s="486"/>
      <c r="AH2" s="486"/>
      <c r="AI2" s="486"/>
    </row>
    <row r="3" spans="1:40" s="1" customFormat="1" ht="15" customHeight="1">
      <c r="A3" s="384" t="s">
        <v>2</v>
      </c>
      <c r="B3" s="384"/>
      <c r="C3" s="384"/>
      <c r="D3" s="384"/>
      <c r="E3" s="489" t="s">
        <v>3</v>
      </c>
      <c r="F3" s="489"/>
      <c r="G3" s="489"/>
      <c r="H3" s="489"/>
      <c r="I3" s="489"/>
      <c r="J3" s="212" t="s">
        <v>4</v>
      </c>
      <c r="K3" s="386">
        <v>1</v>
      </c>
      <c r="L3" s="386"/>
      <c r="M3" s="386"/>
      <c r="N3" s="386"/>
      <c r="O3" s="386"/>
      <c r="P3" s="386"/>
      <c r="Q3" s="386"/>
      <c r="R3" s="386"/>
      <c r="S3" s="386"/>
      <c r="T3" s="384" t="s">
        <v>5</v>
      </c>
      <c r="U3" s="384"/>
      <c r="V3" s="388" t="s">
        <v>6</v>
      </c>
      <c r="W3" s="388"/>
      <c r="X3" s="388"/>
      <c r="Y3" s="388"/>
      <c r="Z3" s="388"/>
      <c r="AA3" s="388"/>
      <c r="AB3" s="388"/>
      <c r="AC3" s="383" t="s">
        <v>7</v>
      </c>
      <c r="AD3" s="383"/>
      <c r="AE3" s="487">
        <v>1</v>
      </c>
      <c r="AF3" s="487"/>
      <c r="AG3" s="487"/>
      <c r="AH3" s="487"/>
      <c r="AI3" s="487"/>
    </row>
    <row r="4" spans="1:40" s="77" customFormat="1" ht="84" customHeight="1">
      <c r="A4" s="163" t="s">
        <v>226</v>
      </c>
      <c r="B4" s="499" t="s">
        <v>849</v>
      </c>
      <c r="C4" s="499"/>
      <c r="D4" s="499"/>
      <c r="E4" s="499"/>
      <c r="F4" s="74"/>
      <c r="G4" s="164" t="s">
        <v>228</v>
      </c>
      <c r="H4" s="499" t="s">
        <v>1180</v>
      </c>
      <c r="I4" s="499"/>
      <c r="J4" s="499"/>
      <c r="K4" s="499"/>
      <c r="L4" s="76"/>
      <c r="M4" s="543" t="s">
        <v>364</v>
      </c>
      <c r="N4" s="543"/>
      <c r="O4" s="543"/>
      <c r="P4" s="543"/>
      <c r="Q4" s="494" t="s">
        <v>365</v>
      </c>
      <c r="R4" s="494"/>
      <c r="S4" s="494"/>
      <c r="T4" s="494"/>
      <c r="U4" s="494"/>
      <c r="V4" s="494"/>
      <c r="W4" s="494"/>
      <c r="X4" s="494"/>
      <c r="Y4" s="494"/>
      <c r="AA4" s="165" t="s">
        <v>366</v>
      </c>
      <c r="AB4" s="544">
        <v>45292</v>
      </c>
      <c r="AC4" s="545"/>
      <c r="AD4" s="545"/>
      <c r="AE4" s="545"/>
      <c r="AF4" s="545"/>
      <c r="AG4" s="545"/>
      <c r="AH4" s="545"/>
      <c r="AI4" s="546"/>
      <c r="AJ4" s="2"/>
      <c r="AK4" s="2"/>
      <c r="AL4" s="2"/>
      <c r="AM4" s="2"/>
    </row>
    <row r="5" spans="1:40" s="77" customFormat="1" ht="12" customHeight="1">
      <c r="A5" s="78"/>
      <c r="B5" s="78"/>
      <c r="C5" s="78"/>
      <c r="D5" s="236"/>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368</v>
      </c>
      <c r="I6" s="446"/>
      <c r="J6" s="446"/>
      <c r="K6" s="446"/>
      <c r="L6" s="74"/>
      <c r="M6" s="445" t="s">
        <v>369</v>
      </c>
      <c r="N6" s="445"/>
      <c r="O6" s="445"/>
      <c r="P6" s="445"/>
      <c r="Q6" s="446" t="s">
        <v>370</v>
      </c>
      <c r="R6" s="447"/>
      <c r="S6" s="447"/>
      <c r="T6" s="447"/>
      <c r="U6" s="447"/>
      <c r="V6" s="447"/>
      <c r="W6" s="447"/>
      <c r="X6" s="447"/>
      <c r="Y6" s="447"/>
      <c r="AA6" s="132" t="s">
        <v>371</v>
      </c>
      <c r="AB6" s="544">
        <v>45292</v>
      </c>
      <c r="AC6" s="545"/>
      <c r="AD6" s="545"/>
      <c r="AE6" s="545"/>
      <c r="AF6" s="545"/>
      <c r="AG6" s="545"/>
      <c r="AH6" s="545"/>
      <c r="AI6" s="546"/>
      <c r="AJ6" s="2"/>
      <c r="AK6" s="2"/>
      <c r="AL6" s="2"/>
      <c r="AM6" s="2"/>
    </row>
    <row r="7" spans="1:40" ht="16.2" customHeight="1"/>
    <row r="8" spans="1:40" ht="33" customHeight="1">
      <c r="A8" s="548" t="s">
        <v>237</v>
      </c>
      <c r="B8" s="548"/>
      <c r="C8" s="548"/>
      <c r="D8" s="548"/>
      <c r="E8" s="548"/>
      <c r="F8" s="548"/>
      <c r="G8" s="548"/>
      <c r="H8" s="548"/>
      <c r="I8" s="548"/>
      <c r="J8" s="549" t="s">
        <v>238</v>
      </c>
      <c r="K8" s="549"/>
      <c r="L8" s="549"/>
      <c r="M8" s="549"/>
      <c r="N8" s="549"/>
      <c r="O8" s="549"/>
      <c r="P8" s="549"/>
      <c r="Q8" s="549"/>
      <c r="R8" s="549"/>
      <c r="S8" s="549"/>
      <c r="T8" s="550"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47" t="s">
        <v>372</v>
      </c>
      <c r="B9" s="488" t="s">
        <v>241</v>
      </c>
      <c r="C9" s="488" t="s">
        <v>373</v>
      </c>
      <c r="D9" s="547" t="s">
        <v>374</v>
      </c>
      <c r="E9" s="547" t="s">
        <v>244</v>
      </c>
      <c r="F9" s="547" t="s">
        <v>245</v>
      </c>
      <c r="G9" s="547"/>
      <c r="H9" s="547"/>
      <c r="I9" s="547" t="s">
        <v>246</v>
      </c>
      <c r="J9" s="554" t="s">
        <v>247</v>
      </c>
      <c r="K9" s="554"/>
      <c r="L9" s="554"/>
      <c r="M9" s="554" t="s">
        <v>248</v>
      </c>
      <c r="N9" s="554"/>
      <c r="O9" s="554"/>
      <c r="P9" s="554"/>
      <c r="Q9" s="554"/>
      <c r="R9" s="554"/>
      <c r="S9" s="554"/>
      <c r="T9" s="219" t="s">
        <v>249</v>
      </c>
      <c r="U9" s="557" t="s">
        <v>375</v>
      </c>
      <c r="V9" s="557"/>
      <c r="W9" s="557"/>
      <c r="X9" s="557" t="s">
        <v>251</v>
      </c>
      <c r="Y9" s="557"/>
      <c r="Z9" s="557" t="s">
        <v>284</v>
      </c>
      <c r="AA9" s="557"/>
      <c r="AB9" s="557"/>
      <c r="AC9" s="558" t="s">
        <v>285</v>
      </c>
      <c r="AD9" s="561" t="s">
        <v>106</v>
      </c>
      <c r="AE9" s="561" t="s">
        <v>135</v>
      </c>
      <c r="AF9" s="561" t="s">
        <v>203</v>
      </c>
      <c r="AG9" s="561" t="s">
        <v>187</v>
      </c>
      <c r="AH9" s="555" t="s">
        <v>286</v>
      </c>
      <c r="AI9" s="552" t="s">
        <v>376</v>
      </c>
      <c r="AJ9" s="476"/>
      <c r="AK9" s="476"/>
      <c r="AL9" s="476"/>
      <c r="AM9" s="505"/>
      <c r="AN9" s="505"/>
    </row>
    <row r="10" spans="1:40" ht="65.25" customHeight="1">
      <c r="A10" s="547" t="s">
        <v>377</v>
      </c>
      <c r="B10" s="488"/>
      <c r="C10" s="488"/>
      <c r="D10" s="547"/>
      <c r="E10" s="547"/>
      <c r="F10" s="222" t="s">
        <v>252</v>
      </c>
      <c r="G10" s="222" t="s">
        <v>378</v>
      </c>
      <c r="H10" s="222" t="s">
        <v>237</v>
      </c>
      <c r="I10" s="547"/>
      <c r="J10" s="223" t="s">
        <v>380</v>
      </c>
      <c r="K10" s="223" t="s">
        <v>256</v>
      </c>
      <c r="L10" s="223" t="s">
        <v>381</v>
      </c>
      <c r="M10" s="223" t="s">
        <v>106</v>
      </c>
      <c r="N10" s="223" t="s">
        <v>135</v>
      </c>
      <c r="O10" s="223" t="s">
        <v>169</v>
      </c>
      <c r="P10" s="224" t="s">
        <v>258</v>
      </c>
      <c r="Q10" s="223" t="s">
        <v>203</v>
      </c>
      <c r="R10" s="223" t="s">
        <v>187</v>
      </c>
      <c r="S10" s="224" t="s">
        <v>259</v>
      </c>
      <c r="T10" s="220" t="s">
        <v>260</v>
      </c>
      <c r="U10" s="144" t="s">
        <v>261</v>
      </c>
      <c r="V10" s="144" t="s">
        <v>382</v>
      </c>
      <c r="W10" s="144" t="s">
        <v>262</v>
      </c>
      <c r="X10" s="144" t="s">
        <v>264</v>
      </c>
      <c r="Y10" s="145" t="s">
        <v>383</v>
      </c>
      <c r="Z10" s="145" t="s">
        <v>380</v>
      </c>
      <c r="AA10" s="145" t="s">
        <v>256</v>
      </c>
      <c r="AB10" s="145" t="s">
        <v>381</v>
      </c>
      <c r="AC10" s="559"/>
      <c r="AD10" s="562"/>
      <c r="AE10" s="562"/>
      <c r="AF10" s="562"/>
      <c r="AG10" s="562"/>
      <c r="AH10" s="556"/>
      <c r="AI10" s="553"/>
      <c r="AJ10" s="146" t="s">
        <v>290</v>
      </c>
      <c r="AK10" s="146" t="s">
        <v>291</v>
      </c>
      <c r="AL10" s="146" t="s">
        <v>292</v>
      </c>
      <c r="AM10" s="505"/>
      <c r="AN10" s="505"/>
    </row>
    <row r="11" spans="1:40" s="69" customFormat="1" ht="216" customHeight="1">
      <c r="A11" s="560" t="s">
        <v>384</v>
      </c>
      <c r="B11" s="152" t="s">
        <v>385</v>
      </c>
      <c r="C11" s="162" t="s">
        <v>386</v>
      </c>
      <c r="D11" s="136" t="s">
        <v>387</v>
      </c>
      <c r="E11" s="149" t="s">
        <v>969</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77"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943</v>
      </c>
      <c r="AD11" s="153">
        <v>2</v>
      </c>
      <c r="AE11" s="154">
        <v>2</v>
      </c>
      <c r="AF11" s="156">
        <f t="shared" ref="AF11:AF62"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14.05" customHeight="1">
      <c r="A12" s="560"/>
      <c r="B12" s="152" t="s">
        <v>385</v>
      </c>
      <c r="C12" s="162" t="s">
        <v>386</v>
      </c>
      <c r="D12" s="208" t="s">
        <v>1181</v>
      </c>
      <c r="E12" s="149" t="s">
        <v>969</v>
      </c>
      <c r="F12" s="208" t="s">
        <v>27</v>
      </c>
      <c r="G12" s="136" t="s">
        <v>34</v>
      </c>
      <c r="H12" s="208" t="s">
        <v>612</v>
      </c>
      <c r="I12" s="136" t="s">
        <v>596</v>
      </c>
      <c r="J12" s="147" t="s">
        <v>389</v>
      </c>
      <c r="K12" s="149" t="s">
        <v>598</v>
      </c>
      <c r="L12" s="147" t="s">
        <v>390</v>
      </c>
      <c r="M12" s="153">
        <v>2</v>
      </c>
      <c r="N12" s="154">
        <v>3</v>
      </c>
      <c r="O12" s="153">
        <f>M12*N12</f>
        <v>6</v>
      </c>
      <c r="P12" s="167" t="str">
        <f t="shared" ref="P12:P68" si="2">IF((O12&gt;23),"MuyAlto",IF(O12&gt;9,"Alto",IF(O12&gt;5,"Medio",IF(O12&lt;6,"Bajo"))))</f>
        <v>Medio</v>
      </c>
      <c r="Q12" s="153">
        <v>60</v>
      </c>
      <c r="R12" s="153">
        <f t="shared" si="0"/>
        <v>360</v>
      </c>
      <c r="S12" s="153" t="str">
        <f t="shared" ref="S12:S68" si="3">IF((R12&gt;599),"I",IF(R12&gt;149,"II",IF(R12&gt;39,"III",IF(R12&lt;31,"IV"))))</f>
        <v>II</v>
      </c>
      <c r="T12" s="155" t="str">
        <f t="shared" ref="T12:T68"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1114</v>
      </c>
      <c r="AB12" s="147" t="s">
        <v>390</v>
      </c>
      <c r="AC12" s="209" t="s">
        <v>943</v>
      </c>
      <c r="AD12" s="153">
        <v>2</v>
      </c>
      <c r="AE12" s="154">
        <v>2</v>
      </c>
      <c r="AF12" s="156">
        <f t="shared" si="1"/>
        <v>4</v>
      </c>
      <c r="AG12" s="157">
        <f>AF12*Q12</f>
        <v>240</v>
      </c>
      <c r="AH12" s="158" t="str">
        <f t="shared" ref="AH12:AH62"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11.2">
      <c r="A13" s="560"/>
      <c r="B13" s="152" t="s">
        <v>385</v>
      </c>
      <c r="C13" s="162" t="s">
        <v>386</v>
      </c>
      <c r="D13" s="136" t="s">
        <v>408</v>
      </c>
      <c r="E13" s="149" t="s">
        <v>969</v>
      </c>
      <c r="F13" s="208" t="s">
        <v>27</v>
      </c>
      <c r="G13" s="208" t="s">
        <v>61</v>
      </c>
      <c r="H13" s="136" t="s">
        <v>413</v>
      </c>
      <c r="I13" s="136" t="s">
        <v>1101</v>
      </c>
      <c r="J13" s="147" t="s">
        <v>389</v>
      </c>
      <c r="K13" s="147" t="s">
        <v>397</v>
      </c>
      <c r="L13" s="147" t="s">
        <v>414</v>
      </c>
      <c r="M13" s="153">
        <v>6</v>
      </c>
      <c r="N13" s="154">
        <v>3</v>
      </c>
      <c r="O13" s="153">
        <f t="shared" ref="O13" si="6">M13*N13</f>
        <v>18</v>
      </c>
      <c r="P13" s="167" t="str">
        <f t="shared" si="2"/>
        <v>Alto</v>
      </c>
      <c r="Q13" s="153">
        <v>25</v>
      </c>
      <c r="R13" s="153">
        <f t="shared" si="0"/>
        <v>450</v>
      </c>
      <c r="S13" s="153" t="str">
        <f t="shared" si="3"/>
        <v>II</v>
      </c>
      <c r="T13" s="155" t="str">
        <f t="shared" si="4"/>
        <v>No Aceptable o Aceptable con Control Especifico</v>
      </c>
      <c r="U13" s="137" t="s">
        <v>391</v>
      </c>
      <c r="V13" s="137" t="s">
        <v>392</v>
      </c>
      <c r="W13" s="137" t="s">
        <v>392</v>
      </c>
      <c r="X13" s="149" t="s">
        <v>393</v>
      </c>
      <c r="Y13" s="148" t="s">
        <v>278</v>
      </c>
      <c r="Z13" s="148" t="s">
        <v>392</v>
      </c>
      <c r="AA13" s="149" t="s">
        <v>1114</v>
      </c>
      <c r="AB13" s="147" t="s">
        <v>390</v>
      </c>
      <c r="AC13" s="209" t="s">
        <v>943</v>
      </c>
      <c r="AD13" s="153">
        <v>2</v>
      </c>
      <c r="AE13" s="154">
        <v>1</v>
      </c>
      <c r="AF13" s="156">
        <f t="shared" si="1"/>
        <v>2</v>
      </c>
      <c r="AG13" s="157">
        <f t="shared" ref="AG13" si="7">AF13*Q13</f>
        <v>50</v>
      </c>
      <c r="AH13" s="158" t="str">
        <f t="shared" si="5"/>
        <v>III</v>
      </c>
      <c r="AI13" s="155" t="str">
        <f t="shared" ref="AI13" si="8">IF(AH13="IV","Aceptable",IF(AH13="III","Mejorable",IF(AH13="II","No Aceptable o Aceptable con Control Especifico",IF(AH13="I","No Aceptable"))))</f>
        <v>Mejorable</v>
      </c>
      <c r="AJ13" s="159">
        <f t="shared" ref="AJ13" si="9">R13</f>
        <v>450</v>
      </c>
      <c r="AK13" s="159">
        <f t="shared" ref="AK13" si="10">AG13</f>
        <v>50</v>
      </c>
      <c r="AL13" s="160">
        <f t="shared" ref="AL13" si="11">(AJ13-AK13)/AJ13</f>
        <v>0.88888888888888884</v>
      </c>
      <c r="AM13" s="161" t="s">
        <v>415</v>
      </c>
      <c r="AN13" s="210" t="s">
        <v>411</v>
      </c>
    </row>
    <row r="14" spans="1:40" s="69" customFormat="1" ht="216" customHeight="1">
      <c r="A14" s="560"/>
      <c r="B14" s="152" t="s">
        <v>385</v>
      </c>
      <c r="C14" s="162" t="s">
        <v>386</v>
      </c>
      <c r="D14" s="136" t="s">
        <v>416</v>
      </c>
      <c r="E14" s="149" t="s">
        <v>969</v>
      </c>
      <c r="F14" s="208" t="s">
        <v>27</v>
      </c>
      <c r="G14" s="136" t="s">
        <v>54</v>
      </c>
      <c r="H14" s="136" t="s">
        <v>417</v>
      </c>
      <c r="I14" s="136" t="s">
        <v>594</v>
      </c>
      <c r="J14" s="147" t="s">
        <v>389</v>
      </c>
      <c r="K14" s="149" t="s">
        <v>595</v>
      </c>
      <c r="L14" s="147" t="s">
        <v>390</v>
      </c>
      <c r="M14" s="153">
        <v>2</v>
      </c>
      <c r="N14" s="154">
        <v>3</v>
      </c>
      <c r="O14" s="153">
        <f t="shared" ref="O14" si="12">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599</v>
      </c>
      <c r="Y14" s="148" t="s">
        <v>278</v>
      </c>
      <c r="Z14" s="148" t="s">
        <v>392</v>
      </c>
      <c r="AA14" s="149" t="s">
        <v>602</v>
      </c>
      <c r="AB14" s="147" t="s">
        <v>390</v>
      </c>
      <c r="AC14" s="209" t="s">
        <v>943</v>
      </c>
      <c r="AD14" s="153">
        <v>2</v>
      </c>
      <c r="AE14" s="154">
        <v>2</v>
      </c>
      <c r="AF14" s="156">
        <f t="shared" si="1"/>
        <v>4</v>
      </c>
      <c r="AG14" s="157">
        <f>AF14*Q14</f>
        <v>240</v>
      </c>
      <c r="AH14" s="158" t="str">
        <f t="shared" si="5"/>
        <v>II</v>
      </c>
      <c r="AI14" s="155" t="str">
        <f>IF(AH14="IV","Aceptable",IF(AH14="III","Mejorable",IF(AH14="II","No Aceptable o Aceptable con Control Especifico",IF(AH14="I","No Aceptable"))))</f>
        <v>No Aceptable o Aceptable con Control Especifico</v>
      </c>
      <c r="AJ14" s="159">
        <f>R14</f>
        <v>360</v>
      </c>
      <c r="AK14" s="159">
        <f>AG14</f>
        <v>240</v>
      </c>
      <c r="AL14" s="160">
        <f>(AJ14-AK14)/AJ14</f>
        <v>0.33333333333333331</v>
      </c>
      <c r="AM14" s="161" t="s">
        <v>394</v>
      </c>
      <c r="AN14" s="210" t="s">
        <v>427</v>
      </c>
    </row>
    <row r="15" spans="1:40" s="69" customFormat="1" ht="208.95" customHeight="1">
      <c r="A15" s="560"/>
      <c r="B15" s="152" t="s">
        <v>385</v>
      </c>
      <c r="C15" s="162" t="s">
        <v>386</v>
      </c>
      <c r="D15" s="136" t="s">
        <v>421</v>
      </c>
      <c r="E15" s="149" t="s">
        <v>969</v>
      </c>
      <c r="F15" s="208" t="s">
        <v>27</v>
      </c>
      <c r="G15" s="208" t="s">
        <v>591</v>
      </c>
      <c r="H15" s="136" t="s">
        <v>596</v>
      </c>
      <c r="I15" s="136" t="s">
        <v>596</v>
      </c>
      <c r="J15" s="147" t="s">
        <v>389</v>
      </c>
      <c r="K15" s="149" t="s">
        <v>598</v>
      </c>
      <c r="L15" s="147" t="s">
        <v>390</v>
      </c>
      <c r="M15" s="153">
        <v>2</v>
      </c>
      <c r="N15" s="154">
        <v>3</v>
      </c>
      <c r="O15" s="153">
        <f>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599</v>
      </c>
      <c r="Y15" s="148" t="s">
        <v>278</v>
      </c>
      <c r="Z15" s="148" t="s">
        <v>392</v>
      </c>
      <c r="AA15" s="149" t="s">
        <v>602</v>
      </c>
      <c r="AB15" s="147" t="s">
        <v>390</v>
      </c>
      <c r="AC15" s="209" t="s">
        <v>943</v>
      </c>
      <c r="AD15" s="153">
        <v>2</v>
      </c>
      <c r="AE15" s="154">
        <v>2</v>
      </c>
      <c r="AF15" s="156">
        <f t="shared" si="1"/>
        <v>4</v>
      </c>
      <c r="AG15" s="157">
        <f>AF15*Q15</f>
        <v>240</v>
      </c>
      <c r="AH15" s="158" t="str">
        <f t="shared" si="5"/>
        <v>II</v>
      </c>
      <c r="AI15" s="155" t="str">
        <f>IF(AH15="IV","Aceptable",IF(AH15="III","Mejorable",IF(AH15="II","No Aceptable o Aceptable con Control Especifico",IF(AH15="I","No Aceptable"))))</f>
        <v>No Aceptable o Aceptable con Control Especifico</v>
      </c>
      <c r="AJ15" s="159">
        <f>R15</f>
        <v>360</v>
      </c>
      <c r="AK15" s="159">
        <f>AG15</f>
        <v>240</v>
      </c>
      <c r="AL15" s="160">
        <f>(AJ15-AK15)/AJ15</f>
        <v>0.33333333333333331</v>
      </c>
      <c r="AM15" s="161" t="s">
        <v>407</v>
      </c>
      <c r="AN15" s="210" t="s">
        <v>427</v>
      </c>
    </row>
    <row r="16" spans="1:40" s="69" customFormat="1" ht="163.95" customHeight="1">
      <c r="A16" s="560"/>
      <c r="B16" s="152" t="s">
        <v>385</v>
      </c>
      <c r="C16" s="162" t="s">
        <v>386</v>
      </c>
      <c r="D16" s="136" t="s">
        <v>855</v>
      </c>
      <c r="E16" s="149" t="s">
        <v>969</v>
      </c>
      <c r="F16" s="208" t="s">
        <v>28</v>
      </c>
      <c r="G16" s="136" t="s">
        <v>48</v>
      </c>
      <c r="H16" s="136" t="s">
        <v>396</v>
      </c>
      <c r="I16" s="136" t="s">
        <v>600</v>
      </c>
      <c r="J16" s="149" t="s">
        <v>603</v>
      </c>
      <c r="K16" s="149" t="s">
        <v>604</v>
      </c>
      <c r="L16" s="147" t="s">
        <v>390</v>
      </c>
      <c r="M16" s="153">
        <v>2</v>
      </c>
      <c r="N16" s="154">
        <v>3</v>
      </c>
      <c r="O16" s="153">
        <f>M16*N16</f>
        <v>6</v>
      </c>
      <c r="P16" s="167" t="str">
        <f t="shared" si="2"/>
        <v>Medio</v>
      </c>
      <c r="Q16" s="153">
        <v>60</v>
      </c>
      <c r="R16" s="153">
        <f t="shared" si="0"/>
        <v>360</v>
      </c>
      <c r="S16" s="153" t="str">
        <f t="shared" si="3"/>
        <v>II</v>
      </c>
      <c r="T16" s="155" t="str">
        <f t="shared" si="4"/>
        <v>No Aceptable o Aceptable con Control Especifico</v>
      </c>
      <c r="U16" s="137" t="s">
        <v>391</v>
      </c>
      <c r="V16" s="137" t="s">
        <v>392</v>
      </c>
      <c r="W16" s="137" t="s">
        <v>392</v>
      </c>
      <c r="X16" s="149" t="s">
        <v>398</v>
      </c>
      <c r="Y16" s="148" t="s">
        <v>278</v>
      </c>
      <c r="Z16" s="148" t="s">
        <v>392</v>
      </c>
      <c r="AA16" s="149" t="s">
        <v>704</v>
      </c>
      <c r="AB16" s="147" t="s">
        <v>837</v>
      </c>
      <c r="AC16" s="209" t="s">
        <v>659</v>
      </c>
      <c r="AD16" s="153">
        <v>2</v>
      </c>
      <c r="AE16" s="154">
        <v>2</v>
      </c>
      <c r="AF16" s="156">
        <f t="shared" si="1"/>
        <v>4</v>
      </c>
      <c r="AG16" s="157">
        <f t="shared" ref="AG16:AG62" si="13">AF16*Q16</f>
        <v>240</v>
      </c>
      <c r="AH16" s="158" t="str">
        <f t="shared" si="5"/>
        <v>II</v>
      </c>
      <c r="AI16" s="155" t="str">
        <f t="shared" ref="AI16:AI62" si="14">IF(AH16="IV","Aceptable",IF(AH16="III","Mejorable",IF(AH16="II","No Aceptable o Aceptable con Control Especifico",IF(AH16="I","No Aceptable"))))</f>
        <v>No Aceptable o Aceptable con Control Especifico</v>
      </c>
      <c r="AJ16" s="159">
        <f t="shared" ref="AJ16:AJ19" si="15">R16</f>
        <v>360</v>
      </c>
      <c r="AK16" s="159">
        <f t="shared" ref="AK16:AK62" si="16">AG16</f>
        <v>240</v>
      </c>
      <c r="AL16" s="160">
        <f t="shared" ref="AL16:AL66" si="17">(AJ16-AK16)/AJ16</f>
        <v>0.33333333333333331</v>
      </c>
      <c r="AM16" s="161" t="s">
        <v>418</v>
      </c>
      <c r="AN16" s="210" t="s">
        <v>427</v>
      </c>
    </row>
    <row r="17" spans="1:40" s="69" customFormat="1" ht="151.94999999999999" customHeight="1">
      <c r="A17" s="560"/>
      <c r="B17" s="152" t="s">
        <v>385</v>
      </c>
      <c r="C17" s="162" t="s">
        <v>386</v>
      </c>
      <c r="D17" s="136" t="s">
        <v>855</v>
      </c>
      <c r="E17" s="149" t="s">
        <v>969</v>
      </c>
      <c r="F17" s="208" t="s">
        <v>28</v>
      </c>
      <c r="G17" s="136" t="s">
        <v>35</v>
      </c>
      <c r="H17" s="136" t="s">
        <v>400</v>
      </c>
      <c r="I17" s="136" t="s">
        <v>605</v>
      </c>
      <c r="J17" s="149" t="s">
        <v>401</v>
      </c>
      <c r="K17" s="147" t="s">
        <v>397</v>
      </c>
      <c r="L17" s="147" t="s">
        <v>390</v>
      </c>
      <c r="M17" s="153">
        <v>2</v>
      </c>
      <c r="N17" s="154">
        <v>3</v>
      </c>
      <c r="O17" s="153">
        <f t="shared" ref="O17:O66" si="18">M17*N17</f>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606</v>
      </c>
      <c r="Y17" s="148" t="s">
        <v>278</v>
      </c>
      <c r="Z17" s="148" t="s">
        <v>392</v>
      </c>
      <c r="AA17" s="149" t="s">
        <v>854</v>
      </c>
      <c r="AB17" s="147" t="s">
        <v>390</v>
      </c>
      <c r="AC17" s="209" t="s">
        <v>659</v>
      </c>
      <c r="AD17" s="153">
        <v>2</v>
      </c>
      <c r="AE17" s="154">
        <v>2</v>
      </c>
      <c r="AF17" s="156">
        <f t="shared" si="1"/>
        <v>4</v>
      </c>
      <c r="AG17" s="157">
        <f t="shared" si="13"/>
        <v>240</v>
      </c>
      <c r="AH17" s="158" t="str">
        <f t="shared" si="5"/>
        <v>II</v>
      </c>
      <c r="AI17" s="155" t="str">
        <f t="shared" si="14"/>
        <v>No Aceptable o Aceptable con Control Especifico</v>
      </c>
      <c r="AJ17" s="159">
        <f t="shared" si="15"/>
        <v>360</v>
      </c>
      <c r="AK17" s="159">
        <f t="shared" si="16"/>
        <v>240</v>
      </c>
      <c r="AL17" s="160">
        <f t="shared" si="17"/>
        <v>0.33333333333333331</v>
      </c>
      <c r="AM17" s="161" t="s">
        <v>418</v>
      </c>
      <c r="AN17" s="210" t="s">
        <v>427</v>
      </c>
    </row>
    <row r="18" spans="1:40" s="69" customFormat="1" ht="150" customHeight="1">
      <c r="A18" s="560"/>
      <c r="B18" s="152" t="s">
        <v>385</v>
      </c>
      <c r="C18" s="162" t="s">
        <v>386</v>
      </c>
      <c r="D18" s="136" t="s">
        <v>855</v>
      </c>
      <c r="E18" s="149" t="s">
        <v>969</v>
      </c>
      <c r="F18" s="208" t="s">
        <v>25</v>
      </c>
      <c r="G18" s="136" t="s">
        <v>570</v>
      </c>
      <c r="H18" s="136" t="s">
        <v>402</v>
      </c>
      <c r="I18" s="136" t="s">
        <v>403</v>
      </c>
      <c r="J18" s="149" t="s">
        <v>389</v>
      </c>
      <c r="K18" s="147" t="s">
        <v>397</v>
      </c>
      <c r="L18" s="149" t="s">
        <v>404</v>
      </c>
      <c r="M18" s="153">
        <v>2</v>
      </c>
      <c r="N18" s="154">
        <v>3</v>
      </c>
      <c r="O18" s="153">
        <f t="shared" si="18"/>
        <v>6</v>
      </c>
      <c r="P18" s="167" t="str">
        <f t="shared" si="2"/>
        <v>Medio</v>
      </c>
      <c r="Q18" s="153">
        <v>10</v>
      </c>
      <c r="R18" s="153">
        <f t="shared" si="0"/>
        <v>60</v>
      </c>
      <c r="S18" s="153" t="str">
        <f t="shared" si="3"/>
        <v>III</v>
      </c>
      <c r="T18" s="155" t="str">
        <f t="shared" si="4"/>
        <v>Mejorable</v>
      </c>
      <c r="U18" s="137" t="s">
        <v>391</v>
      </c>
      <c r="V18" s="137" t="s">
        <v>392</v>
      </c>
      <c r="W18" s="137" t="s">
        <v>392</v>
      </c>
      <c r="X18" s="149" t="s">
        <v>405</v>
      </c>
      <c r="Y18" s="148" t="s">
        <v>278</v>
      </c>
      <c r="Z18" s="147" t="s">
        <v>607</v>
      </c>
      <c r="AA18" s="149" t="s">
        <v>608</v>
      </c>
      <c r="AB18" s="147" t="s">
        <v>390</v>
      </c>
      <c r="AC18" s="209" t="s">
        <v>658</v>
      </c>
      <c r="AD18" s="153">
        <v>2</v>
      </c>
      <c r="AE18" s="154">
        <v>2</v>
      </c>
      <c r="AF18" s="156">
        <f t="shared" si="1"/>
        <v>4</v>
      </c>
      <c r="AG18" s="157">
        <f t="shared" si="13"/>
        <v>40</v>
      </c>
      <c r="AH18" s="158" t="str">
        <f t="shared" si="5"/>
        <v>III</v>
      </c>
      <c r="AI18" s="155" t="str">
        <f t="shared" si="14"/>
        <v>Mejorable</v>
      </c>
      <c r="AJ18" s="159">
        <f t="shared" si="15"/>
        <v>60</v>
      </c>
      <c r="AK18" s="159">
        <f t="shared" si="16"/>
        <v>40</v>
      </c>
      <c r="AL18" s="160">
        <f t="shared" si="17"/>
        <v>0.33333333333333331</v>
      </c>
      <c r="AM18" s="161" t="s">
        <v>407</v>
      </c>
      <c r="AN18" s="210" t="s">
        <v>427</v>
      </c>
    </row>
    <row r="19" spans="1:40" s="69" customFormat="1" ht="150" customHeight="1">
      <c r="A19" s="560"/>
      <c r="B19" s="152" t="s">
        <v>385</v>
      </c>
      <c r="C19" s="162" t="s">
        <v>574</v>
      </c>
      <c r="D19" s="136" t="s">
        <v>408</v>
      </c>
      <c r="E19" s="149" t="s">
        <v>969</v>
      </c>
      <c r="F19" s="208" t="s">
        <v>25</v>
      </c>
      <c r="G19" s="136" t="s">
        <v>569</v>
      </c>
      <c r="H19" s="311" t="s">
        <v>949</v>
      </c>
      <c r="I19" s="149" t="s">
        <v>706</v>
      </c>
      <c r="J19" s="149" t="s">
        <v>389</v>
      </c>
      <c r="K19" s="147" t="s">
        <v>397</v>
      </c>
      <c r="L19" s="149" t="s">
        <v>707</v>
      </c>
      <c r="M19" s="153">
        <v>2</v>
      </c>
      <c r="N19" s="154">
        <v>3</v>
      </c>
      <c r="O19" s="153">
        <f t="shared" si="18"/>
        <v>6</v>
      </c>
      <c r="P19" s="167" t="str">
        <f t="shared" si="2"/>
        <v>Medio</v>
      </c>
      <c r="Q19" s="153">
        <v>60</v>
      </c>
      <c r="R19" s="153">
        <f t="shared" si="0"/>
        <v>360</v>
      </c>
      <c r="S19" s="153" t="str">
        <f t="shared" si="3"/>
        <v>II</v>
      </c>
      <c r="T19" s="155" t="str">
        <f t="shared" si="4"/>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si="1"/>
        <v>4</v>
      </c>
      <c r="AG19" s="157">
        <f t="shared" si="13"/>
        <v>240</v>
      </c>
      <c r="AH19" s="158" t="str">
        <f t="shared" si="5"/>
        <v>II</v>
      </c>
      <c r="AI19" s="155" t="str">
        <f t="shared" si="14"/>
        <v>No Aceptable o Aceptable con Control Especifico</v>
      </c>
      <c r="AJ19" s="159">
        <f t="shared" si="15"/>
        <v>360</v>
      </c>
      <c r="AK19" s="159">
        <f t="shared" si="16"/>
        <v>240</v>
      </c>
      <c r="AL19" s="160">
        <f t="shared" si="17"/>
        <v>0.33333333333333331</v>
      </c>
      <c r="AM19" s="161" t="s">
        <v>394</v>
      </c>
      <c r="AN19" s="210" t="s">
        <v>427</v>
      </c>
    </row>
    <row r="20" spans="1:40" s="69" customFormat="1" ht="172.05" customHeight="1">
      <c r="A20" s="560"/>
      <c r="B20" s="152" t="s">
        <v>385</v>
      </c>
      <c r="C20" s="162" t="s">
        <v>386</v>
      </c>
      <c r="D20" s="136" t="s">
        <v>408</v>
      </c>
      <c r="E20" s="149" t="s">
        <v>969</v>
      </c>
      <c r="F20" s="208" t="s">
        <v>29</v>
      </c>
      <c r="G20" s="136" t="s">
        <v>62</v>
      </c>
      <c r="H20" s="136" t="s">
        <v>409</v>
      </c>
      <c r="I20" s="147" t="s">
        <v>681</v>
      </c>
      <c r="J20" s="149" t="s">
        <v>389</v>
      </c>
      <c r="K20" s="149" t="s">
        <v>397</v>
      </c>
      <c r="L20" s="149" t="s">
        <v>682</v>
      </c>
      <c r="M20" s="153">
        <v>6</v>
      </c>
      <c r="N20" s="154">
        <v>1</v>
      </c>
      <c r="O20" s="153">
        <f t="shared" si="18"/>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683</v>
      </c>
      <c r="AB20" s="147" t="s">
        <v>390</v>
      </c>
      <c r="AC20" s="209" t="s">
        <v>688</v>
      </c>
      <c r="AD20" s="153">
        <v>2</v>
      </c>
      <c r="AE20" s="154">
        <v>1</v>
      </c>
      <c r="AF20" s="156">
        <f t="shared" si="1"/>
        <v>2</v>
      </c>
      <c r="AG20" s="157">
        <f t="shared" si="13"/>
        <v>200</v>
      </c>
      <c r="AH20" s="158" t="str">
        <f t="shared" si="5"/>
        <v>II</v>
      </c>
      <c r="AI20" s="155" t="str">
        <f t="shared" si="14"/>
        <v>No Aceptable o Aceptable con Control Especifico</v>
      </c>
      <c r="AJ20" s="159">
        <v>600</v>
      </c>
      <c r="AK20" s="159">
        <f t="shared" si="16"/>
        <v>200</v>
      </c>
      <c r="AL20" s="160">
        <f t="shared" si="17"/>
        <v>0.66666666666666663</v>
      </c>
      <c r="AM20" s="161" t="s">
        <v>394</v>
      </c>
      <c r="AN20" s="210" t="s">
        <v>399</v>
      </c>
    </row>
    <row r="21" spans="1:40" s="69" customFormat="1" ht="151.94999999999999" customHeight="1">
      <c r="A21" s="560"/>
      <c r="B21" s="152" t="s">
        <v>385</v>
      </c>
      <c r="C21" s="162" t="s">
        <v>386</v>
      </c>
      <c r="D21" s="136" t="s">
        <v>408</v>
      </c>
      <c r="E21" s="149" t="s">
        <v>969</v>
      </c>
      <c r="F21" s="208" t="s">
        <v>29</v>
      </c>
      <c r="G21" s="136" t="s">
        <v>67</v>
      </c>
      <c r="H21" s="136" t="s">
        <v>412</v>
      </c>
      <c r="I21" s="147" t="s">
        <v>852</v>
      </c>
      <c r="J21" s="149" t="s">
        <v>389</v>
      </c>
      <c r="K21" s="149" t="s">
        <v>397</v>
      </c>
      <c r="L21" s="149" t="s">
        <v>685</v>
      </c>
      <c r="M21" s="153">
        <v>6</v>
      </c>
      <c r="N21" s="154">
        <v>1</v>
      </c>
      <c r="O21" s="153">
        <f t="shared" si="18"/>
        <v>6</v>
      </c>
      <c r="P21" s="167" t="str">
        <f t="shared" si="2"/>
        <v>Medio</v>
      </c>
      <c r="Q21" s="153">
        <v>100</v>
      </c>
      <c r="R21" s="153">
        <f t="shared" si="0"/>
        <v>600</v>
      </c>
      <c r="S21" s="153" t="str">
        <f t="shared" si="3"/>
        <v>I</v>
      </c>
      <c r="T21" s="155" t="str">
        <f t="shared" si="4"/>
        <v>No Aceptable</v>
      </c>
      <c r="U21" s="137" t="s">
        <v>391</v>
      </c>
      <c r="V21" s="137" t="s">
        <v>392</v>
      </c>
      <c r="W21" s="137" t="s">
        <v>392</v>
      </c>
      <c r="X21" s="149" t="s">
        <v>626</v>
      </c>
      <c r="Y21" s="148" t="s">
        <v>278</v>
      </c>
      <c r="Z21" s="147" t="s">
        <v>392</v>
      </c>
      <c r="AA21" s="149" t="s">
        <v>686</v>
      </c>
      <c r="AB21" s="147" t="s">
        <v>390</v>
      </c>
      <c r="AC21" s="209" t="s">
        <v>687</v>
      </c>
      <c r="AD21" s="153">
        <v>2</v>
      </c>
      <c r="AE21" s="154">
        <v>1</v>
      </c>
      <c r="AF21" s="156">
        <f t="shared" si="1"/>
        <v>2</v>
      </c>
      <c r="AG21" s="157">
        <f t="shared" si="13"/>
        <v>200</v>
      </c>
      <c r="AH21" s="158" t="str">
        <f t="shared" si="5"/>
        <v>II</v>
      </c>
      <c r="AI21" s="155" t="str">
        <f t="shared" si="14"/>
        <v>No Aceptable o Aceptable con Control Especifico</v>
      </c>
      <c r="AJ21" s="159">
        <v>600</v>
      </c>
      <c r="AK21" s="159">
        <f t="shared" si="16"/>
        <v>200</v>
      </c>
      <c r="AL21" s="160">
        <f t="shared" si="17"/>
        <v>0.66666666666666663</v>
      </c>
      <c r="AM21" s="161" t="s">
        <v>394</v>
      </c>
      <c r="AN21" s="210" t="s">
        <v>399</v>
      </c>
    </row>
    <row r="22" spans="1:40" s="69" customFormat="1" ht="120" customHeight="1">
      <c r="A22" s="560"/>
      <c r="B22" s="152" t="s">
        <v>385</v>
      </c>
      <c r="C22" s="162" t="s">
        <v>386</v>
      </c>
      <c r="D22" s="136" t="s">
        <v>856</v>
      </c>
      <c r="E22" s="149" t="s">
        <v>969</v>
      </c>
      <c r="F22" s="208" t="s">
        <v>29</v>
      </c>
      <c r="G22" s="136" t="s">
        <v>49</v>
      </c>
      <c r="H22" s="136" t="s">
        <v>1198</v>
      </c>
      <c r="I22" s="147" t="s">
        <v>623</v>
      </c>
      <c r="J22" s="147" t="s">
        <v>389</v>
      </c>
      <c r="K22" s="149" t="s">
        <v>624</v>
      </c>
      <c r="L22" s="149" t="s">
        <v>625</v>
      </c>
      <c r="M22" s="153">
        <v>2</v>
      </c>
      <c r="N22" s="154">
        <v>3</v>
      </c>
      <c r="O22" s="153">
        <f t="shared" si="18"/>
        <v>6</v>
      </c>
      <c r="P22" s="167" t="str">
        <f t="shared" si="2"/>
        <v>Medio</v>
      </c>
      <c r="Q22" s="153">
        <v>100</v>
      </c>
      <c r="R22" s="153">
        <f t="shared" si="0"/>
        <v>600</v>
      </c>
      <c r="S22" s="153" t="str">
        <f t="shared" si="3"/>
        <v>I</v>
      </c>
      <c r="T22" s="155" t="str">
        <f t="shared" si="4"/>
        <v>No Aceptable</v>
      </c>
      <c r="U22" s="137" t="s">
        <v>391</v>
      </c>
      <c r="V22" s="137" t="s">
        <v>392</v>
      </c>
      <c r="W22" s="137" t="s">
        <v>392</v>
      </c>
      <c r="X22" s="149" t="s">
        <v>626</v>
      </c>
      <c r="Y22" s="148" t="s">
        <v>278</v>
      </c>
      <c r="Z22" s="147" t="s">
        <v>392</v>
      </c>
      <c r="AA22" s="149" t="s">
        <v>880</v>
      </c>
      <c r="AB22" s="147" t="s">
        <v>390</v>
      </c>
      <c r="AC22" s="209" t="s">
        <v>879</v>
      </c>
      <c r="AD22" s="153">
        <v>2</v>
      </c>
      <c r="AE22" s="154">
        <v>2</v>
      </c>
      <c r="AF22" s="153">
        <f t="shared" si="1"/>
        <v>4</v>
      </c>
      <c r="AG22" s="157">
        <f t="shared" si="13"/>
        <v>400</v>
      </c>
      <c r="AH22" s="158" t="str">
        <f t="shared" si="5"/>
        <v>II</v>
      </c>
      <c r="AI22" s="155" t="str">
        <f t="shared" si="14"/>
        <v>No Aceptable o Aceptable con Control Especifico</v>
      </c>
      <c r="AJ22" s="157">
        <v>600</v>
      </c>
      <c r="AK22" s="157">
        <f t="shared" si="16"/>
        <v>400</v>
      </c>
      <c r="AL22" s="361">
        <f t="shared" si="17"/>
        <v>0.33333333333333331</v>
      </c>
      <c r="AM22" s="362" t="s">
        <v>407</v>
      </c>
      <c r="AN22" s="363" t="s">
        <v>427</v>
      </c>
    </row>
    <row r="23" spans="1:40" s="69" customFormat="1" ht="102" customHeight="1">
      <c r="A23" s="560"/>
      <c r="B23" s="152" t="s">
        <v>385</v>
      </c>
      <c r="C23" s="162" t="s">
        <v>386</v>
      </c>
      <c r="D23" s="319" t="s">
        <v>420</v>
      </c>
      <c r="E23" s="149" t="s">
        <v>969</v>
      </c>
      <c r="F23" s="311" t="s">
        <v>29</v>
      </c>
      <c r="G23" s="311" t="s">
        <v>43</v>
      </c>
      <c r="H23" s="311" t="s">
        <v>617</v>
      </c>
      <c r="I23" s="147" t="s">
        <v>618</v>
      </c>
      <c r="J23" s="147" t="s">
        <v>397</v>
      </c>
      <c r="K23" s="147" t="s">
        <v>397</v>
      </c>
      <c r="L23" s="147" t="s">
        <v>397</v>
      </c>
      <c r="M23" s="153">
        <v>2</v>
      </c>
      <c r="N23" s="154">
        <v>3</v>
      </c>
      <c r="O23" s="153">
        <f t="shared" si="18"/>
        <v>6</v>
      </c>
      <c r="P23" s="167" t="str">
        <f t="shared" si="2"/>
        <v>Medio</v>
      </c>
      <c r="Q23" s="153">
        <v>10</v>
      </c>
      <c r="R23" s="153">
        <f t="shared" si="0"/>
        <v>60</v>
      </c>
      <c r="S23" s="153" t="str">
        <f t="shared" si="3"/>
        <v>III</v>
      </c>
      <c r="T23" s="155" t="str">
        <f t="shared" si="4"/>
        <v>Mejorable</v>
      </c>
      <c r="U23" s="137" t="s">
        <v>391</v>
      </c>
      <c r="V23" s="137" t="s">
        <v>392</v>
      </c>
      <c r="W23" s="137" t="s">
        <v>392</v>
      </c>
      <c r="X23" s="149" t="s">
        <v>619</v>
      </c>
      <c r="Y23" s="148" t="s">
        <v>278</v>
      </c>
      <c r="Z23" s="147" t="s">
        <v>392</v>
      </c>
      <c r="AA23" s="149" t="s">
        <v>621</v>
      </c>
      <c r="AB23" s="147" t="s">
        <v>390</v>
      </c>
      <c r="AC23" s="209" t="s">
        <v>622</v>
      </c>
      <c r="AD23" s="153">
        <v>2</v>
      </c>
      <c r="AE23" s="154">
        <v>2</v>
      </c>
      <c r="AF23" s="156">
        <f t="shared" si="1"/>
        <v>4</v>
      </c>
      <c r="AG23" s="157">
        <f t="shared" si="13"/>
        <v>40</v>
      </c>
      <c r="AH23" s="158" t="str">
        <f t="shared" si="5"/>
        <v>III</v>
      </c>
      <c r="AI23" s="155" t="str">
        <f t="shared" si="14"/>
        <v>Mejorable</v>
      </c>
      <c r="AJ23" s="159">
        <v>60</v>
      </c>
      <c r="AK23" s="159">
        <f t="shared" si="16"/>
        <v>40</v>
      </c>
      <c r="AL23" s="160">
        <f t="shared" si="17"/>
        <v>0.33333333333333331</v>
      </c>
      <c r="AM23" s="161" t="s">
        <v>407</v>
      </c>
      <c r="AN23" s="210" t="s">
        <v>427</v>
      </c>
    </row>
    <row r="24" spans="1:40" s="69" customFormat="1" ht="150" customHeight="1">
      <c r="A24" s="560"/>
      <c r="B24" s="152" t="s">
        <v>385</v>
      </c>
      <c r="C24" s="162" t="s">
        <v>386</v>
      </c>
      <c r="D24" s="136" t="s">
        <v>855</v>
      </c>
      <c r="E24" s="149" t="s">
        <v>969</v>
      </c>
      <c r="F24" s="311" t="s">
        <v>29</v>
      </c>
      <c r="G24" s="311" t="s">
        <v>56</v>
      </c>
      <c r="H24" s="311" t="s">
        <v>629</v>
      </c>
      <c r="I24" s="147" t="s">
        <v>632</v>
      </c>
      <c r="J24" s="149" t="s">
        <v>631</v>
      </c>
      <c r="K24" s="149" t="s">
        <v>630</v>
      </c>
      <c r="L24" s="149" t="s">
        <v>637</v>
      </c>
      <c r="M24" s="153">
        <v>2</v>
      </c>
      <c r="N24" s="154">
        <v>4</v>
      </c>
      <c r="O24" s="153">
        <f t="shared" si="18"/>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633</v>
      </c>
      <c r="AA24" s="149" t="s">
        <v>640</v>
      </c>
      <c r="AB24" s="147" t="s">
        <v>635</v>
      </c>
      <c r="AC24" s="209" t="s">
        <v>642</v>
      </c>
      <c r="AD24" s="153">
        <v>2</v>
      </c>
      <c r="AE24" s="154">
        <v>2</v>
      </c>
      <c r="AF24" s="156">
        <f t="shared" si="1"/>
        <v>4</v>
      </c>
      <c r="AG24" s="157">
        <f t="shared" si="13"/>
        <v>400</v>
      </c>
      <c r="AH24" s="158" t="str">
        <f t="shared" si="5"/>
        <v>II</v>
      </c>
      <c r="AI24" s="155" t="str">
        <f t="shared" si="14"/>
        <v>No Aceptable o Aceptable con Control Especifico</v>
      </c>
      <c r="AJ24" s="159">
        <v>800</v>
      </c>
      <c r="AK24" s="159">
        <f t="shared" si="16"/>
        <v>400</v>
      </c>
      <c r="AL24" s="160">
        <f t="shared" si="17"/>
        <v>0.5</v>
      </c>
      <c r="AM24" s="161" t="s">
        <v>407</v>
      </c>
      <c r="AN24" s="210" t="s">
        <v>395</v>
      </c>
    </row>
    <row r="25" spans="1:40" s="69" customFormat="1" ht="148.05000000000001" customHeight="1">
      <c r="A25" s="560"/>
      <c r="B25" s="152" t="s">
        <v>385</v>
      </c>
      <c r="C25" s="162" t="s">
        <v>574</v>
      </c>
      <c r="D25" s="136" t="s">
        <v>855</v>
      </c>
      <c r="E25" s="149" t="s">
        <v>969</v>
      </c>
      <c r="F25" s="311" t="s">
        <v>30</v>
      </c>
      <c r="G25" s="311" t="s">
        <v>44</v>
      </c>
      <c r="H25" s="311" t="s">
        <v>636</v>
      </c>
      <c r="I25" s="147" t="s">
        <v>645</v>
      </c>
      <c r="J25" s="147" t="s">
        <v>390</v>
      </c>
      <c r="K25" s="147" t="s">
        <v>638</v>
      </c>
      <c r="L25" s="147" t="s">
        <v>639</v>
      </c>
      <c r="M25" s="153">
        <v>2</v>
      </c>
      <c r="N25" s="154">
        <v>4</v>
      </c>
      <c r="O25" s="153">
        <f t="shared" si="18"/>
        <v>8</v>
      </c>
      <c r="P25" s="167" t="str">
        <f t="shared" si="2"/>
        <v>Medio</v>
      </c>
      <c r="Q25" s="153">
        <v>100</v>
      </c>
      <c r="R25" s="153">
        <f t="shared" si="0"/>
        <v>800</v>
      </c>
      <c r="S25" s="153" t="str">
        <f t="shared" si="3"/>
        <v>I</v>
      </c>
      <c r="T25" s="155" t="str">
        <f t="shared" si="4"/>
        <v>No Aceptable</v>
      </c>
      <c r="U25" s="137" t="s">
        <v>391</v>
      </c>
      <c r="V25" s="137" t="s">
        <v>392</v>
      </c>
      <c r="W25" s="137" t="s">
        <v>392</v>
      </c>
      <c r="X25" s="149" t="s">
        <v>626</v>
      </c>
      <c r="Y25" s="148" t="s">
        <v>278</v>
      </c>
      <c r="Z25" s="147" t="s">
        <v>392</v>
      </c>
      <c r="AA25" s="149" t="s">
        <v>647</v>
      </c>
      <c r="AB25" s="147" t="s">
        <v>641</v>
      </c>
      <c r="AC25" s="209" t="s">
        <v>643</v>
      </c>
      <c r="AD25" s="153">
        <v>2</v>
      </c>
      <c r="AE25" s="154">
        <v>3</v>
      </c>
      <c r="AF25" s="156">
        <f t="shared" si="1"/>
        <v>6</v>
      </c>
      <c r="AG25" s="157">
        <f t="shared" si="13"/>
        <v>600</v>
      </c>
      <c r="AH25" s="158" t="str">
        <f t="shared" si="5"/>
        <v>I</v>
      </c>
      <c r="AI25" s="155" t="str">
        <f t="shared" si="14"/>
        <v>No Aceptable</v>
      </c>
      <c r="AJ25" s="159">
        <v>800</v>
      </c>
      <c r="AK25" s="159">
        <f t="shared" si="16"/>
        <v>600</v>
      </c>
      <c r="AL25" s="160">
        <f t="shared" si="17"/>
        <v>0.25</v>
      </c>
      <c r="AM25" s="161" t="s">
        <v>407</v>
      </c>
      <c r="AN25" s="210" t="s">
        <v>634</v>
      </c>
    </row>
    <row r="26" spans="1:40" s="69" customFormat="1" ht="147" customHeight="1">
      <c r="A26" s="560"/>
      <c r="B26" s="152" t="s">
        <v>385</v>
      </c>
      <c r="C26" s="162" t="s">
        <v>574</v>
      </c>
      <c r="D26" s="136" t="s">
        <v>855</v>
      </c>
      <c r="E26" s="149" t="s">
        <v>969</v>
      </c>
      <c r="F26" s="311" t="s">
        <v>30</v>
      </c>
      <c r="G26" s="311" t="s">
        <v>57</v>
      </c>
      <c r="H26" s="311" t="s">
        <v>644</v>
      </c>
      <c r="I26" s="147" t="s">
        <v>646</v>
      </c>
      <c r="J26" s="147" t="s">
        <v>390</v>
      </c>
      <c r="K26" s="147" t="s">
        <v>638</v>
      </c>
      <c r="L26" s="147" t="s">
        <v>639</v>
      </c>
      <c r="M26" s="153">
        <v>2</v>
      </c>
      <c r="N26" s="154">
        <v>4</v>
      </c>
      <c r="O26" s="153">
        <f t="shared" si="18"/>
        <v>8</v>
      </c>
      <c r="P26" s="167" t="str">
        <f t="shared" si="2"/>
        <v>Medio</v>
      </c>
      <c r="Q26" s="153">
        <v>100</v>
      </c>
      <c r="R26" s="153">
        <f t="shared" si="0"/>
        <v>800</v>
      </c>
      <c r="S26" s="153" t="str">
        <f t="shared" si="3"/>
        <v>I</v>
      </c>
      <c r="T26" s="155" t="str">
        <f t="shared" si="4"/>
        <v>No Aceptable</v>
      </c>
      <c r="U26" s="137" t="s">
        <v>391</v>
      </c>
      <c r="V26" s="137" t="s">
        <v>392</v>
      </c>
      <c r="W26" s="137" t="s">
        <v>392</v>
      </c>
      <c r="X26" s="149" t="s">
        <v>626</v>
      </c>
      <c r="Y26" s="148" t="s">
        <v>278</v>
      </c>
      <c r="Z26" s="147" t="s">
        <v>392</v>
      </c>
      <c r="AA26" s="149" t="s">
        <v>689</v>
      </c>
      <c r="AB26" s="147" t="s">
        <v>641</v>
      </c>
      <c r="AC26" s="209" t="s">
        <v>643</v>
      </c>
      <c r="AD26" s="153">
        <v>2</v>
      </c>
      <c r="AE26" s="154">
        <v>3</v>
      </c>
      <c r="AF26" s="156">
        <f t="shared" si="1"/>
        <v>6</v>
      </c>
      <c r="AG26" s="157">
        <f t="shared" si="13"/>
        <v>600</v>
      </c>
      <c r="AH26" s="158" t="str">
        <f t="shared" si="5"/>
        <v>I</v>
      </c>
      <c r="AI26" s="155" t="str">
        <f t="shared" si="14"/>
        <v>No Aceptable</v>
      </c>
      <c r="AJ26" s="159">
        <v>800</v>
      </c>
      <c r="AK26" s="159">
        <f t="shared" si="16"/>
        <v>600</v>
      </c>
      <c r="AL26" s="160">
        <f t="shared" si="17"/>
        <v>0.25</v>
      </c>
      <c r="AM26" s="161" t="s">
        <v>407</v>
      </c>
      <c r="AN26" s="210" t="s">
        <v>634</v>
      </c>
    </row>
    <row r="27" spans="1:40" ht="235.05" customHeight="1">
      <c r="A27" s="565" t="s">
        <v>1182</v>
      </c>
      <c r="B27" s="152" t="s">
        <v>385</v>
      </c>
      <c r="C27" s="162" t="s">
        <v>386</v>
      </c>
      <c r="D27" s="136" t="s">
        <v>950</v>
      </c>
      <c r="E27" s="149" t="s">
        <v>969</v>
      </c>
      <c r="F27" s="208" t="s">
        <v>27</v>
      </c>
      <c r="G27" s="208" t="s">
        <v>61</v>
      </c>
      <c r="H27" s="136" t="s">
        <v>423</v>
      </c>
      <c r="I27" s="136" t="s">
        <v>1101</v>
      </c>
      <c r="J27" s="147" t="s">
        <v>389</v>
      </c>
      <c r="K27" s="147" t="s">
        <v>397</v>
      </c>
      <c r="L27" s="147" t="s">
        <v>414</v>
      </c>
      <c r="M27" s="153">
        <v>6</v>
      </c>
      <c r="N27" s="154">
        <v>3</v>
      </c>
      <c r="O27" s="153">
        <f t="shared" si="18"/>
        <v>18</v>
      </c>
      <c r="P27" s="167" t="str">
        <f t="shared" ref="P27" si="19">IF((O27&gt;23),"MuyAlto",IF(O27&gt;9,"Alto",IF(O27&gt;5,"Medio",IF(O27&lt;6,"Bajo"))))</f>
        <v>Alto</v>
      </c>
      <c r="Q27" s="153">
        <v>25</v>
      </c>
      <c r="R27" s="153">
        <f t="shared" ref="R27" si="20">O27*Q27</f>
        <v>450</v>
      </c>
      <c r="S27" s="153" t="str">
        <f t="shared" ref="S27" si="21">IF((R27&gt;599),"I",IF(R27&gt;149,"II",IF(R27&gt;39,"III",IF(R27&lt;31,"IV"))))</f>
        <v>II</v>
      </c>
      <c r="T27" s="155" t="str">
        <f t="shared" ref="T27" si="22">IF(S27="IV","Aceptable",IF(S27="III","Mejorable",IF(S27="II","No Aceptable o Aceptable con Control Especifico",IF(S27="I","No Aceptable"))))</f>
        <v>No Aceptable o Aceptable con Control Especifico</v>
      </c>
      <c r="U27" s="137" t="s">
        <v>391</v>
      </c>
      <c r="V27" s="137" t="s">
        <v>392</v>
      </c>
      <c r="W27" s="137" t="s">
        <v>392</v>
      </c>
      <c r="X27" s="149" t="s">
        <v>393</v>
      </c>
      <c r="Y27" s="148" t="s">
        <v>278</v>
      </c>
      <c r="Z27" s="148" t="s">
        <v>392</v>
      </c>
      <c r="AA27" s="149" t="s">
        <v>851</v>
      </c>
      <c r="AB27" s="147" t="s">
        <v>390</v>
      </c>
      <c r="AC27" s="209" t="s">
        <v>943</v>
      </c>
      <c r="AD27" s="153">
        <v>2</v>
      </c>
      <c r="AE27" s="154">
        <v>1</v>
      </c>
      <c r="AF27" s="156">
        <f t="shared" ref="AF27" si="23">AD27*AE27</f>
        <v>2</v>
      </c>
      <c r="AG27" s="157">
        <f t="shared" si="13"/>
        <v>50</v>
      </c>
      <c r="AH27" s="158" t="str">
        <f t="shared" ref="AH27" si="24">IF((AG27&gt;599),"I",IF(AG27&gt;149,"II",IF(AG27&gt;39,"III",IF(AG27&lt;31,"IV"))))</f>
        <v>III</v>
      </c>
      <c r="AI27" s="155" t="str">
        <f t="shared" si="14"/>
        <v>Mejorable</v>
      </c>
      <c r="AJ27" s="159">
        <f t="shared" ref="AJ27" si="25">R27</f>
        <v>450</v>
      </c>
      <c r="AK27" s="159">
        <f t="shared" si="16"/>
        <v>50</v>
      </c>
      <c r="AL27" s="160">
        <f t="shared" si="17"/>
        <v>0.88888888888888884</v>
      </c>
      <c r="AM27" s="161" t="s">
        <v>415</v>
      </c>
      <c r="AN27" s="210" t="s">
        <v>411</v>
      </c>
    </row>
    <row r="28" spans="1:40" ht="229.05" customHeight="1">
      <c r="A28" s="565"/>
      <c r="B28" s="152" t="s">
        <v>385</v>
      </c>
      <c r="C28" s="162" t="s">
        <v>386</v>
      </c>
      <c r="D28" s="208" t="s">
        <v>428</v>
      </c>
      <c r="E28" s="149" t="s">
        <v>969</v>
      </c>
      <c r="F28" s="208" t="s">
        <v>27</v>
      </c>
      <c r="G28" s="208" t="s">
        <v>566</v>
      </c>
      <c r="H28" s="208" t="s">
        <v>612</v>
      </c>
      <c r="I28" s="136" t="s">
        <v>594</v>
      </c>
      <c r="J28" s="147" t="s">
        <v>389</v>
      </c>
      <c r="K28" s="149" t="s">
        <v>595</v>
      </c>
      <c r="L28" s="147" t="s">
        <v>390</v>
      </c>
      <c r="M28" s="153">
        <v>2</v>
      </c>
      <c r="N28" s="154">
        <v>3</v>
      </c>
      <c r="O28" s="153">
        <f t="shared" si="18"/>
        <v>6</v>
      </c>
      <c r="P28" s="167" t="str">
        <f t="shared" si="2"/>
        <v>Medio</v>
      </c>
      <c r="Q28" s="153">
        <v>60</v>
      </c>
      <c r="R28" s="153">
        <f t="shared" si="0"/>
        <v>360</v>
      </c>
      <c r="S28" s="153" t="str">
        <f t="shared" si="3"/>
        <v>II</v>
      </c>
      <c r="T28" s="155" t="str">
        <f t="shared" si="4"/>
        <v>No Aceptable o Aceptable con Control Especifico</v>
      </c>
      <c r="U28" s="137" t="s">
        <v>391</v>
      </c>
      <c r="V28" s="137" t="s">
        <v>392</v>
      </c>
      <c r="W28" s="137" t="s">
        <v>392</v>
      </c>
      <c r="X28" s="149" t="s">
        <v>599</v>
      </c>
      <c r="Y28" s="148" t="s">
        <v>278</v>
      </c>
      <c r="Z28" s="148" t="s">
        <v>392</v>
      </c>
      <c r="AA28" s="149" t="s">
        <v>850</v>
      </c>
      <c r="AB28" s="147" t="s">
        <v>390</v>
      </c>
      <c r="AC28" s="209" t="s">
        <v>943</v>
      </c>
      <c r="AD28" s="153">
        <v>2</v>
      </c>
      <c r="AE28" s="154">
        <v>2</v>
      </c>
      <c r="AF28" s="156">
        <f t="shared" si="1"/>
        <v>4</v>
      </c>
      <c r="AG28" s="157">
        <f t="shared" ref="AG28:AG33" si="26">AF28*Q28</f>
        <v>240</v>
      </c>
      <c r="AH28" s="158" t="str">
        <f t="shared" si="5"/>
        <v>II</v>
      </c>
      <c r="AI28" s="155" t="str">
        <f t="shared" ref="AI28:AI33" si="27">IF(AH28="IV","Aceptable",IF(AH28="III","Mejorable",IF(AH28="II","No Aceptable o Aceptable con Control Especifico",IF(AH28="I","No Aceptable"))))</f>
        <v>No Aceptable o Aceptable con Control Especifico</v>
      </c>
      <c r="AJ28" s="159">
        <f>R28</f>
        <v>360</v>
      </c>
      <c r="AK28" s="159">
        <f t="shared" ref="AK28:AK33" si="28">AG28</f>
        <v>240</v>
      </c>
      <c r="AL28" s="160">
        <f>(AJ28-AK28)/AJ28</f>
        <v>0.33333333333333331</v>
      </c>
      <c r="AM28" s="161" t="s">
        <v>394</v>
      </c>
      <c r="AN28" s="210" t="s">
        <v>427</v>
      </c>
    </row>
    <row r="29" spans="1:40" ht="231" customHeight="1">
      <c r="A29" s="565"/>
      <c r="B29" s="162" t="s">
        <v>385</v>
      </c>
      <c r="C29" s="162" t="s">
        <v>386</v>
      </c>
      <c r="D29" s="337" t="s">
        <v>387</v>
      </c>
      <c r="E29" s="149" t="s">
        <v>969</v>
      </c>
      <c r="F29" s="208" t="s">
        <v>27</v>
      </c>
      <c r="G29" s="136" t="s">
        <v>590</v>
      </c>
      <c r="H29" s="208" t="s">
        <v>749</v>
      </c>
      <c r="I29" s="136" t="s">
        <v>596</v>
      </c>
      <c r="J29" s="147" t="s">
        <v>389</v>
      </c>
      <c r="K29" s="149" t="s">
        <v>592</v>
      </c>
      <c r="L29" s="147" t="s">
        <v>390</v>
      </c>
      <c r="M29" s="153">
        <v>2</v>
      </c>
      <c r="N29" s="154">
        <v>3</v>
      </c>
      <c r="O29" s="153">
        <f>M29*N29</f>
        <v>6</v>
      </c>
      <c r="P29" s="167" t="str">
        <f>IF((O29&gt;23),"MuyAlto",IF(O29&gt;9,"Alto",IF(O29&gt;5,"Medio",IF(O29&lt;6,"Bajo"))))</f>
        <v>Medio</v>
      </c>
      <c r="Q29" s="153">
        <v>25</v>
      </c>
      <c r="R29" s="153">
        <f t="shared" si="0"/>
        <v>150</v>
      </c>
      <c r="S29" s="153" t="str">
        <f>IF((R29&gt;599),"I",IF(R29&gt;149,"II",IF(R29&gt;39,"III",IF(R29&lt;31,"IV"))))</f>
        <v>II</v>
      </c>
      <c r="T29" s="155" t="str">
        <f>IF(S29="IV","Aceptable",IF(S29="III","Mejorable",IF(S29="II","No Aceptable o Aceptable con Control Especifico",IF(S29="I","No Aceptable"))))</f>
        <v>No Aceptable o Aceptable con Control Especifico</v>
      </c>
      <c r="U29" s="137" t="s">
        <v>391</v>
      </c>
      <c r="V29" s="137" t="s">
        <v>392</v>
      </c>
      <c r="W29" s="137" t="s">
        <v>392</v>
      </c>
      <c r="X29" s="149" t="s">
        <v>593</v>
      </c>
      <c r="Y29" s="148" t="s">
        <v>278</v>
      </c>
      <c r="Z29" s="148" t="s">
        <v>392</v>
      </c>
      <c r="AA29" s="149" t="s">
        <v>967</v>
      </c>
      <c r="AB29" s="147" t="s">
        <v>390</v>
      </c>
      <c r="AC29" s="209" t="s">
        <v>943</v>
      </c>
      <c r="AD29" s="153">
        <v>2</v>
      </c>
      <c r="AE29" s="154">
        <v>2</v>
      </c>
      <c r="AF29" s="156">
        <f t="shared" si="1"/>
        <v>4</v>
      </c>
      <c r="AG29" s="157">
        <f t="shared" si="26"/>
        <v>100</v>
      </c>
      <c r="AH29" s="158" t="str">
        <f>IF((AG29&gt;599),"I",IF(AG29&gt;149,"II",IF(AG29&gt;39,"III",IF(AG29&lt;31,"IV"))))</f>
        <v>III</v>
      </c>
      <c r="AI29" s="155" t="str">
        <f t="shared" si="27"/>
        <v>Mejorable</v>
      </c>
      <c r="AJ29" s="159">
        <f>R29</f>
        <v>150</v>
      </c>
      <c r="AK29" s="159">
        <f t="shared" si="28"/>
        <v>100</v>
      </c>
      <c r="AL29" s="160">
        <f>(AJ29-AK29)/AJ29</f>
        <v>0.33333333333333331</v>
      </c>
      <c r="AM29" s="161" t="s">
        <v>394</v>
      </c>
      <c r="AN29" s="210" t="s">
        <v>427</v>
      </c>
    </row>
    <row r="30" spans="1:40" ht="133.94999999999999" customHeight="1">
      <c r="A30" s="565"/>
      <c r="B30" s="162" t="s">
        <v>385</v>
      </c>
      <c r="C30" s="162" t="s">
        <v>386</v>
      </c>
      <c r="D30" s="208" t="s">
        <v>436</v>
      </c>
      <c r="E30" s="149" t="s">
        <v>969</v>
      </c>
      <c r="F30" s="208" t="s">
        <v>27</v>
      </c>
      <c r="G30" s="208" t="s">
        <v>41</v>
      </c>
      <c r="H30" s="136" t="s">
        <v>437</v>
      </c>
      <c r="I30" s="136" t="s">
        <v>596</v>
      </c>
      <c r="J30" s="147" t="s">
        <v>389</v>
      </c>
      <c r="K30" s="149" t="s">
        <v>598</v>
      </c>
      <c r="L30" s="147" t="s">
        <v>390</v>
      </c>
      <c r="M30" s="153">
        <v>2</v>
      </c>
      <c r="N30" s="154">
        <v>3</v>
      </c>
      <c r="O30" s="153">
        <f>M30*N30</f>
        <v>6</v>
      </c>
      <c r="P30" s="167" t="str">
        <f t="shared" ref="P30" si="29">IF((O30&gt;23),"MuyAlto",IF(O30&gt;9,"Alto",IF(O30&gt;5,"Medio",IF(O30&lt;6,"Bajo"))))</f>
        <v>Medio</v>
      </c>
      <c r="Q30" s="153">
        <v>60</v>
      </c>
      <c r="R30" s="153">
        <f t="shared" si="0"/>
        <v>360</v>
      </c>
      <c r="S30" s="153" t="str">
        <f t="shared" ref="S30" si="30">IF((R30&gt;599),"I",IF(R30&gt;149,"II",IF(R30&gt;39,"III",IF(R30&lt;31,"IV"))))</f>
        <v>II</v>
      </c>
      <c r="T30" s="155" t="str">
        <f t="shared" ref="T30" si="31">IF(S30="IV","Aceptable",IF(S30="III","Mejorable",IF(S30="II","No Aceptable o Aceptable con Control Especifico",IF(S30="I","No Aceptable"))))</f>
        <v>No Aceptable o Aceptable con Control Especifico</v>
      </c>
      <c r="U30" s="137" t="s">
        <v>391</v>
      </c>
      <c r="V30" s="137" t="s">
        <v>392</v>
      </c>
      <c r="W30" s="137" t="s">
        <v>392</v>
      </c>
      <c r="X30" s="149" t="s">
        <v>599</v>
      </c>
      <c r="Y30" s="148" t="s">
        <v>278</v>
      </c>
      <c r="Z30" s="148" t="s">
        <v>392</v>
      </c>
      <c r="AA30" s="149" t="s">
        <v>851</v>
      </c>
      <c r="AB30" s="147" t="s">
        <v>390</v>
      </c>
      <c r="AC30" s="209" t="s">
        <v>943</v>
      </c>
      <c r="AD30" s="153">
        <v>2</v>
      </c>
      <c r="AE30" s="154">
        <v>2</v>
      </c>
      <c r="AF30" s="156">
        <f t="shared" si="1"/>
        <v>4</v>
      </c>
      <c r="AG30" s="157">
        <f t="shared" si="26"/>
        <v>240</v>
      </c>
      <c r="AH30" s="158" t="str">
        <f t="shared" ref="AH30" si="32">IF((AG30&gt;599),"I",IF(AG30&gt;149,"II",IF(AG30&gt;39,"III",IF(AG30&lt;31,"IV"))))</f>
        <v>II</v>
      </c>
      <c r="AI30" s="155" t="str">
        <f t="shared" si="27"/>
        <v>No Aceptable o Aceptable con Control Especifico</v>
      </c>
      <c r="AJ30" s="159">
        <f>R30</f>
        <v>360</v>
      </c>
      <c r="AK30" s="159">
        <f t="shared" si="28"/>
        <v>240</v>
      </c>
      <c r="AL30" s="160">
        <f>(AJ30-AK30)/AJ30</f>
        <v>0.33333333333333331</v>
      </c>
      <c r="AM30" s="161" t="s">
        <v>407</v>
      </c>
      <c r="AN30" s="210" t="s">
        <v>427</v>
      </c>
    </row>
    <row r="31" spans="1:40" ht="228" customHeight="1">
      <c r="A31" s="565"/>
      <c r="B31" s="162" t="s">
        <v>385</v>
      </c>
      <c r="C31" s="162" t="s">
        <v>386</v>
      </c>
      <c r="D31" s="208" t="s">
        <v>438</v>
      </c>
      <c r="E31" s="149" t="s">
        <v>969</v>
      </c>
      <c r="F31" s="208" t="s">
        <v>27</v>
      </c>
      <c r="G31" s="311" t="s">
        <v>580</v>
      </c>
      <c r="H31" s="208" t="s">
        <v>955</v>
      </c>
      <c r="I31" s="136" t="s">
        <v>596</v>
      </c>
      <c r="J31" s="147" t="s">
        <v>389</v>
      </c>
      <c r="K31" s="149" t="s">
        <v>598</v>
      </c>
      <c r="L31" s="147" t="s">
        <v>390</v>
      </c>
      <c r="M31" s="153">
        <v>2</v>
      </c>
      <c r="N31" s="154">
        <v>3</v>
      </c>
      <c r="O31" s="153">
        <f>M31*N31</f>
        <v>6</v>
      </c>
      <c r="P31" s="167" t="str">
        <f t="shared" ref="P31:P35" si="33">IF((O31&gt;23),"MuyAlto",IF(O31&gt;9,"Alto",IF(O31&gt;5,"Medio",IF(O31&lt;6,"Bajo"))))</f>
        <v>Medio</v>
      </c>
      <c r="Q31" s="153">
        <v>60</v>
      </c>
      <c r="R31" s="153">
        <f t="shared" si="0"/>
        <v>360</v>
      </c>
      <c r="S31" s="153" t="str">
        <f t="shared" ref="S31:S35" si="34">IF((R31&gt;599),"I",IF(R31&gt;149,"II",IF(R31&gt;39,"III",IF(R31&lt;31,"IV"))))</f>
        <v>II</v>
      </c>
      <c r="T31" s="155" t="str">
        <f t="shared" ref="T31:T35" si="35">IF(S31="IV","Aceptable",IF(S31="III","Mejorable",IF(S31="II","No Aceptable o Aceptable con Control Especifico",IF(S31="I","No Aceptable"))))</f>
        <v>No Aceptable o Aceptable con Control Especifico</v>
      </c>
      <c r="U31" s="137" t="s">
        <v>391</v>
      </c>
      <c r="V31" s="137" t="s">
        <v>392</v>
      </c>
      <c r="W31" s="137" t="s">
        <v>392</v>
      </c>
      <c r="X31" s="149" t="s">
        <v>599</v>
      </c>
      <c r="Y31" s="148" t="s">
        <v>278</v>
      </c>
      <c r="Z31" s="148" t="s">
        <v>392</v>
      </c>
      <c r="AA31" s="149" t="s">
        <v>850</v>
      </c>
      <c r="AB31" s="147" t="s">
        <v>390</v>
      </c>
      <c r="AC31" s="209" t="s">
        <v>943</v>
      </c>
      <c r="AD31" s="153">
        <v>2</v>
      </c>
      <c r="AE31" s="154">
        <v>2</v>
      </c>
      <c r="AF31" s="156">
        <f t="shared" si="1"/>
        <v>4</v>
      </c>
      <c r="AG31" s="157">
        <f t="shared" si="26"/>
        <v>240</v>
      </c>
      <c r="AH31" s="158" t="str">
        <f t="shared" ref="AH31" si="36">IF((AG31&gt;599),"I",IF(AG31&gt;149,"II",IF(AG31&gt;39,"III",IF(AG31&lt;31,"IV"))))</f>
        <v>II</v>
      </c>
      <c r="AI31" s="155" t="str">
        <f t="shared" si="27"/>
        <v>No Aceptable o Aceptable con Control Especifico</v>
      </c>
      <c r="AJ31" s="159">
        <f>R31</f>
        <v>360</v>
      </c>
      <c r="AK31" s="159">
        <f t="shared" si="28"/>
        <v>240</v>
      </c>
      <c r="AL31" s="160">
        <f>(AJ31-AK31)/AJ31</f>
        <v>0.33333333333333331</v>
      </c>
      <c r="AM31" s="161" t="s">
        <v>407</v>
      </c>
      <c r="AN31" s="210" t="s">
        <v>427</v>
      </c>
    </row>
    <row r="32" spans="1:40" ht="129" customHeight="1">
      <c r="A32" s="565"/>
      <c r="B32" s="162" t="s">
        <v>385</v>
      </c>
      <c r="C32" s="162" t="s">
        <v>574</v>
      </c>
      <c r="D32" s="208" t="s">
        <v>429</v>
      </c>
      <c r="E32" s="149" t="s">
        <v>969</v>
      </c>
      <c r="F32" s="208" t="s">
        <v>25</v>
      </c>
      <c r="G32" s="136" t="s">
        <v>32</v>
      </c>
      <c r="H32" s="136" t="s">
        <v>435</v>
      </c>
      <c r="I32" s="136" t="s">
        <v>664</v>
      </c>
      <c r="J32" s="147" t="s">
        <v>389</v>
      </c>
      <c r="K32" s="149" t="s">
        <v>665</v>
      </c>
      <c r="L32" s="147" t="s">
        <v>390</v>
      </c>
      <c r="M32" s="153">
        <v>2</v>
      </c>
      <c r="N32" s="154">
        <v>4</v>
      </c>
      <c r="O32" s="153">
        <f t="shared" ref="O32" si="37">M32*N32</f>
        <v>8</v>
      </c>
      <c r="P32" s="167" t="str">
        <f t="shared" si="33"/>
        <v>Medio</v>
      </c>
      <c r="Q32" s="153">
        <v>60</v>
      </c>
      <c r="R32" s="153">
        <f t="shared" si="0"/>
        <v>480</v>
      </c>
      <c r="S32" s="153" t="str">
        <f t="shared" si="34"/>
        <v>II</v>
      </c>
      <c r="T32" s="155" t="str">
        <f t="shared" si="35"/>
        <v>No Aceptable o Aceptable con Control Especifico</v>
      </c>
      <c r="U32" s="137" t="s">
        <v>666</v>
      </c>
      <c r="V32" s="137" t="s">
        <v>392</v>
      </c>
      <c r="W32" s="137" t="s">
        <v>392</v>
      </c>
      <c r="X32" s="149" t="s">
        <v>667</v>
      </c>
      <c r="Y32" s="148" t="s">
        <v>278</v>
      </c>
      <c r="Z32" s="148" t="s">
        <v>392</v>
      </c>
      <c r="AA32" s="149" t="s">
        <v>956</v>
      </c>
      <c r="AB32" s="147" t="s">
        <v>390</v>
      </c>
      <c r="AC32" s="209" t="s">
        <v>668</v>
      </c>
      <c r="AD32" s="153">
        <v>2</v>
      </c>
      <c r="AE32" s="154">
        <v>3</v>
      </c>
      <c r="AF32" s="156">
        <f>AD32*AE32</f>
        <v>6</v>
      </c>
      <c r="AG32" s="157">
        <f t="shared" si="26"/>
        <v>360</v>
      </c>
      <c r="AH32" s="158" t="str">
        <f>IF((AG32&gt;599),"I",IF(AG32&gt;149,"II",IF(AG32&gt;39,"III",IF(AG32&lt;31,"IV"))))</f>
        <v>II</v>
      </c>
      <c r="AI32" s="155" t="str">
        <f t="shared" si="27"/>
        <v>No Aceptable o Aceptable con Control Especifico</v>
      </c>
      <c r="AJ32" s="159">
        <v>480</v>
      </c>
      <c r="AK32" s="159">
        <f t="shared" si="28"/>
        <v>360</v>
      </c>
      <c r="AL32" s="160">
        <f t="shared" ref="AL32" si="38">(AJ32-AK32)/AJ32</f>
        <v>0.25</v>
      </c>
      <c r="AM32" s="161" t="s">
        <v>394</v>
      </c>
      <c r="AN32" s="210" t="s">
        <v>634</v>
      </c>
    </row>
    <row r="33" spans="1:40" ht="232.95" customHeight="1">
      <c r="A33" s="565"/>
      <c r="B33" s="152" t="s">
        <v>385</v>
      </c>
      <c r="C33" s="162" t="s">
        <v>386</v>
      </c>
      <c r="D33" s="208" t="s">
        <v>951</v>
      </c>
      <c r="E33" s="149" t="s">
        <v>969</v>
      </c>
      <c r="F33" s="208" t="s">
        <v>25</v>
      </c>
      <c r="G33" s="136" t="s">
        <v>570</v>
      </c>
      <c r="H33" s="136" t="s">
        <v>424</v>
      </c>
      <c r="I33" s="136" t="s">
        <v>403</v>
      </c>
      <c r="J33" s="147" t="s">
        <v>389</v>
      </c>
      <c r="K33" s="147" t="s">
        <v>397</v>
      </c>
      <c r="L33" s="147" t="s">
        <v>397</v>
      </c>
      <c r="M33" s="153">
        <v>2</v>
      </c>
      <c r="N33" s="154">
        <v>3</v>
      </c>
      <c r="O33" s="156">
        <f t="shared" ref="O33:O34" si="39">M33*N33</f>
        <v>6</v>
      </c>
      <c r="P33" s="167" t="str">
        <f t="shared" si="33"/>
        <v>Medio</v>
      </c>
      <c r="Q33" s="156">
        <v>10</v>
      </c>
      <c r="R33" s="156">
        <f t="shared" si="0"/>
        <v>60</v>
      </c>
      <c r="S33" s="153" t="str">
        <f t="shared" si="34"/>
        <v>III</v>
      </c>
      <c r="T33" s="155" t="str">
        <f t="shared" si="35"/>
        <v>Mejorable</v>
      </c>
      <c r="U33" s="137" t="s">
        <v>391</v>
      </c>
      <c r="V33" s="137" t="s">
        <v>392</v>
      </c>
      <c r="W33" s="137" t="s">
        <v>392</v>
      </c>
      <c r="X33" s="149" t="s">
        <v>405</v>
      </c>
      <c r="Y33" s="148" t="s">
        <v>278</v>
      </c>
      <c r="Z33" s="148" t="s">
        <v>392</v>
      </c>
      <c r="AA33" s="149" t="s">
        <v>406</v>
      </c>
      <c r="AB33" s="147" t="s">
        <v>390</v>
      </c>
      <c r="AC33" s="209" t="s">
        <v>406</v>
      </c>
      <c r="AD33" s="153">
        <v>2</v>
      </c>
      <c r="AE33" s="154">
        <v>1</v>
      </c>
      <c r="AF33" s="156">
        <f t="shared" si="1"/>
        <v>2</v>
      </c>
      <c r="AG33" s="157">
        <f t="shared" si="26"/>
        <v>20</v>
      </c>
      <c r="AH33" s="158" t="str">
        <f>IF((AG33&gt;599),"I",IF(AG33&gt;149,"II",IF(AG33&gt;39,"III",IF(AG33&lt;31,"IV"))))</f>
        <v>IV</v>
      </c>
      <c r="AI33" s="155" t="str">
        <f t="shared" si="27"/>
        <v>Aceptable</v>
      </c>
      <c r="AJ33" s="159">
        <f>R33</f>
        <v>60</v>
      </c>
      <c r="AK33" s="159">
        <f t="shared" si="28"/>
        <v>20</v>
      </c>
      <c r="AL33" s="160">
        <f>(AJ33-AK33)/AJ33</f>
        <v>0.66666666666666663</v>
      </c>
      <c r="AM33" s="161" t="s">
        <v>407</v>
      </c>
      <c r="AN33" s="210" t="s">
        <v>399</v>
      </c>
    </row>
    <row r="34" spans="1:40" ht="219" customHeight="1">
      <c r="A34" s="565"/>
      <c r="B34" s="152" t="s">
        <v>385</v>
      </c>
      <c r="C34" s="162" t="s">
        <v>386</v>
      </c>
      <c r="D34" s="208" t="s">
        <v>953</v>
      </c>
      <c r="E34" s="149" t="s">
        <v>969</v>
      </c>
      <c r="F34" s="208" t="s">
        <v>28</v>
      </c>
      <c r="G34" s="136" t="s">
        <v>35</v>
      </c>
      <c r="H34" s="311" t="s">
        <v>615</v>
      </c>
      <c r="I34" s="136" t="s">
        <v>605</v>
      </c>
      <c r="J34" s="149" t="s">
        <v>401</v>
      </c>
      <c r="K34" s="147" t="s">
        <v>397</v>
      </c>
      <c r="L34" s="147" t="s">
        <v>397</v>
      </c>
      <c r="M34" s="153">
        <v>2</v>
      </c>
      <c r="N34" s="154">
        <v>3</v>
      </c>
      <c r="O34" s="153">
        <f t="shared" si="39"/>
        <v>6</v>
      </c>
      <c r="P34" s="167" t="str">
        <f t="shared" si="33"/>
        <v>Medio</v>
      </c>
      <c r="Q34" s="153">
        <v>60</v>
      </c>
      <c r="R34" s="153">
        <f t="shared" si="0"/>
        <v>360</v>
      </c>
      <c r="S34" s="153" t="str">
        <f t="shared" si="34"/>
        <v>II</v>
      </c>
      <c r="T34" s="155" t="str">
        <f t="shared" si="35"/>
        <v>No Aceptable o Aceptable con Control Especifico</v>
      </c>
      <c r="U34" s="137" t="s">
        <v>391</v>
      </c>
      <c r="V34" s="137" t="s">
        <v>392</v>
      </c>
      <c r="W34" s="137" t="s">
        <v>392</v>
      </c>
      <c r="X34" s="149" t="s">
        <v>606</v>
      </c>
      <c r="Y34" s="148" t="s">
        <v>278</v>
      </c>
      <c r="Z34" s="148" t="s">
        <v>392</v>
      </c>
      <c r="AA34" s="149" t="s">
        <v>965</v>
      </c>
      <c r="AB34" s="147" t="s">
        <v>390</v>
      </c>
      <c r="AC34" s="209" t="s">
        <v>966</v>
      </c>
      <c r="AD34" s="153">
        <v>2</v>
      </c>
      <c r="AE34" s="154">
        <v>2</v>
      </c>
      <c r="AF34" s="156">
        <f t="shared" si="1"/>
        <v>4</v>
      </c>
      <c r="AG34" s="157">
        <f t="shared" ref="AG34:AG35" si="40">AF34*Q34</f>
        <v>240</v>
      </c>
      <c r="AH34" s="158" t="str">
        <f t="shared" ref="AH34:AH35" si="41">IF((AG34&gt;599),"I",IF(AG34&gt;149,"II",IF(AG34&gt;39,"III",IF(AG34&lt;31,"IV"))))</f>
        <v>II</v>
      </c>
      <c r="AI34" s="155" t="str">
        <f t="shared" ref="AI34:AI35" si="42">IF(AH34="IV","Aceptable",IF(AH34="III","Mejorable",IF(AH34="II","No Aceptable o Aceptable con Control Especifico",IF(AH34="I","No Aceptable"))))</f>
        <v>No Aceptable o Aceptable con Control Especifico</v>
      </c>
      <c r="AJ34" s="159">
        <f t="shared" ref="AJ34:AJ35" si="43">R34</f>
        <v>360</v>
      </c>
      <c r="AK34" s="159">
        <f t="shared" ref="AK34:AK35" si="44">AG34</f>
        <v>240</v>
      </c>
      <c r="AL34" s="160">
        <f t="shared" ref="AL34:AL35" si="45">(AJ34-AK34)/AJ34</f>
        <v>0.33333333333333331</v>
      </c>
      <c r="AM34" s="161" t="s">
        <v>394</v>
      </c>
      <c r="AN34" s="210" t="s">
        <v>563</v>
      </c>
    </row>
    <row r="35" spans="1:40" ht="216" customHeight="1">
      <c r="A35" s="565"/>
      <c r="B35" s="152" t="s">
        <v>385</v>
      </c>
      <c r="C35" s="162" t="s">
        <v>386</v>
      </c>
      <c r="D35" s="208" t="s">
        <v>953</v>
      </c>
      <c r="E35" s="149" t="s">
        <v>969</v>
      </c>
      <c r="F35" s="208" t="s">
        <v>28</v>
      </c>
      <c r="G35" s="136" t="s">
        <v>48</v>
      </c>
      <c r="H35" s="136" t="s">
        <v>426</v>
      </c>
      <c r="I35" s="136" t="s">
        <v>600</v>
      </c>
      <c r="J35" s="149" t="s">
        <v>603</v>
      </c>
      <c r="K35" s="149" t="s">
        <v>604</v>
      </c>
      <c r="L35" s="147" t="s">
        <v>390</v>
      </c>
      <c r="M35" s="153">
        <v>2</v>
      </c>
      <c r="N35" s="154">
        <v>3</v>
      </c>
      <c r="O35" s="153">
        <f>M35*N35</f>
        <v>6</v>
      </c>
      <c r="P35" s="167" t="str">
        <f t="shared" si="33"/>
        <v>Medio</v>
      </c>
      <c r="Q35" s="153">
        <v>60</v>
      </c>
      <c r="R35" s="153">
        <f t="shared" si="0"/>
        <v>360</v>
      </c>
      <c r="S35" s="153" t="str">
        <f t="shared" si="34"/>
        <v>II</v>
      </c>
      <c r="T35" s="155" t="str">
        <f t="shared" si="35"/>
        <v>No Aceptable o Aceptable con Control Especifico</v>
      </c>
      <c r="U35" s="137" t="s">
        <v>391</v>
      </c>
      <c r="V35" s="137" t="s">
        <v>392</v>
      </c>
      <c r="W35" s="137" t="s">
        <v>392</v>
      </c>
      <c r="X35" s="149" t="s">
        <v>398</v>
      </c>
      <c r="Y35" s="148" t="s">
        <v>278</v>
      </c>
      <c r="Z35" s="148" t="s">
        <v>392</v>
      </c>
      <c r="AA35" s="149" t="s">
        <v>964</v>
      </c>
      <c r="AB35" s="147" t="s">
        <v>837</v>
      </c>
      <c r="AC35" s="209" t="s">
        <v>659</v>
      </c>
      <c r="AD35" s="153">
        <v>2</v>
      </c>
      <c r="AE35" s="154">
        <v>2</v>
      </c>
      <c r="AF35" s="156">
        <f t="shared" si="1"/>
        <v>4</v>
      </c>
      <c r="AG35" s="157">
        <f t="shared" si="40"/>
        <v>240</v>
      </c>
      <c r="AH35" s="158" t="str">
        <f t="shared" si="41"/>
        <v>II</v>
      </c>
      <c r="AI35" s="155" t="str">
        <f t="shared" si="42"/>
        <v>No Aceptable o Aceptable con Control Especifico</v>
      </c>
      <c r="AJ35" s="159">
        <f t="shared" si="43"/>
        <v>360</v>
      </c>
      <c r="AK35" s="159">
        <f t="shared" si="44"/>
        <v>240</v>
      </c>
      <c r="AL35" s="160">
        <f t="shared" si="45"/>
        <v>0.33333333333333331</v>
      </c>
      <c r="AM35" s="161" t="s">
        <v>394</v>
      </c>
      <c r="AN35" s="210" t="s">
        <v>563</v>
      </c>
    </row>
    <row r="36" spans="1:40" ht="102">
      <c r="A36" s="565"/>
      <c r="B36" s="152" t="s">
        <v>385</v>
      </c>
      <c r="C36" s="162" t="s">
        <v>386</v>
      </c>
      <c r="D36" s="208" t="s">
        <v>957</v>
      </c>
      <c r="E36" s="149" t="s">
        <v>969</v>
      </c>
      <c r="F36" s="311" t="s">
        <v>29</v>
      </c>
      <c r="G36" s="311" t="s">
        <v>43</v>
      </c>
      <c r="H36" s="311" t="s">
        <v>617</v>
      </c>
      <c r="I36" s="147" t="s">
        <v>618</v>
      </c>
      <c r="J36" s="147" t="s">
        <v>397</v>
      </c>
      <c r="K36" s="147" t="s">
        <v>397</v>
      </c>
      <c r="L36" s="147" t="s">
        <v>397</v>
      </c>
      <c r="M36" s="153">
        <v>2</v>
      </c>
      <c r="N36" s="154">
        <v>3</v>
      </c>
      <c r="O36" s="153">
        <f t="shared" si="18"/>
        <v>6</v>
      </c>
      <c r="P36" s="167" t="str">
        <f t="shared" si="2"/>
        <v>Medio</v>
      </c>
      <c r="Q36" s="153">
        <v>10</v>
      </c>
      <c r="R36" s="153">
        <f t="shared" si="0"/>
        <v>60</v>
      </c>
      <c r="S36" s="153" t="str">
        <f t="shared" si="3"/>
        <v>III</v>
      </c>
      <c r="T36" s="155" t="str">
        <f t="shared" si="4"/>
        <v>Mejorable</v>
      </c>
      <c r="U36" s="137" t="s">
        <v>391</v>
      </c>
      <c r="V36" s="137" t="s">
        <v>392</v>
      </c>
      <c r="W36" s="137" t="s">
        <v>392</v>
      </c>
      <c r="X36" s="149" t="s">
        <v>619</v>
      </c>
      <c r="Y36" s="148" t="s">
        <v>278</v>
      </c>
      <c r="Z36" s="147" t="s">
        <v>392</v>
      </c>
      <c r="AA36" s="149" t="s">
        <v>621</v>
      </c>
      <c r="AB36" s="147" t="s">
        <v>390</v>
      </c>
      <c r="AC36" s="209" t="s">
        <v>622</v>
      </c>
      <c r="AD36" s="153">
        <v>2</v>
      </c>
      <c r="AE36" s="154">
        <v>2</v>
      </c>
      <c r="AF36" s="156">
        <f t="shared" si="1"/>
        <v>4</v>
      </c>
      <c r="AG36" s="157">
        <f t="shared" si="13"/>
        <v>40</v>
      </c>
      <c r="AH36" s="158" t="str">
        <f t="shared" si="5"/>
        <v>III</v>
      </c>
      <c r="AI36" s="155" t="str">
        <f t="shared" si="14"/>
        <v>Mejorable</v>
      </c>
      <c r="AJ36" s="159">
        <v>60</v>
      </c>
      <c r="AK36" s="159">
        <f t="shared" si="16"/>
        <v>40</v>
      </c>
      <c r="AL36" s="160">
        <f t="shared" si="17"/>
        <v>0.33333333333333331</v>
      </c>
      <c r="AM36" s="161" t="s">
        <v>407</v>
      </c>
      <c r="AN36" s="210" t="s">
        <v>427</v>
      </c>
    </row>
    <row r="37" spans="1:40" ht="108">
      <c r="A37" s="565"/>
      <c r="B37" s="152" t="s">
        <v>385</v>
      </c>
      <c r="C37" s="162" t="s">
        <v>386</v>
      </c>
      <c r="D37" s="136" t="s">
        <v>856</v>
      </c>
      <c r="E37" s="149" t="s">
        <v>969</v>
      </c>
      <c r="F37" s="208" t="s">
        <v>29</v>
      </c>
      <c r="G37" s="136" t="s">
        <v>49</v>
      </c>
      <c r="H37" s="136" t="s">
        <v>1198</v>
      </c>
      <c r="I37" s="147" t="s">
        <v>623</v>
      </c>
      <c r="J37" s="147" t="s">
        <v>389</v>
      </c>
      <c r="K37" s="149" t="s">
        <v>624</v>
      </c>
      <c r="L37" s="149" t="s">
        <v>625</v>
      </c>
      <c r="M37" s="153">
        <v>2</v>
      </c>
      <c r="N37" s="154">
        <v>3</v>
      </c>
      <c r="O37" s="153">
        <f t="shared" si="18"/>
        <v>6</v>
      </c>
      <c r="P37" s="167" t="str">
        <f t="shared" si="2"/>
        <v>Medio</v>
      </c>
      <c r="Q37" s="153">
        <v>100</v>
      </c>
      <c r="R37" s="153">
        <f t="shared" si="0"/>
        <v>600</v>
      </c>
      <c r="S37" s="153" t="str">
        <f t="shared" si="3"/>
        <v>I</v>
      </c>
      <c r="T37" s="155" t="str">
        <f t="shared" si="4"/>
        <v>No Aceptable</v>
      </c>
      <c r="U37" s="137" t="s">
        <v>391</v>
      </c>
      <c r="V37" s="137" t="s">
        <v>392</v>
      </c>
      <c r="W37" s="137" t="s">
        <v>392</v>
      </c>
      <c r="X37" s="149" t="s">
        <v>626</v>
      </c>
      <c r="Y37" s="148" t="s">
        <v>278</v>
      </c>
      <c r="Z37" s="147" t="s">
        <v>392</v>
      </c>
      <c r="AA37" s="149" t="s">
        <v>1199</v>
      </c>
      <c r="AB37" s="147" t="s">
        <v>390</v>
      </c>
      <c r="AC37" s="209" t="s">
        <v>879</v>
      </c>
      <c r="AD37" s="153">
        <v>2</v>
      </c>
      <c r="AE37" s="154">
        <v>2</v>
      </c>
      <c r="AF37" s="153">
        <f t="shared" si="1"/>
        <v>4</v>
      </c>
      <c r="AG37" s="157">
        <f t="shared" si="13"/>
        <v>400</v>
      </c>
      <c r="AH37" s="158" t="str">
        <f t="shared" si="5"/>
        <v>II</v>
      </c>
      <c r="AI37" s="155" t="str">
        <f t="shared" si="14"/>
        <v>No Aceptable o Aceptable con Control Especifico</v>
      </c>
      <c r="AJ37" s="157">
        <v>600</v>
      </c>
      <c r="AK37" s="157">
        <f t="shared" si="16"/>
        <v>400</v>
      </c>
      <c r="AL37" s="361">
        <f t="shared" si="17"/>
        <v>0.33333333333333331</v>
      </c>
      <c r="AM37" s="362" t="s">
        <v>407</v>
      </c>
      <c r="AN37" s="363" t="s">
        <v>427</v>
      </c>
    </row>
    <row r="38" spans="1:40" ht="108">
      <c r="A38" s="565"/>
      <c r="B38" s="162" t="s">
        <v>385</v>
      </c>
      <c r="C38" s="162" t="s">
        <v>386</v>
      </c>
      <c r="D38" s="208" t="s">
        <v>429</v>
      </c>
      <c r="E38" s="149" t="s">
        <v>969</v>
      </c>
      <c r="F38" s="208" t="s">
        <v>29</v>
      </c>
      <c r="G38" s="136" t="s">
        <v>36</v>
      </c>
      <c r="H38" s="136" t="s">
        <v>432</v>
      </c>
      <c r="I38" s="136" t="s">
        <v>433</v>
      </c>
      <c r="J38" s="153" t="s">
        <v>397</v>
      </c>
      <c r="K38" s="147" t="s">
        <v>397</v>
      </c>
      <c r="L38" s="147" t="s">
        <v>410</v>
      </c>
      <c r="M38" s="153">
        <v>2</v>
      </c>
      <c r="N38" s="154">
        <v>2</v>
      </c>
      <c r="O38" s="156">
        <f t="shared" si="18"/>
        <v>4</v>
      </c>
      <c r="P38" s="167" t="str">
        <f t="shared" si="2"/>
        <v>Bajo</v>
      </c>
      <c r="Q38" s="156">
        <v>60</v>
      </c>
      <c r="R38" s="156">
        <f t="shared" si="0"/>
        <v>240</v>
      </c>
      <c r="S38" s="153" t="str">
        <f t="shared" si="3"/>
        <v>II</v>
      </c>
      <c r="T38" s="155" t="str">
        <f t="shared" si="4"/>
        <v>No Aceptable o Aceptable con Control Especifico</v>
      </c>
      <c r="U38" s="137" t="s">
        <v>391</v>
      </c>
      <c r="V38" s="137" t="s">
        <v>392</v>
      </c>
      <c r="W38" s="137" t="s">
        <v>392</v>
      </c>
      <c r="X38" s="149" t="s">
        <v>434</v>
      </c>
      <c r="Y38" s="148" t="s">
        <v>278</v>
      </c>
      <c r="Z38" s="148" t="s">
        <v>392</v>
      </c>
      <c r="AA38" s="149" t="s">
        <v>963</v>
      </c>
      <c r="AB38" s="147" t="s">
        <v>390</v>
      </c>
      <c r="AC38" s="209" t="s">
        <v>958</v>
      </c>
      <c r="AD38" s="153">
        <v>2</v>
      </c>
      <c r="AE38" s="154">
        <v>1</v>
      </c>
      <c r="AF38" s="156">
        <f t="shared" si="1"/>
        <v>2</v>
      </c>
      <c r="AG38" s="157">
        <f t="shared" si="13"/>
        <v>120</v>
      </c>
      <c r="AH38" s="158" t="str">
        <f t="shared" si="5"/>
        <v>III</v>
      </c>
      <c r="AI38" s="155" t="str">
        <f t="shared" si="14"/>
        <v>Mejorable</v>
      </c>
      <c r="AJ38" s="159">
        <f t="shared" ref="AJ38" si="46">R38</f>
        <v>240</v>
      </c>
      <c r="AK38" s="159">
        <f t="shared" si="16"/>
        <v>120</v>
      </c>
      <c r="AL38" s="160">
        <f t="shared" si="17"/>
        <v>0.5</v>
      </c>
      <c r="AM38" s="161" t="s">
        <v>407</v>
      </c>
      <c r="AN38" s="210" t="s">
        <v>395</v>
      </c>
    </row>
    <row r="39" spans="1:40" ht="165" customHeight="1">
      <c r="A39" s="565"/>
      <c r="B39" s="162" t="s">
        <v>385</v>
      </c>
      <c r="C39" s="162" t="s">
        <v>386</v>
      </c>
      <c r="D39" s="208" t="s">
        <v>952</v>
      </c>
      <c r="E39" s="149" t="s">
        <v>969</v>
      </c>
      <c r="F39" s="208" t="s">
        <v>29</v>
      </c>
      <c r="G39" s="136" t="s">
        <v>62</v>
      </c>
      <c r="H39" s="136" t="s">
        <v>439</v>
      </c>
      <c r="I39" s="147" t="s">
        <v>681</v>
      </c>
      <c r="J39" s="149" t="s">
        <v>389</v>
      </c>
      <c r="K39" s="149" t="s">
        <v>397</v>
      </c>
      <c r="L39" s="149" t="s">
        <v>682</v>
      </c>
      <c r="M39" s="153">
        <v>6</v>
      </c>
      <c r="N39" s="154">
        <v>1</v>
      </c>
      <c r="O39" s="153">
        <f t="shared" si="18"/>
        <v>6</v>
      </c>
      <c r="P39" s="167" t="str">
        <f t="shared" si="2"/>
        <v>Medio</v>
      </c>
      <c r="Q39" s="153">
        <v>100</v>
      </c>
      <c r="R39" s="153">
        <f t="shared" si="0"/>
        <v>600</v>
      </c>
      <c r="S39" s="153" t="str">
        <f t="shared" si="3"/>
        <v>I</v>
      </c>
      <c r="T39" s="155" t="str">
        <f t="shared" si="4"/>
        <v>No Aceptable</v>
      </c>
      <c r="U39" s="137" t="s">
        <v>391</v>
      </c>
      <c r="V39" s="137" t="s">
        <v>392</v>
      </c>
      <c r="W39" s="137" t="s">
        <v>392</v>
      </c>
      <c r="X39" s="149" t="s">
        <v>626</v>
      </c>
      <c r="Y39" s="148" t="s">
        <v>278</v>
      </c>
      <c r="Z39" s="147" t="s">
        <v>392</v>
      </c>
      <c r="AA39" s="149" t="s">
        <v>881</v>
      </c>
      <c r="AB39" s="147" t="s">
        <v>390</v>
      </c>
      <c r="AC39" s="209" t="s">
        <v>968</v>
      </c>
      <c r="AD39" s="153">
        <v>2</v>
      </c>
      <c r="AE39" s="154">
        <v>1</v>
      </c>
      <c r="AF39" s="156">
        <f t="shared" si="1"/>
        <v>2</v>
      </c>
      <c r="AG39" s="157">
        <f t="shared" si="13"/>
        <v>200</v>
      </c>
      <c r="AH39" s="158" t="str">
        <f t="shared" si="5"/>
        <v>II</v>
      </c>
      <c r="AI39" s="155" t="str">
        <f t="shared" si="14"/>
        <v>No Aceptable o Aceptable con Control Especifico</v>
      </c>
      <c r="AJ39" s="159">
        <v>600</v>
      </c>
      <c r="AK39" s="159">
        <f t="shared" si="16"/>
        <v>200</v>
      </c>
      <c r="AL39" s="160">
        <f t="shared" si="17"/>
        <v>0.66666666666666663</v>
      </c>
      <c r="AM39" s="161" t="s">
        <v>394</v>
      </c>
      <c r="AN39" s="210" t="s">
        <v>399</v>
      </c>
    </row>
    <row r="40" spans="1:40" ht="208.05" customHeight="1">
      <c r="A40" s="565"/>
      <c r="B40" s="162" t="s">
        <v>385</v>
      </c>
      <c r="C40" s="162" t="s">
        <v>386</v>
      </c>
      <c r="D40" s="208" t="s">
        <v>954</v>
      </c>
      <c r="E40" s="149" t="s">
        <v>969</v>
      </c>
      <c r="F40" s="208" t="s">
        <v>29</v>
      </c>
      <c r="G40" s="136" t="s">
        <v>67</v>
      </c>
      <c r="H40" s="136" t="s">
        <v>440</v>
      </c>
      <c r="I40" s="147" t="s">
        <v>820</v>
      </c>
      <c r="J40" s="149" t="s">
        <v>389</v>
      </c>
      <c r="K40" s="149" t="s">
        <v>397</v>
      </c>
      <c r="L40" s="149" t="s">
        <v>685</v>
      </c>
      <c r="M40" s="153">
        <v>6</v>
      </c>
      <c r="N40" s="154">
        <v>1</v>
      </c>
      <c r="O40" s="153">
        <f t="shared" si="18"/>
        <v>6</v>
      </c>
      <c r="P40" s="167" t="str">
        <f t="shared" si="2"/>
        <v>Medio</v>
      </c>
      <c r="Q40" s="153">
        <v>100</v>
      </c>
      <c r="R40" s="153">
        <f t="shared" si="0"/>
        <v>600</v>
      </c>
      <c r="S40" s="153" t="str">
        <f t="shared" si="3"/>
        <v>I</v>
      </c>
      <c r="T40" s="155" t="str">
        <f t="shared" si="4"/>
        <v>No Aceptable</v>
      </c>
      <c r="U40" s="137" t="s">
        <v>391</v>
      </c>
      <c r="V40" s="137" t="s">
        <v>392</v>
      </c>
      <c r="W40" s="137" t="s">
        <v>392</v>
      </c>
      <c r="X40" s="149" t="s">
        <v>626</v>
      </c>
      <c r="Y40" s="148" t="s">
        <v>278</v>
      </c>
      <c r="Z40" s="147" t="s">
        <v>392</v>
      </c>
      <c r="AA40" s="149" t="s">
        <v>962</v>
      </c>
      <c r="AB40" s="147" t="s">
        <v>390</v>
      </c>
      <c r="AC40" s="209" t="s">
        <v>687</v>
      </c>
      <c r="AD40" s="153">
        <v>2</v>
      </c>
      <c r="AE40" s="154">
        <v>1</v>
      </c>
      <c r="AF40" s="156">
        <f t="shared" si="1"/>
        <v>2</v>
      </c>
      <c r="AG40" s="157">
        <f t="shared" si="13"/>
        <v>200</v>
      </c>
      <c r="AH40" s="158" t="str">
        <f t="shared" si="5"/>
        <v>II</v>
      </c>
      <c r="AI40" s="155" t="str">
        <f t="shared" si="14"/>
        <v>No Aceptable o Aceptable con Control Especifico</v>
      </c>
      <c r="AJ40" s="159">
        <v>600</v>
      </c>
      <c r="AK40" s="159">
        <f t="shared" si="16"/>
        <v>200</v>
      </c>
      <c r="AL40" s="160">
        <f t="shared" si="17"/>
        <v>0.66666666666666663</v>
      </c>
      <c r="AM40" s="161" t="s">
        <v>394</v>
      </c>
      <c r="AN40" s="210" t="s">
        <v>399</v>
      </c>
    </row>
    <row r="41" spans="1:40" ht="217.95" customHeight="1">
      <c r="A41" s="565"/>
      <c r="B41" s="162" t="s">
        <v>385</v>
      </c>
      <c r="C41" s="162" t="s">
        <v>386</v>
      </c>
      <c r="D41" s="208" t="s">
        <v>953</v>
      </c>
      <c r="E41" s="149" t="s">
        <v>969</v>
      </c>
      <c r="F41" s="208" t="s">
        <v>29</v>
      </c>
      <c r="G41" s="311" t="s">
        <v>56</v>
      </c>
      <c r="H41" s="311" t="s">
        <v>629</v>
      </c>
      <c r="I41" s="147" t="s">
        <v>632</v>
      </c>
      <c r="J41" s="149" t="s">
        <v>631</v>
      </c>
      <c r="K41" s="149" t="s">
        <v>630</v>
      </c>
      <c r="L41" s="149" t="s">
        <v>637</v>
      </c>
      <c r="M41" s="153">
        <v>2</v>
      </c>
      <c r="N41" s="154">
        <v>4</v>
      </c>
      <c r="O41" s="153">
        <f t="shared" si="18"/>
        <v>8</v>
      </c>
      <c r="P41" s="167" t="str">
        <f t="shared" si="2"/>
        <v>Medio</v>
      </c>
      <c r="Q41" s="153">
        <v>100</v>
      </c>
      <c r="R41" s="153">
        <f t="shared" si="0"/>
        <v>800</v>
      </c>
      <c r="S41" s="153" t="str">
        <f t="shared" si="3"/>
        <v>I</v>
      </c>
      <c r="T41" s="155" t="str">
        <f t="shared" si="4"/>
        <v>No Aceptable</v>
      </c>
      <c r="U41" s="137" t="s">
        <v>391</v>
      </c>
      <c r="V41" s="137" t="s">
        <v>392</v>
      </c>
      <c r="W41" s="137" t="s">
        <v>392</v>
      </c>
      <c r="X41" s="149" t="s">
        <v>626</v>
      </c>
      <c r="Y41" s="148" t="s">
        <v>278</v>
      </c>
      <c r="Z41" s="147" t="s">
        <v>633</v>
      </c>
      <c r="AA41" s="149" t="s">
        <v>961</v>
      </c>
      <c r="AB41" s="147" t="s">
        <v>635</v>
      </c>
      <c r="AC41" s="209" t="s">
        <v>642</v>
      </c>
      <c r="AD41" s="153">
        <v>2</v>
      </c>
      <c r="AE41" s="154">
        <v>2</v>
      </c>
      <c r="AF41" s="156">
        <f t="shared" si="1"/>
        <v>4</v>
      </c>
      <c r="AG41" s="157">
        <f t="shared" si="13"/>
        <v>400</v>
      </c>
      <c r="AH41" s="158" t="str">
        <f t="shared" si="5"/>
        <v>II</v>
      </c>
      <c r="AI41" s="155" t="str">
        <f t="shared" si="14"/>
        <v>No Aceptable o Aceptable con Control Especifico</v>
      </c>
      <c r="AJ41" s="159">
        <v>800</v>
      </c>
      <c r="AK41" s="159">
        <f t="shared" si="16"/>
        <v>400</v>
      </c>
      <c r="AL41" s="160">
        <f t="shared" si="17"/>
        <v>0.5</v>
      </c>
      <c r="AM41" s="161" t="s">
        <v>407</v>
      </c>
      <c r="AN41" s="210" t="s">
        <v>395</v>
      </c>
    </row>
    <row r="42" spans="1:40" ht="216" customHeight="1">
      <c r="A42" s="565"/>
      <c r="B42" s="162" t="s">
        <v>385</v>
      </c>
      <c r="C42" s="162" t="s">
        <v>574</v>
      </c>
      <c r="D42" s="208" t="s">
        <v>953</v>
      </c>
      <c r="E42" s="149" t="s">
        <v>969</v>
      </c>
      <c r="F42" s="311" t="s">
        <v>30</v>
      </c>
      <c r="G42" s="311" t="s">
        <v>44</v>
      </c>
      <c r="H42" s="311" t="s">
        <v>636</v>
      </c>
      <c r="I42" s="149" t="s">
        <v>645</v>
      </c>
      <c r="J42" s="147" t="s">
        <v>390</v>
      </c>
      <c r="K42" s="147" t="s">
        <v>638</v>
      </c>
      <c r="L42" s="147" t="s">
        <v>639</v>
      </c>
      <c r="M42" s="153">
        <v>2</v>
      </c>
      <c r="N42" s="154">
        <v>4</v>
      </c>
      <c r="O42" s="153">
        <f t="shared" si="18"/>
        <v>8</v>
      </c>
      <c r="P42" s="167" t="str">
        <f t="shared" si="2"/>
        <v>Medio</v>
      </c>
      <c r="Q42" s="153">
        <v>100</v>
      </c>
      <c r="R42" s="153">
        <f t="shared" si="0"/>
        <v>800</v>
      </c>
      <c r="S42" s="153" t="str">
        <f t="shared" si="3"/>
        <v>I</v>
      </c>
      <c r="T42" s="155" t="str">
        <f t="shared" si="4"/>
        <v>No Aceptable</v>
      </c>
      <c r="U42" s="137" t="s">
        <v>391</v>
      </c>
      <c r="V42" s="137" t="s">
        <v>392</v>
      </c>
      <c r="W42" s="137" t="s">
        <v>392</v>
      </c>
      <c r="X42" s="149" t="s">
        <v>626</v>
      </c>
      <c r="Y42" s="148" t="s">
        <v>278</v>
      </c>
      <c r="Z42" s="147" t="s">
        <v>392</v>
      </c>
      <c r="AA42" s="149" t="s">
        <v>960</v>
      </c>
      <c r="AB42" s="147" t="s">
        <v>641</v>
      </c>
      <c r="AC42" s="209" t="s">
        <v>643</v>
      </c>
      <c r="AD42" s="153">
        <v>2</v>
      </c>
      <c r="AE42" s="154">
        <v>3</v>
      </c>
      <c r="AF42" s="156">
        <f t="shared" si="1"/>
        <v>6</v>
      </c>
      <c r="AG42" s="157">
        <f t="shared" si="13"/>
        <v>600</v>
      </c>
      <c r="AH42" s="158" t="str">
        <f t="shared" si="5"/>
        <v>I</v>
      </c>
      <c r="AI42" s="155" t="str">
        <f t="shared" si="14"/>
        <v>No Aceptable</v>
      </c>
      <c r="AJ42" s="159">
        <v>800</v>
      </c>
      <c r="AK42" s="159">
        <f t="shared" si="16"/>
        <v>600</v>
      </c>
      <c r="AL42" s="160">
        <f t="shared" si="17"/>
        <v>0.25</v>
      </c>
      <c r="AM42" s="161" t="s">
        <v>407</v>
      </c>
      <c r="AN42" s="210" t="s">
        <v>634</v>
      </c>
    </row>
    <row r="43" spans="1:40" ht="217.05" customHeight="1">
      <c r="A43" s="565"/>
      <c r="B43" s="162" t="s">
        <v>385</v>
      </c>
      <c r="C43" s="162" t="s">
        <v>574</v>
      </c>
      <c r="D43" s="208" t="s">
        <v>953</v>
      </c>
      <c r="E43" s="149" t="s">
        <v>969</v>
      </c>
      <c r="F43" s="311" t="s">
        <v>30</v>
      </c>
      <c r="G43" s="311" t="s">
        <v>57</v>
      </c>
      <c r="H43" s="311" t="s">
        <v>644</v>
      </c>
      <c r="I43" s="147" t="s">
        <v>646</v>
      </c>
      <c r="J43" s="147" t="s">
        <v>390</v>
      </c>
      <c r="K43" s="147" t="s">
        <v>638</v>
      </c>
      <c r="L43" s="147" t="s">
        <v>639</v>
      </c>
      <c r="M43" s="153">
        <v>2</v>
      </c>
      <c r="N43" s="154">
        <v>4</v>
      </c>
      <c r="O43" s="153">
        <f t="shared" si="18"/>
        <v>8</v>
      </c>
      <c r="P43" s="167" t="str">
        <f t="shared" si="2"/>
        <v>Medio</v>
      </c>
      <c r="Q43" s="153">
        <v>100</v>
      </c>
      <c r="R43" s="153">
        <f t="shared" si="0"/>
        <v>800</v>
      </c>
      <c r="S43" s="153" t="str">
        <f t="shared" si="3"/>
        <v>I</v>
      </c>
      <c r="T43" s="155" t="str">
        <f t="shared" si="4"/>
        <v>No Aceptable</v>
      </c>
      <c r="U43" s="137" t="s">
        <v>391</v>
      </c>
      <c r="V43" s="137" t="s">
        <v>392</v>
      </c>
      <c r="W43" s="137" t="s">
        <v>392</v>
      </c>
      <c r="X43" s="149" t="s">
        <v>626</v>
      </c>
      <c r="Y43" s="148" t="s">
        <v>278</v>
      </c>
      <c r="Z43" s="147" t="s">
        <v>392</v>
      </c>
      <c r="AA43" s="149" t="s">
        <v>959</v>
      </c>
      <c r="AB43" s="147" t="s">
        <v>641</v>
      </c>
      <c r="AC43" s="209" t="s">
        <v>643</v>
      </c>
      <c r="AD43" s="153">
        <v>2</v>
      </c>
      <c r="AE43" s="154">
        <v>3</v>
      </c>
      <c r="AF43" s="156">
        <f t="shared" si="1"/>
        <v>6</v>
      </c>
      <c r="AG43" s="157">
        <f t="shared" si="13"/>
        <v>600</v>
      </c>
      <c r="AH43" s="158" t="str">
        <f t="shared" si="5"/>
        <v>I</v>
      </c>
      <c r="AI43" s="155" t="str">
        <f t="shared" si="14"/>
        <v>No Aceptable</v>
      </c>
      <c r="AJ43" s="159">
        <v>800</v>
      </c>
      <c r="AK43" s="159">
        <f t="shared" si="16"/>
        <v>600</v>
      </c>
      <c r="AL43" s="160">
        <f t="shared" si="17"/>
        <v>0.25</v>
      </c>
      <c r="AM43" s="161" t="s">
        <v>407</v>
      </c>
      <c r="AN43" s="210" t="s">
        <v>634</v>
      </c>
    </row>
    <row r="44" spans="1:40" ht="303.60000000000002">
      <c r="A44" s="566" t="s">
        <v>567</v>
      </c>
      <c r="B44" s="162" t="s">
        <v>385</v>
      </c>
      <c r="C44" s="162" t="s">
        <v>386</v>
      </c>
      <c r="D44" s="319" t="s">
        <v>760</v>
      </c>
      <c r="E44" s="149" t="s">
        <v>969</v>
      </c>
      <c r="F44" s="208" t="s">
        <v>24</v>
      </c>
      <c r="G44" s="208" t="s">
        <v>72</v>
      </c>
      <c r="H44" s="208" t="s">
        <v>772</v>
      </c>
      <c r="I44" s="136" t="s">
        <v>774</v>
      </c>
      <c r="J44" s="147" t="s">
        <v>397</v>
      </c>
      <c r="K44" s="147" t="s">
        <v>397</v>
      </c>
      <c r="L44" s="136" t="s">
        <v>775</v>
      </c>
      <c r="M44" s="153">
        <v>2</v>
      </c>
      <c r="N44" s="154">
        <v>2</v>
      </c>
      <c r="O44" s="156">
        <f t="shared" si="18"/>
        <v>4</v>
      </c>
      <c r="P44" s="167" t="str">
        <f t="shared" si="2"/>
        <v>Bajo</v>
      </c>
      <c r="Q44" s="156">
        <v>25</v>
      </c>
      <c r="R44" s="156">
        <f t="shared" si="0"/>
        <v>100</v>
      </c>
      <c r="S44" s="153" t="str">
        <f t="shared" si="3"/>
        <v>III</v>
      </c>
      <c r="T44" s="155" t="str">
        <f t="shared" si="4"/>
        <v>Mejorable</v>
      </c>
      <c r="U44" s="137" t="s">
        <v>391</v>
      </c>
      <c r="V44" s="137" t="s">
        <v>392</v>
      </c>
      <c r="W44" s="137" t="s">
        <v>392</v>
      </c>
      <c r="X44" s="149" t="s">
        <v>463</v>
      </c>
      <c r="Y44" s="148" t="s">
        <v>278</v>
      </c>
      <c r="Z44" s="147" t="s">
        <v>392</v>
      </c>
      <c r="AA44" s="308" t="s">
        <v>779</v>
      </c>
      <c r="AB44" s="147" t="s">
        <v>777</v>
      </c>
      <c r="AC44" s="209" t="s">
        <v>778</v>
      </c>
      <c r="AD44" s="153">
        <v>2</v>
      </c>
      <c r="AE44" s="154">
        <v>1</v>
      </c>
      <c r="AF44" s="156">
        <f t="shared" si="1"/>
        <v>2</v>
      </c>
      <c r="AG44" s="157">
        <f t="shared" si="13"/>
        <v>50</v>
      </c>
      <c r="AH44" s="158" t="str">
        <f t="shared" si="5"/>
        <v>III</v>
      </c>
      <c r="AI44" s="155" t="str">
        <f t="shared" si="14"/>
        <v>Mejorable</v>
      </c>
      <c r="AJ44" s="159">
        <f t="shared" ref="AJ44:AJ58" si="47">R44</f>
        <v>100</v>
      </c>
      <c r="AK44" s="159">
        <f t="shared" si="16"/>
        <v>50</v>
      </c>
      <c r="AL44" s="160">
        <f t="shared" si="17"/>
        <v>0.5</v>
      </c>
      <c r="AM44" s="161" t="s">
        <v>419</v>
      </c>
      <c r="AN44" s="210" t="s">
        <v>395</v>
      </c>
    </row>
    <row r="45" spans="1:40" ht="290.39999999999998">
      <c r="A45" s="566"/>
      <c r="B45" s="162" t="s">
        <v>385</v>
      </c>
      <c r="C45" s="162" t="s">
        <v>386</v>
      </c>
      <c r="D45" s="319" t="s">
        <v>770</v>
      </c>
      <c r="E45" s="149" t="s">
        <v>969</v>
      </c>
      <c r="F45" s="208" t="s">
        <v>24</v>
      </c>
      <c r="G45" s="208" t="s">
        <v>38</v>
      </c>
      <c r="H45" s="208" t="s">
        <v>771</v>
      </c>
      <c r="I45" s="136" t="s">
        <v>773</v>
      </c>
      <c r="J45" s="147" t="s">
        <v>397</v>
      </c>
      <c r="K45" s="147" t="s">
        <v>397</v>
      </c>
      <c r="L45" s="136" t="s">
        <v>775</v>
      </c>
      <c r="M45" s="153">
        <v>2</v>
      </c>
      <c r="N45" s="154">
        <v>3</v>
      </c>
      <c r="O45" s="156">
        <f>M45*N45</f>
        <v>6</v>
      </c>
      <c r="P45" s="167" t="str">
        <f>IF((O45&gt;23),"MuyAlto",IF(O45&gt;9,"Alto",IF(O45&gt;5,"Medio",IF(O45&lt;6,"Bajo"))))</f>
        <v>Medio</v>
      </c>
      <c r="Q45" s="156">
        <v>25</v>
      </c>
      <c r="R45" s="156">
        <f>O45*Q45</f>
        <v>150</v>
      </c>
      <c r="S45" s="153" t="str">
        <f>IF((R45&gt;599),"I",IF(R45&gt;149,"II",IF(R45&gt;39,"III",IF(R45&lt;31,"IV"))))</f>
        <v>II</v>
      </c>
      <c r="T45" s="155" t="str">
        <f>IF(S45="IV","Aceptable",IF(S45="III","Mejorable",IF(S45="II","No Aceptable o Aceptable con Control Especifico",IF(S45="I","No Aceptable"))))</f>
        <v>No Aceptable o Aceptable con Control Especifico</v>
      </c>
      <c r="U45" s="137" t="s">
        <v>391</v>
      </c>
      <c r="V45" s="137" t="s">
        <v>392</v>
      </c>
      <c r="W45" s="137" t="s">
        <v>392</v>
      </c>
      <c r="X45" s="147" t="s">
        <v>776</v>
      </c>
      <c r="Y45" s="148" t="s">
        <v>278</v>
      </c>
      <c r="Z45" s="147" t="s">
        <v>392</v>
      </c>
      <c r="AA45" s="308" t="s">
        <v>780</v>
      </c>
      <c r="AB45" s="148" t="s">
        <v>390</v>
      </c>
      <c r="AC45" s="169" t="s">
        <v>781</v>
      </c>
      <c r="AD45" s="153">
        <v>2</v>
      </c>
      <c r="AE45" s="154">
        <v>1</v>
      </c>
      <c r="AF45" s="156">
        <f>AD45*AE45</f>
        <v>2</v>
      </c>
      <c r="AG45" s="157">
        <f>AF45*Q45</f>
        <v>50</v>
      </c>
      <c r="AH45" s="158" t="str">
        <f>IF((AG45&gt;599),"I",IF(AG45&gt;149,"II",IF(AG45&gt;39,"III",IF(AG45&lt;31,"IV"))))</f>
        <v>III</v>
      </c>
      <c r="AI45" s="155" t="str">
        <f>IF(AH45="IV","Aceptable",IF(AH45="III","Mejorable",IF(AH45="II","No Aceptable o Aceptable con Control Especifico",IF(AH45="I","No Aceptable"))))</f>
        <v>Mejorable</v>
      </c>
      <c r="AJ45" s="159">
        <f>R45</f>
        <v>150</v>
      </c>
      <c r="AK45" s="159">
        <f>AG45</f>
        <v>50</v>
      </c>
      <c r="AL45" s="160">
        <f>(AJ45-AK45)/AJ45</f>
        <v>0.66666666666666663</v>
      </c>
      <c r="AM45" s="161" t="s">
        <v>419</v>
      </c>
      <c r="AN45" s="210" t="s">
        <v>399</v>
      </c>
    </row>
    <row r="46" spans="1:40" ht="211.2">
      <c r="A46" s="566"/>
      <c r="B46" s="162" t="s">
        <v>385</v>
      </c>
      <c r="C46" s="162" t="s">
        <v>386</v>
      </c>
      <c r="D46" s="319" t="s">
        <v>764</v>
      </c>
      <c r="E46" s="149" t="s">
        <v>969</v>
      </c>
      <c r="F46" s="208" t="s">
        <v>27</v>
      </c>
      <c r="G46" s="208" t="s">
        <v>590</v>
      </c>
      <c r="H46" s="208" t="s">
        <v>761</v>
      </c>
      <c r="I46" s="136" t="s">
        <v>596</v>
      </c>
      <c r="J46" s="147" t="s">
        <v>389</v>
      </c>
      <c r="K46" s="149" t="s">
        <v>592</v>
      </c>
      <c r="L46" s="147" t="s">
        <v>390</v>
      </c>
      <c r="M46" s="153">
        <v>2</v>
      </c>
      <c r="N46" s="154">
        <v>3</v>
      </c>
      <c r="O46" s="153">
        <f>M46*N46</f>
        <v>6</v>
      </c>
      <c r="P46" s="167" t="str">
        <f>IF((O46&gt;23),"MuyAlto",IF(O46&gt;9,"Alto",IF(O46&gt;5,"Medio",IF(O46&lt;6,"Bajo"))))</f>
        <v>Medio</v>
      </c>
      <c r="Q46" s="153">
        <v>25</v>
      </c>
      <c r="R46" s="153">
        <f t="shared" ref="R46:R47" si="48">O46*Q46</f>
        <v>150</v>
      </c>
      <c r="S46" s="153" t="str">
        <f>IF((R46&gt;599),"I",IF(R46&gt;149,"II",IF(R46&gt;39,"III",IF(R46&lt;31,"IV"))))</f>
        <v>II</v>
      </c>
      <c r="T46" s="155" t="str">
        <f>IF(S46="IV","Aceptable",IF(S46="III","Mejorable",IF(S46="II","No Aceptable o Aceptable con Control Especifico",IF(S46="I","No Aceptable"))))</f>
        <v>No Aceptable o Aceptable con Control Especifico</v>
      </c>
      <c r="U46" s="137" t="s">
        <v>391</v>
      </c>
      <c r="V46" s="137" t="s">
        <v>392</v>
      </c>
      <c r="W46" s="137" t="s">
        <v>392</v>
      </c>
      <c r="X46" s="149" t="s">
        <v>593</v>
      </c>
      <c r="Y46" s="148" t="s">
        <v>278</v>
      </c>
      <c r="Z46" s="148" t="s">
        <v>392</v>
      </c>
      <c r="AA46" s="149" t="s">
        <v>762</v>
      </c>
      <c r="AB46" s="147" t="s">
        <v>390</v>
      </c>
      <c r="AC46" s="209" t="s">
        <v>943</v>
      </c>
      <c r="AD46" s="153">
        <v>2</v>
      </c>
      <c r="AE46" s="154">
        <v>2</v>
      </c>
      <c r="AF46" s="156">
        <f t="shared" ref="AF46:AF47" si="49">AD46*AE46</f>
        <v>4</v>
      </c>
      <c r="AG46" s="157">
        <f>AF46*Q46</f>
        <v>100</v>
      </c>
      <c r="AH46" s="158" t="str">
        <f>IF((AG46&gt;599),"I",IF(AG46&gt;149,"II",IF(AG46&gt;39,"III",IF(AG46&lt;31,"IV"))))</f>
        <v>III</v>
      </c>
      <c r="AI46" s="155" t="str">
        <f>IF(AH46="IV","Aceptable",IF(AH46="III","Mejorable",IF(AH46="II","No Aceptable o Aceptable con Control Especifico",IF(AH46="I","No Aceptable"))))</f>
        <v>Mejorable</v>
      </c>
      <c r="AJ46" s="159">
        <f>R46</f>
        <v>150</v>
      </c>
      <c r="AK46" s="159">
        <f>AG46</f>
        <v>100</v>
      </c>
      <c r="AL46" s="160">
        <f>(AJ46-AK46)/AJ46</f>
        <v>0.33333333333333331</v>
      </c>
      <c r="AM46" s="161" t="s">
        <v>394</v>
      </c>
      <c r="AN46" s="210" t="s">
        <v>427</v>
      </c>
    </row>
    <row r="47" spans="1:40" ht="237.6">
      <c r="A47" s="566"/>
      <c r="B47" s="162" t="s">
        <v>385</v>
      </c>
      <c r="C47" s="162" t="s">
        <v>386</v>
      </c>
      <c r="D47" s="319" t="s">
        <v>763</v>
      </c>
      <c r="E47" s="149" t="s">
        <v>969</v>
      </c>
      <c r="F47" s="208" t="s">
        <v>27</v>
      </c>
      <c r="G47" s="208" t="s">
        <v>566</v>
      </c>
      <c r="H47" s="208" t="s">
        <v>612</v>
      </c>
      <c r="I47" s="136" t="s">
        <v>594</v>
      </c>
      <c r="J47" s="147" t="s">
        <v>389</v>
      </c>
      <c r="K47" s="149" t="s">
        <v>595</v>
      </c>
      <c r="L47" s="147" t="s">
        <v>390</v>
      </c>
      <c r="M47" s="153">
        <v>2</v>
      </c>
      <c r="N47" s="154">
        <v>3</v>
      </c>
      <c r="O47" s="153">
        <f t="shared" ref="O47" si="50">M47*N47</f>
        <v>6</v>
      </c>
      <c r="P47" s="167" t="str">
        <f t="shared" ref="P47" si="51">IF((O47&gt;23),"MuyAlto",IF(O47&gt;9,"Alto",IF(O47&gt;5,"Medio",IF(O47&lt;6,"Bajo"))))</f>
        <v>Medio</v>
      </c>
      <c r="Q47" s="153">
        <v>60</v>
      </c>
      <c r="R47" s="153">
        <f t="shared" si="48"/>
        <v>360</v>
      </c>
      <c r="S47" s="153" t="str">
        <f t="shared" ref="S47" si="52">IF((R47&gt;599),"I",IF(R47&gt;149,"II",IF(R47&gt;39,"III",IF(R47&lt;31,"IV"))))</f>
        <v>II</v>
      </c>
      <c r="T47" s="155" t="str">
        <f t="shared" ref="T47" si="53">IF(S47="IV","Aceptable",IF(S47="III","Mejorable",IF(S47="II","No Aceptable o Aceptable con Control Especifico",IF(S47="I","No Aceptable"))))</f>
        <v>No Aceptable o Aceptable con Control Especifico</v>
      </c>
      <c r="U47" s="137" t="s">
        <v>391</v>
      </c>
      <c r="V47" s="137" t="s">
        <v>392</v>
      </c>
      <c r="W47" s="137" t="s">
        <v>392</v>
      </c>
      <c r="X47" s="149" t="s">
        <v>599</v>
      </c>
      <c r="Y47" s="148" t="s">
        <v>278</v>
      </c>
      <c r="Z47" s="148" t="s">
        <v>392</v>
      </c>
      <c r="AA47" s="149" t="s">
        <v>602</v>
      </c>
      <c r="AB47" s="147" t="s">
        <v>390</v>
      </c>
      <c r="AC47" s="209" t="s">
        <v>943</v>
      </c>
      <c r="AD47" s="153">
        <v>2</v>
      </c>
      <c r="AE47" s="154">
        <v>2</v>
      </c>
      <c r="AF47" s="156">
        <f t="shared" si="49"/>
        <v>4</v>
      </c>
      <c r="AG47" s="157">
        <f>AF47*Q47</f>
        <v>240</v>
      </c>
      <c r="AH47" s="158" t="str">
        <f t="shared" ref="AH47" si="54">IF((AG47&gt;599),"I",IF(AG47&gt;149,"II",IF(AG47&gt;39,"III",IF(AG47&lt;31,"IV"))))</f>
        <v>II</v>
      </c>
      <c r="AI47" s="155" t="str">
        <f>IF(AH47="IV","Aceptable",IF(AH47="III","Mejorable",IF(AH47="II","No Aceptable o Aceptable con Control Especifico",IF(AH47="I","No Aceptable"))))</f>
        <v>No Aceptable o Aceptable con Control Especifico</v>
      </c>
      <c r="AJ47" s="159">
        <f>R47</f>
        <v>360</v>
      </c>
      <c r="AK47" s="159">
        <f>AG47</f>
        <v>240</v>
      </c>
      <c r="AL47" s="160">
        <f>(AJ47-AK47)/AJ47</f>
        <v>0.33333333333333331</v>
      </c>
      <c r="AM47" s="161" t="s">
        <v>394</v>
      </c>
      <c r="AN47" s="210" t="s">
        <v>427</v>
      </c>
    </row>
    <row r="48" spans="1:40" ht="102">
      <c r="A48" s="566"/>
      <c r="B48" s="162" t="s">
        <v>385</v>
      </c>
      <c r="C48" s="162" t="s">
        <v>386</v>
      </c>
      <c r="D48" s="319" t="s">
        <v>765</v>
      </c>
      <c r="E48" s="149" t="s">
        <v>969</v>
      </c>
      <c r="F48" s="208" t="s">
        <v>26</v>
      </c>
      <c r="G48" s="136" t="s">
        <v>33</v>
      </c>
      <c r="H48" s="136" t="s">
        <v>766</v>
      </c>
      <c r="I48" s="136" t="s">
        <v>769</v>
      </c>
      <c r="J48" s="147" t="s">
        <v>397</v>
      </c>
      <c r="K48" s="147" t="s">
        <v>397</v>
      </c>
      <c r="L48" s="136" t="s">
        <v>767</v>
      </c>
      <c r="M48" s="153">
        <v>2</v>
      </c>
      <c r="N48" s="154">
        <v>3</v>
      </c>
      <c r="O48" s="156">
        <f t="shared" si="18"/>
        <v>6</v>
      </c>
      <c r="P48" s="167" t="str">
        <f t="shared" si="2"/>
        <v>Medio</v>
      </c>
      <c r="Q48" s="156">
        <v>10</v>
      </c>
      <c r="R48" s="156">
        <f t="shared" si="0"/>
        <v>60</v>
      </c>
      <c r="S48" s="153" t="str">
        <f t="shared" si="3"/>
        <v>III</v>
      </c>
      <c r="T48" s="155" t="str">
        <f t="shared" si="4"/>
        <v>Mejorable</v>
      </c>
      <c r="U48" s="137" t="s">
        <v>391</v>
      </c>
      <c r="V48" s="137" t="s">
        <v>392</v>
      </c>
      <c r="W48" s="137" t="s">
        <v>392</v>
      </c>
      <c r="X48" s="567" t="s">
        <v>465</v>
      </c>
      <c r="Y48" s="148" t="s">
        <v>278</v>
      </c>
      <c r="Z48" s="147" t="s">
        <v>392</v>
      </c>
      <c r="AA48" s="149" t="s">
        <v>783</v>
      </c>
      <c r="AB48" s="148" t="s">
        <v>390</v>
      </c>
      <c r="AC48" s="209" t="s">
        <v>768</v>
      </c>
      <c r="AD48" s="153">
        <v>2</v>
      </c>
      <c r="AE48" s="154">
        <v>2</v>
      </c>
      <c r="AF48" s="156">
        <f t="shared" si="1"/>
        <v>4</v>
      </c>
      <c r="AG48" s="157">
        <f t="shared" si="13"/>
        <v>40</v>
      </c>
      <c r="AH48" s="158" t="str">
        <f t="shared" si="5"/>
        <v>III</v>
      </c>
      <c r="AI48" s="155" t="str">
        <f t="shared" si="14"/>
        <v>Mejorable</v>
      </c>
      <c r="AJ48" s="159">
        <f t="shared" si="47"/>
        <v>60</v>
      </c>
      <c r="AK48" s="159">
        <f t="shared" si="16"/>
        <v>40</v>
      </c>
      <c r="AL48" s="160">
        <f t="shared" si="17"/>
        <v>0.33333333333333331</v>
      </c>
      <c r="AM48" s="161" t="s">
        <v>419</v>
      </c>
      <c r="AN48" s="210" t="s">
        <v>427</v>
      </c>
    </row>
    <row r="49" spans="1:40" ht="102">
      <c r="A49" s="566"/>
      <c r="B49" s="162" t="s">
        <v>385</v>
      </c>
      <c r="C49" s="162" t="s">
        <v>386</v>
      </c>
      <c r="D49" s="319" t="s">
        <v>765</v>
      </c>
      <c r="E49" s="149" t="s">
        <v>969</v>
      </c>
      <c r="F49" s="208" t="s">
        <v>26</v>
      </c>
      <c r="G49" s="136" t="s">
        <v>47</v>
      </c>
      <c r="H49" s="136" t="s">
        <v>466</v>
      </c>
      <c r="I49" s="136" t="s">
        <v>467</v>
      </c>
      <c r="J49" s="147" t="s">
        <v>397</v>
      </c>
      <c r="K49" s="147" t="s">
        <v>397</v>
      </c>
      <c r="L49" s="136" t="s">
        <v>782</v>
      </c>
      <c r="M49" s="153">
        <v>2</v>
      </c>
      <c r="N49" s="154">
        <v>3</v>
      </c>
      <c r="O49" s="156">
        <f t="shared" si="18"/>
        <v>6</v>
      </c>
      <c r="P49" s="167" t="str">
        <f t="shared" si="2"/>
        <v>Medio</v>
      </c>
      <c r="Q49" s="156">
        <v>10</v>
      </c>
      <c r="R49" s="156">
        <f t="shared" si="0"/>
        <v>60</v>
      </c>
      <c r="S49" s="153" t="str">
        <f t="shared" si="3"/>
        <v>III</v>
      </c>
      <c r="T49" s="155" t="str">
        <f t="shared" si="4"/>
        <v>Mejorable</v>
      </c>
      <c r="U49" s="137" t="s">
        <v>391</v>
      </c>
      <c r="V49" s="137" t="s">
        <v>392</v>
      </c>
      <c r="W49" s="137" t="s">
        <v>392</v>
      </c>
      <c r="X49" s="567"/>
      <c r="Y49" s="148" t="s">
        <v>278</v>
      </c>
      <c r="Z49" s="147" t="s">
        <v>392</v>
      </c>
      <c r="AA49" s="136" t="s">
        <v>783</v>
      </c>
      <c r="AB49" s="148" t="s">
        <v>468</v>
      </c>
      <c r="AC49" s="209" t="s">
        <v>464</v>
      </c>
      <c r="AD49" s="153">
        <v>2</v>
      </c>
      <c r="AE49" s="154">
        <v>2</v>
      </c>
      <c r="AF49" s="156">
        <f t="shared" si="1"/>
        <v>4</v>
      </c>
      <c r="AG49" s="157">
        <f t="shared" si="13"/>
        <v>40</v>
      </c>
      <c r="AH49" s="158" t="str">
        <f t="shared" si="5"/>
        <v>III</v>
      </c>
      <c r="AI49" s="155" t="str">
        <f t="shared" si="14"/>
        <v>Mejorable</v>
      </c>
      <c r="AJ49" s="159">
        <f t="shared" si="47"/>
        <v>60</v>
      </c>
      <c r="AK49" s="159">
        <f t="shared" si="16"/>
        <v>40</v>
      </c>
      <c r="AL49" s="160">
        <f t="shared" si="17"/>
        <v>0.33333333333333331</v>
      </c>
      <c r="AM49" s="161" t="s">
        <v>419</v>
      </c>
      <c r="AN49" s="210" t="s">
        <v>427</v>
      </c>
    </row>
    <row r="50" spans="1:40" ht="102.6">
      <c r="A50" s="566"/>
      <c r="B50" s="162" t="s">
        <v>385</v>
      </c>
      <c r="C50" s="162" t="s">
        <v>574</v>
      </c>
      <c r="D50" s="338" t="s">
        <v>796</v>
      </c>
      <c r="E50" s="149" t="s">
        <v>969</v>
      </c>
      <c r="F50" s="208" t="s">
        <v>25</v>
      </c>
      <c r="G50" s="136" t="s">
        <v>569</v>
      </c>
      <c r="H50" s="136" t="s">
        <v>810</v>
      </c>
      <c r="I50" s="149" t="s">
        <v>706</v>
      </c>
      <c r="J50" s="149" t="s">
        <v>389</v>
      </c>
      <c r="K50" s="147" t="s">
        <v>397</v>
      </c>
      <c r="L50" s="149" t="s">
        <v>707</v>
      </c>
      <c r="M50" s="153">
        <v>2</v>
      </c>
      <c r="N50" s="154">
        <v>3</v>
      </c>
      <c r="O50" s="153">
        <f t="shared" si="18"/>
        <v>6</v>
      </c>
      <c r="P50" s="167" t="str">
        <f t="shared" si="2"/>
        <v>Medio</v>
      </c>
      <c r="Q50" s="153">
        <v>60</v>
      </c>
      <c r="R50" s="153">
        <f t="shared" si="0"/>
        <v>360</v>
      </c>
      <c r="S50" s="153" t="str">
        <f t="shared" si="3"/>
        <v>II</v>
      </c>
      <c r="T50" s="155" t="str">
        <f t="shared" si="4"/>
        <v>No Aceptable o Aceptable con Control Especifico</v>
      </c>
      <c r="U50" s="137" t="s">
        <v>391</v>
      </c>
      <c r="V50" s="137" t="s">
        <v>392</v>
      </c>
      <c r="W50" s="137" t="s">
        <v>392</v>
      </c>
      <c r="X50" s="149" t="s">
        <v>708</v>
      </c>
      <c r="Y50" s="148" t="s">
        <v>278</v>
      </c>
      <c r="Z50" s="147" t="s">
        <v>392</v>
      </c>
      <c r="AA50" s="149" t="s">
        <v>709</v>
      </c>
      <c r="AB50" s="147" t="s">
        <v>390</v>
      </c>
      <c r="AC50" s="209" t="s">
        <v>710</v>
      </c>
      <c r="AD50" s="153">
        <v>2</v>
      </c>
      <c r="AE50" s="154">
        <v>2</v>
      </c>
      <c r="AF50" s="156">
        <f t="shared" si="1"/>
        <v>4</v>
      </c>
      <c r="AG50" s="157">
        <f t="shared" si="13"/>
        <v>240</v>
      </c>
      <c r="AH50" s="158" t="str">
        <f t="shared" si="5"/>
        <v>II</v>
      </c>
      <c r="AI50" s="155" t="str">
        <f t="shared" si="14"/>
        <v>No Aceptable o Aceptable con Control Especifico</v>
      </c>
      <c r="AJ50" s="159">
        <f t="shared" si="47"/>
        <v>360</v>
      </c>
      <c r="AK50" s="159">
        <f t="shared" si="16"/>
        <v>240</v>
      </c>
      <c r="AL50" s="160">
        <f t="shared" si="17"/>
        <v>0.33333333333333331</v>
      </c>
      <c r="AM50" s="161" t="s">
        <v>394</v>
      </c>
      <c r="AN50" s="210" t="s">
        <v>427</v>
      </c>
    </row>
    <row r="51" spans="1:40" ht="158.4">
      <c r="A51" s="566"/>
      <c r="B51" s="162" t="s">
        <v>385</v>
      </c>
      <c r="C51" s="162" t="s">
        <v>386</v>
      </c>
      <c r="D51" s="319" t="s">
        <v>763</v>
      </c>
      <c r="E51" s="149" t="s">
        <v>969</v>
      </c>
      <c r="F51" s="208" t="s">
        <v>28</v>
      </c>
      <c r="G51" s="208" t="s">
        <v>48</v>
      </c>
      <c r="H51" s="208" t="s">
        <v>579</v>
      </c>
      <c r="I51" s="136" t="s">
        <v>600</v>
      </c>
      <c r="J51" s="149" t="s">
        <v>603</v>
      </c>
      <c r="K51" s="149" t="s">
        <v>604</v>
      </c>
      <c r="L51" s="147" t="s">
        <v>390</v>
      </c>
      <c r="M51" s="153">
        <v>2</v>
      </c>
      <c r="N51" s="154">
        <v>3</v>
      </c>
      <c r="O51" s="153">
        <f>M51*N51</f>
        <v>6</v>
      </c>
      <c r="P51" s="167" t="str">
        <f t="shared" si="2"/>
        <v>Medio</v>
      </c>
      <c r="Q51" s="153">
        <v>60</v>
      </c>
      <c r="R51" s="153">
        <f t="shared" si="0"/>
        <v>360</v>
      </c>
      <c r="S51" s="153" t="str">
        <f t="shared" si="3"/>
        <v>II</v>
      </c>
      <c r="T51" s="155" t="str">
        <f t="shared" si="4"/>
        <v>No Aceptable o Aceptable con Control Especifico</v>
      </c>
      <c r="U51" s="137" t="s">
        <v>391</v>
      </c>
      <c r="V51" s="137" t="s">
        <v>392</v>
      </c>
      <c r="W51" s="137" t="s">
        <v>392</v>
      </c>
      <c r="X51" s="149" t="s">
        <v>398</v>
      </c>
      <c r="Y51" s="148" t="s">
        <v>278</v>
      </c>
      <c r="Z51" s="148" t="s">
        <v>392</v>
      </c>
      <c r="AA51" s="149" t="s">
        <v>704</v>
      </c>
      <c r="AB51" s="147" t="s">
        <v>837</v>
      </c>
      <c r="AC51" s="209" t="s">
        <v>659</v>
      </c>
      <c r="AD51" s="153">
        <v>2</v>
      </c>
      <c r="AE51" s="154">
        <v>2</v>
      </c>
      <c r="AF51" s="156">
        <f t="shared" si="1"/>
        <v>4</v>
      </c>
      <c r="AG51" s="157">
        <f t="shared" si="13"/>
        <v>240</v>
      </c>
      <c r="AH51" s="158" t="str">
        <f t="shared" si="5"/>
        <v>II</v>
      </c>
      <c r="AI51" s="155" t="str">
        <f t="shared" si="14"/>
        <v>No Aceptable o Aceptable con Control Especifico</v>
      </c>
      <c r="AJ51" s="159">
        <f t="shared" si="47"/>
        <v>360</v>
      </c>
      <c r="AK51" s="159">
        <f t="shared" si="16"/>
        <v>240</v>
      </c>
      <c r="AL51" s="160">
        <f t="shared" si="17"/>
        <v>0.33333333333333331</v>
      </c>
      <c r="AM51" s="161" t="s">
        <v>418</v>
      </c>
      <c r="AN51" s="210" t="s">
        <v>427</v>
      </c>
    </row>
    <row r="52" spans="1:40" ht="158.4">
      <c r="A52" s="566"/>
      <c r="B52" s="162" t="s">
        <v>385</v>
      </c>
      <c r="C52" s="162" t="s">
        <v>386</v>
      </c>
      <c r="D52" s="319" t="s">
        <v>763</v>
      </c>
      <c r="E52" s="149" t="s">
        <v>969</v>
      </c>
      <c r="F52" s="208" t="s">
        <v>28</v>
      </c>
      <c r="G52" s="208" t="s">
        <v>35</v>
      </c>
      <c r="H52" s="208" t="s">
        <v>575</v>
      </c>
      <c r="I52" s="136" t="s">
        <v>798</v>
      </c>
      <c r="J52" s="149" t="s">
        <v>397</v>
      </c>
      <c r="K52" s="147" t="s">
        <v>397</v>
      </c>
      <c r="L52" s="147" t="s">
        <v>390</v>
      </c>
      <c r="M52" s="153">
        <v>2</v>
      </c>
      <c r="N52" s="154">
        <v>3</v>
      </c>
      <c r="O52" s="153">
        <f t="shared" si="18"/>
        <v>6</v>
      </c>
      <c r="P52" s="167" t="str">
        <f t="shared" si="2"/>
        <v>Medio</v>
      </c>
      <c r="Q52" s="153">
        <v>60</v>
      </c>
      <c r="R52" s="153">
        <f t="shared" si="0"/>
        <v>360</v>
      </c>
      <c r="S52" s="153" t="str">
        <f t="shared" si="3"/>
        <v>II</v>
      </c>
      <c r="T52" s="155" t="str">
        <f t="shared" si="4"/>
        <v>No Aceptable o Aceptable con Control Especifico</v>
      </c>
      <c r="U52" s="137" t="s">
        <v>391</v>
      </c>
      <c r="V52" s="137" t="s">
        <v>392</v>
      </c>
      <c r="W52" s="137" t="s">
        <v>392</v>
      </c>
      <c r="X52" s="149" t="s">
        <v>702</v>
      </c>
      <c r="Y52" s="148" t="s">
        <v>278</v>
      </c>
      <c r="Z52" s="148" t="s">
        <v>392</v>
      </c>
      <c r="AA52" s="149" t="s">
        <v>804</v>
      </c>
      <c r="AB52" s="147" t="s">
        <v>390</v>
      </c>
      <c r="AC52" s="209" t="s">
        <v>659</v>
      </c>
      <c r="AD52" s="153">
        <v>2</v>
      </c>
      <c r="AE52" s="154">
        <v>2</v>
      </c>
      <c r="AF52" s="156">
        <f t="shared" si="1"/>
        <v>4</v>
      </c>
      <c r="AG52" s="157">
        <f t="shared" si="13"/>
        <v>240</v>
      </c>
      <c r="AH52" s="158" t="str">
        <f t="shared" si="5"/>
        <v>II</v>
      </c>
      <c r="AI52" s="155" t="str">
        <f t="shared" si="14"/>
        <v>No Aceptable o Aceptable con Control Especifico</v>
      </c>
      <c r="AJ52" s="159">
        <f t="shared" si="47"/>
        <v>360</v>
      </c>
      <c r="AK52" s="159">
        <f t="shared" si="16"/>
        <v>240</v>
      </c>
      <c r="AL52" s="160">
        <f t="shared" si="17"/>
        <v>0.33333333333333331</v>
      </c>
      <c r="AM52" s="161" t="s">
        <v>418</v>
      </c>
      <c r="AN52" s="210" t="s">
        <v>427</v>
      </c>
    </row>
    <row r="53" spans="1:40" ht="250.8">
      <c r="A53" s="566"/>
      <c r="B53" s="162" t="s">
        <v>385</v>
      </c>
      <c r="C53" s="162" t="s">
        <v>386</v>
      </c>
      <c r="D53" s="319" t="s">
        <v>797</v>
      </c>
      <c r="E53" s="149" t="s">
        <v>969</v>
      </c>
      <c r="F53" s="311" t="s">
        <v>28</v>
      </c>
      <c r="G53" s="311" t="s">
        <v>35</v>
      </c>
      <c r="H53" s="208" t="s">
        <v>578</v>
      </c>
      <c r="I53" s="208" t="s">
        <v>800</v>
      </c>
      <c r="J53" s="149" t="s">
        <v>397</v>
      </c>
      <c r="K53" s="147" t="s">
        <v>397</v>
      </c>
      <c r="L53" s="147" t="s">
        <v>397</v>
      </c>
      <c r="M53" s="153">
        <v>2</v>
      </c>
      <c r="N53" s="154">
        <v>3</v>
      </c>
      <c r="O53" s="153">
        <f t="shared" si="18"/>
        <v>6</v>
      </c>
      <c r="P53" s="167" t="str">
        <f t="shared" si="2"/>
        <v>Medio</v>
      </c>
      <c r="Q53" s="153">
        <v>60</v>
      </c>
      <c r="R53" s="153">
        <f t="shared" si="0"/>
        <v>360</v>
      </c>
      <c r="S53" s="153" t="str">
        <f t="shared" si="3"/>
        <v>II</v>
      </c>
      <c r="T53" s="155" t="str">
        <f t="shared" si="4"/>
        <v>No Aceptable o Aceptable con Control Especifico</v>
      </c>
      <c r="U53" s="137" t="s">
        <v>391</v>
      </c>
      <c r="V53" s="137" t="s">
        <v>392</v>
      </c>
      <c r="W53" s="137" t="s">
        <v>392</v>
      </c>
      <c r="X53" s="149" t="s">
        <v>801</v>
      </c>
      <c r="Y53" s="148" t="s">
        <v>278</v>
      </c>
      <c r="Z53" s="148" t="s">
        <v>392</v>
      </c>
      <c r="AA53" s="149" t="s">
        <v>802</v>
      </c>
      <c r="AB53" s="147" t="s">
        <v>390</v>
      </c>
      <c r="AC53" s="209" t="s">
        <v>809</v>
      </c>
      <c r="AD53" s="153">
        <v>2</v>
      </c>
      <c r="AE53" s="154">
        <v>2</v>
      </c>
      <c r="AF53" s="156">
        <f t="shared" si="1"/>
        <v>4</v>
      </c>
      <c r="AG53" s="157">
        <f t="shared" si="13"/>
        <v>240</v>
      </c>
      <c r="AH53" s="158" t="str">
        <f t="shared" si="5"/>
        <v>II</v>
      </c>
      <c r="AI53" s="155" t="str">
        <f t="shared" si="14"/>
        <v>No Aceptable o Aceptable con Control Especifico</v>
      </c>
      <c r="AJ53" s="159">
        <f t="shared" si="47"/>
        <v>360</v>
      </c>
      <c r="AK53" s="159">
        <f t="shared" si="16"/>
        <v>240</v>
      </c>
      <c r="AL53" s="160">
        <f t="shared" si="17"/>
        <v>0.33333333333333331</v>
      </c>
      <c r="AM53" s="161" t="s">
        <v>418</v>
      </c>
      <c r="AN53" s="210" t="s">
        <v>427</v>
      </c>
    </row>
    <row r="54" spans="1:40" ht="264">
      <c r="A54" s="566"/>
      <c r="B54" s="162" t="s">
        <v>385</v>
      </c>
      <c r="C54" s="162" t="s">
        <v>386</v>
      </c>
      <c r="D54" s="319" t="s">
        <v>763</v>
      </c>
      <c r="E54" s="149" t="s">
        <v>969</v>
      </c>
      <c r="F54" s="208" t="s">
        <v>28</v>
      </c>
      <c r="G54" s="208" t="s">
        <v>55</v>
      </c>
      <c r="H54" s="208" t="s">
        <v>576</v>
      </c>
      <c r="I54" s="136" t="s">
        <v>693</v>
      </c>
      <c r="J54" s="149" t="s">
        <v>397</v>
      </c>
      <c r="K54" s="147" t="s">
        <v>397</v>
      </c>
      <c r="L54" s="147" t="s">
        <v>397</v>
      </c>
      <c r="M54" s="153">
        <v>6</v>
      </c>
      <c r="N54" s="154">
        <v>1</v>
      </c>
      <c r="O54" s="153">
        <f t="shared" si="18"/>
        <v>6</v>
      </c>
      <c r="P54" s="167" t="str">
        <f t="shared" si="2"/>
        <v>Medio</v>
      </c>
      <c r="Q54" s="153">
        <v>60</v>
      </c>
      <c r="R54" s="153">
        <f t="shared" si="0"/>
        <v>360</v>
      </c>
      <c r="S54" s="153" t="str">
        <f t="shared" si="3"/>
        <v>II</v>
      </c>
      <c r="T54" s="155" t="str">
        <f t="shared" si="4"/>
        <v>No Aceptable o Aceptable con Control Especifico</v>
      </c>
      <c r="U54" s="137" t="s">
        <v>391</v>
      </c>
      <c r="V54" s="137" t="s">
        <v>392</v>
      </c>
      <c r="W54" s="137" t="s">
        <v>392</v>
      </c>
      <c r="X54" s="149" t="s">
        <v>694</v>
      </c>
      <c r="Y54" s="148" t="s">
        <v>278</v>
      </c>
      <c r="Z54" s="148" t="s">
        <v>392</v>
      </c>
      <c r="AA54" s="149" t="s">
        <v>803</v>
      </c>
      <c r="AB54" s="147" t="s">
        <v>390</v>
      </c>
      <c r="AC54" s="209" t="s">
        <v>808</v>
      </c>
      <c r="AD54" s="153">
        <v>2</v>
      </c>
      <c r="AE54" s="154">
        <v>1</v>
      </c>
      <c r="AF54" s="156">
        <f t="shared" si="1"/>
        <v>2</v>
      </c>
      <c r="AG54" s="157">
        <f t="shared" si="13"/>
        <v>120</v>
      </c>
      <c r="AH54" s="158" t="str">
        <f t="shared" si="5"/>
        <v>III</v>
      </c>
      <c r="AI54" s="155" t="str">
        <f t="shared" si="14"/>
        <v>Mejorable</v>
      </c>
      <c r="AJ54" s="159">
        <f t="shared" si="47"/>
        <v>360</v>
      </c>
      <c r="AK54" s="159">
        <f t="shared" si="16"/>
        <v>120</v>
      </c>
      <c r="AL54" s="160">
        <f t="shared" si="17"/>
        <v>0.66666666666666663</v>
      </c>
      <c r="AM54" s="161" t="s">
        <v>394</v>
      </c>
      <c r="AN54" s="210" t="s">
        <v>425</v>
      </c>
    </row>
    <row r="55" spans="1:40" ht="211.2">
      <c r="A55" s="566"/>
      <c r="B55" s="162" t="s">
        <v>385</v>
      </c>
      <c r="C55" s="162" t="s">
        <v>386</v>
      </c>
      <c r="D55" s="319" t="s">
        <v>763</v>
      </c>
      <c r="E55" s="149" t="s">
        <v>969</v>
      </c>
      <c r="F55" s="311" t="s">
        <v>28</v>
      </c>
      <c r="G55" s="311" t="s">
        <v>42</v>
      </c>
      <c r="H55" s="208" t="s">
        <v>577</v>
      </c>
      <c r="I55" s="136" t="s">
        <v>799</v>
      </c>
      <c r="J55" s="147" t="s">
        <v>397</v>
      </c>
      <c r="K55" s="147" t="s">
        <v>397</v>
      </c>
      <c r="L55" s="147" t="s">
        <v>397</v>
      </c>
      <c r="M55" s="153">
        <v>2</v>
      </c>
      <c r="N55" s="154">
        <v>3</v>
      </c>
      <c r="O55" s="156">
        <f t="shared" si="18"/>
        <v>6</v>
      </c>
      <c r="P55" s="167" t="str">
        <f t="shared" si="2"/>
        <v>Medio</v>
      </c>
      <c r="Q55" s="156">
        <v>60</v>
      </c>
      <c r="R55" s="156">
        <f t="shared" si="0"/>
        <v>360</v>
      </c>
      <c r="S55" s="153" t="str">
        <f t="shared" si="3"/>
        <v>II</v>
      </c>
      <c r="T55" s="155" t="str">
        <f t="shared" si="4"/>
        <v>No Aceptable o Aceptable con Control Especifico</v>
      </c>
      <c r="U55" s="137" t="s">
        <v>391</v>
      </c>
      <c r="V55" s="137" t="s">
        <v>392</v>
      </c>
      <c r="W55" s="137" t="s">
        <v>392</v>
      </c>
      <c r="X55" s="147" t="s">
        <v>805</v>
      </c>
      <c r="Y55" s="148" t="s">
        <v>278</v>
      </c>
      <c r="Z55" s="147" t="s">
        <v>392</v>
      </c>
      <c r="AA55" s="136" t="s">
        <v>806</v>
      </c>
      <c r="AB55" s="148" t="s">
        <v>390</v>
      </c>
      <c r="AC55" s="209" t="s">
        <v>807</v>
      </c>
      <c r="AD55" s="153">
        <v>2</v>
      </c>
      <c r="AE55" s="154">
        <v>2</v>
      </c>
      <c r="AF55" s="156">
        <f t="shared" si="1"/>
        <v>4</v>
      </c>
      <c r="AG55" s="157">
        <f t="shared" si="13"/>
        <v>240</v>
      </c>
      <c r="AH55" s="158" t="str">
        <f t="shared" si="5"/>
        <v>II</v>
      </c>
      <c r="AI55" s="155" t="str">
        <f t="shared" si="14"/>
        <v>No Aceptable o Aceptable con Control Especifico</v>
      </c>
      <c r="AJ55" s="159">
        <f t="shared" si="47"/>
        <v>360</v>
      </c>
      <c r="AK55" s="159">
        <f t="shared" si="16"/>
        <v>240</v>
      </c>
      <c r="AL55" s="160">
        <f t="shared" si="17"/>
        <v>0.33333333333333331</v>
      </c>
      <c r="AM55" s="161" t="s">
        <v>394</v>
      </c>
      <c r="AN55" s="210" t="s">
        <v>427</v>
      </c>
    </row>
    <row r="56" spans="1:40" ht="102.6">
      <c r="A56" s="566"/>
      <c r="B56" s="162" t="s">
        <v>385</v>
      </c>
      <c r="C56" s="162" t="s">
        <v>386</v>
      </c>
      <c r="D56" s="319" t="s">
        <v>792</v>
      </c>
      <c r="E56" s="149" t="s">
        <v>969</v>
      </c>
      <c r="F56" s="208" t="s">
        <v>29</v>
      </c>
      <c r="G56" s="208" t="s">
        <v>43</v>
      </c>
      <c r="H56" s="311" t="s">
        <v>617</v>
      </c>
      <c r="I56" s="147" t="s">
        <v>618</v>
      </c>
      <c r="J56" s="147" t="s">
        <v>397</v>
      </c>
      <c r="K56" s="147" t="s">
        <v>397</v>
      </c>
      <c r="L56" s="147" t="s">
        <v>397</v>
      </c>
      <c r="M56" s="153">
        <v>2</v>
      </c>
      <c r="N56" s="154">
        <v>3</v>
      </c>
      <c r="O56" s="153">
        <f t="shared" si="18"/>
        <v>6</v>
      </c>
      <c r="P56" s="167" t="str">
        <f t="shared" si="2"/>
        <v>Medio</v>
      </c>
      <c r="Q56" s="153">
        <v>10</v>
      </c>
      <c r="R56" s="153">
        <f t="shared" si="0"/>
        <v>60</v>
      </c>
      <c r="S56" s="153" t="str">
        <f t="shared" si="3"/>
        <v>III</v>
      </c>
      <c r="T56" s="155" t="str">
        <f t="shared" si="4"/>
        <v>Mejorable</v>
      </c>
      <c r="U56" s="137" t="s">
        <v>391</v>
      </c>
      <c r="V56" s="137" t="s">
        <v>392</v>
      </c>
      <c r="W56" s="137" t="s">
        <v>392</v>
      </c>
      <c r="X56" s="149" t="s">
        <v>619</v>
      </c>
      <c r="Y56" s="148" t="s">
        <v>278</v>
      </c>
      <c r="Z56" s="147" t="s">
        <v>392</v>
      </c>
      <c r="AA56" s="149" t="s">
        <v>621</v>
      </c>
      <c r="AB56" s="147" t="s">
        <v>390</v>
      </c>
      <c r="AC56" s="209" t="s">
        <v>622</v>
      </c>
      <c r="AD56" s="153">
        <v>2</v>
      </c>
      <c r="AE56" s="154">
        <v>2</v>
      </c>
      <c r="AF56" s="156">
        <f t="shared" si="1"/>
        <v>4</v>
      </c>
      <c r="AG56" s="157">
        <f t="shared" si="13"/>
        <v>40</v>
      </c>
      <c r="AH56" s="158" t="str">
        <f t="shared" si="5"/>
        <v>III</v>
      </c>
      <c r="AI56" s="155" t="str">
        <f t="shared" si="14"/>
        <v>Mejorable</v>
      </c>
      <c r="AJ56" s="159">
        <v>60</v>
      </c>
      <c r="AK56" s="159">
        <f t="shared" si="16"/>
        <v>40</v>
      </c>
      <c r="AL56" s="160">
        <f t="shared" si="17"/>
        <v>0.33333333333333331</v>
      </c>
      <c r="AM56" s="161" t="s">
        <v>407</v>
      </c>
      <c r="AN56" s="210" t="s">
        <v>427</v>
      </c>
    </row>
    <row r="57" spans="1:40" ht="138">
      <c r="A57" s="566"/>
      <c r="B57" s="162" t="s">
        <v>385</v>
      </c>
      <c r="C57" s="162" t="s">
        <v>386</v>
      </c>
      <c r="D57" s="338" t="s">
        <v>787</v>
      </c>
      <c r="E57" s="149" t="s">
        <v>969</v>
      </c>
      <c r="F57" s="208" t="s">
        <v>29</v>
      </c>
      <c r="G57" s="136" t="s">
        <v>49</v>
      </c>
      <c r="H57" s="227" t="s">
        <v>1195</v>
      </c>
      <c r="I57" s="136" t="s">
        <v>477</v>
      </c>
      <c r="J57" s="136" t="s">
        <v>788</v>
      </c>
      <c r="K57" s="136" t="s">
        <v>479</v>
      </c>
      <c r="L57" s="136" t="s">
        <v>480</v>
      </c>
      <c r="M57" s="153">
        <v>2</v>
      </c>
      <c r="N57" s="154">
        <v>3</v>
      </c>
      <c r="O57" s="156">
        <f t="shared" si="18"/>
        <v>6</v>
      </c>
      <c r="P57" s="167" t="str">
        <f t="shared" si="2"/>
        <v>Medio</v>
      </c>
      <c r="Q57" s="156">
        <v>25</v>
      </c>
      <c r="R57" s="156">
        <f t="shared" si="0"/>
        <v>150</v>
      </c>
      <c r="S57" s="153" t="str">
        <f t="shared" si="3"/>
        <v>II</v>
      </c>
      <c r="T57" s="155" t="str">
        <f t="shared" si="4"/>
        <v>No Aceptable o Aceptable con Control Especifico</v>
      </c>
      <c r="U57" s="137" t="s">
        <v>391</v>
      </c>
      <c r="V57" s="137" t="s">
        <v>392</v>
      </c>
      <c r="W57" s="137" t="s">
        <v>392</v>
      </c>
      <c r="X57" s="136" t="s">
        <v>474</v>
      </c>
      <c r="Y57" s="148" t="s">
        <v>278</v>
      </c>
      <c r="Z57" s="147" t="s">
        <v>392</v>
      </c>
      <c r="AA57" s="149" t="s">
        <v>789</v>
      </c>
      <c r="AB57" s="148" t="s">
        <v>390</v>
      </c>
      <c r="AC57" s="149" t="s">
        <v>790</v>
      </c>
      <c r="AD57" s="153">
        <v>2</v>
      </c>
      <c r="AE57" s="154">
        <v>2</v>
      </c>
      <c r="AF57" s="156">
        <f t="shared" si="1"/>
        <v>4</v>
      </c>
      <c r="AG57" s="157">
        <f t="shared" si="13"/>
        <v>100</v>
      </c>
      <c r="AH57" s="158" t="str">
        <f t="shared" si="5"/>
        <v>III</v>
      </c>
      <c r="AI57" s="155" t="str">
        <f t="shared" si="14"/>
        <v>Mejorable</v>
      </c>
      <c r="AJ57" s="159">
        <f t="shared" si="47"/>
        <v>150</v>
      </c>
      <c r="AK57" s="159">
        <f t="shared" si="16"/>
        <v>100</v>
      </c>
      <c r="AL57" s="160">
        <f t="shared" si="17"/>
        <v>0.33333333333333331</v>
      </c>
      <c r="AM57" s="161" t="s">
        <v>476</v>
      </c>
      <c r="AN57" s="210" t="s">
        <v>427</v>
      </c>
    </row>
    <row r="58" spans="1:40" ht="108">
      <c r="A58" s="566"/>
      <c r="B58" s="162" t="s">
        <v>385</v>
      </c>
      <c r="C58" s="162" t="s">
        <v>386</v>
      </c>
      <c r="D58" s="338" t="s">
        <v>785</v>
      </c>
      <c r="E58" s="149" t="s">
        <v>969</v>
      </c>
      <c r="F58" s="208" t="s">
        <v>29</v>
      </c>
      <c r="G58" s="208" t="s">
        <v>36</v>
      </c>
      <c r="H58" s="208" t="s">
        <v>784</v>
      </c>
      <c r="I58" s="136" t="s">
        <v>481</v>
      </c>
      <c r="J58" s="136" t="s">
        <v>478</v>
      </c>
      <c r="K58" s="136" t="s">
        <v>397</v>
      </c>
      <c r="L58" s="136" t="s">
        <v>482</v>
      </c>
      <c r="M58" s="153">
        <v>2</v>
      </c>
      <c r="N58" s="154">
        <v>3</v>
      </c>
      <c r="O58" s="156">
        <f t="shared" si="18"/>
        <v>6</v>
      </c>
      <c r="P58" s="167" t="str">
        <f t="shared" si="2"/>
        <v>Medio</v>
      </c>
      <c r="Q58" s="156">
        <v>25</v>
      </c>
      <c r="R58" s="156">
        <f t="shared" si="0"/>
        <v>150</v>
      </c>
      <c r="S58" s="153" t="str">
        <f t="shared" si="3"/>
        <v>II</v>
      </c>
      <c r="T58" s="155" t="str">
        <f t="shared" si="4"/>
        <v>No Aceptable o Aceptable con Control Especifico</v>
      </c>
      <c r="U58" s="137" t="s">
        <v>391</v>
      </c>
      <c r="V58" s="137" t="s">
        <v>392</v>
      </c>
      <c r="W58" s="137" t="s">
        <v>392</v>
      </c>
      <c r="X58" s="136" t="s">
        <v>483</v>
      </c>
      <c r="Y58" s="148" t="s">
        <v>278</v>
      </c>
      <c r="Z58" s="136" t="s">
        <v>484</v>
      </c>
      <c r="AA58" s="136" t="s">
        <v>786</v>
      </c>
      <c r="AB58" s="148" t="s">
        <v>390</v>
      </c>
      <c r="AC58" s="136" t="s">
        <v>791</v>
      </c>
      <c r="AD58" s="153">
        <v>2</v>
      </c>
      <c r="AE58" s="154">
        <v>2</v>
      </c>
      <c r="AF58" s="156">
        <f t="shared" si="1"/>
        <v>4</v>
      </c>
      <c r="AG58" s="157">
        <f t="shared" si="13"/>
        <v>100</v>
      </c>
      <c r="AH58" s="158" t="str">
        <f t="shared" si="5"/>
        <v>III</v>
      </c>
      <c r="AI58" s="155" t="str">
        <f t="shared" si="14"/>
        <v>Mejorable</v>
      </c>
      <c r="AJ58" s="159">
        <f t="shared" si="47"/>
        <v>150</v>
      </c>
      <c r="AK58" s="159">
        <f t="shared" si="16"/>
        <v>100</v>
      </c>
      <c r="AL58" s="160">
        <f t="shared" si="17"/>
        <v>0.33333333333333331</v>
      </c>
      <c r="AM58" s="161" t="s">
        <v>476</v>
      </c>
      <c r="AN58" s="210" t="s">
        <v>427</v>
      </c>
    </row>
    <row r="59" spans="1:40" ht="108">
      <c r="A59" s="566"/>
      <c r="B59" s="162" t="s">
        <v>385</v>
      </c>
      <c r="C59" s="162" t="s">
        <v>574</v>
      </c>
      <c r="D59" s="338" t="s">
        <v>796</v>
      </c>
      <c r="E59" s="149" t="s">
        <v>969</v>
      </c>
      <c r="F59" s="208" t="s">
        <v>29</v>
      </c>
      <c r="G59" s="208" t="s">
        <v>62</v>
      </c>
      <c r="H59" s="311" t="s">
        <v>812</v>
      </c>
      <c r="I59" s="147" t="s">
        <v>681</v>
      </c>
      <c r="J59" s="149" t="s">
        <v>389</v>
      </c>
      <c r="K59" s="149" t="s">
        <v>397</v>
      </c>
      <c r="L59" s="149" t="s">
        <v>682</v>
      </c>
      <c r="M59" s="153">
        <v>6</v>
      </c>
      <c r="N59" s="154">
        <v>1</v>
      </c>
      <c r="O59" s="153">
        <f t="shared" si="18"/>
        <v>6</v>
      </c>
      <c r="P59" s="167" t="str">
        <f t="shared" si="2"/>
        <v>Medio</v>
      </c>
      <c r="Q59" s="153">
        <v>100</v>
      </c>
      <c r="R59" s="153">
        <f t="shared" si="0"/>
        <v>600</v>
      </c>
      <c r="S59" s="153" t="str">
        <f t="shared" si="3"/>
        <v>I</v>
      </c>
      <c r="T59" s="155" t="str">
        <f t="shared" si="4"/>
        <v>No Aceptable</v>
      </c>
      <c r="U59" s="137" t="s">
        <v>391</v>
      </c>
      <c r="V59" s="137" t="s">
        <v>392</v>
      </c>
      <c r="W59" s="137" t="s">
        <v>392</v>
      </c>
      <c r="X59" s="149" t="s">
        <v>626</v>
      </c>
      <c r="Y59" s="148" t="s">
        <v>278</v>
      </c>
      <c r="Z59" s="147" t="s">
        <v>392</v>
      </c>
      <c r="AA59" s="149" t="s">
        <v>793</v>
      </c>
      <c r="AB59" s="147" t="s">
        <v>390</v>
      </c>
      <c r="AC59" s="209" t="s">
        <v>794</v>
      </c>
      <c r="AD59" s="153">
        <v>2</v>
      </c>
      <c r="AE59" s="154">
        <v>1</v>
      </c>
      <c r="AF59" s="156">
        <f t="shared" si="1"/>
        <v>2</v>
      </c>
      <c r="AG59" s="157">
        <f t="shared" si="13"/>
        <v>200</v>
      </c>
      <c r="AH59" s="158" t="str">
        <f t="shared" si="5"/>
        <v>II</v>
      </c>
      <c r="AI59" s="155" t="str">
        <f t="shared" si="14"/>
        <v>No Aceptable o Aceptable con Control Especifico</v>
      </c>
      <c r="AJ59" s="159">
        <v>600</v>
      </c>
      <c r="AK59" s="159">
        <f t="shared" si="16"/>
        <v>200</v>
      </c>
      <c r="AL59" s="160">
        <f t="shared" si="17"/>
        <v>0.66666666666666663</v>
      </c>
      <c r="AM59" s="161" t="s">
        <v>394</v>
      </c>
      <c r="AN59" s="210" t="s">
        <v>399</v>
      </c>
    </row>
    <row r="60" spans="1:40" ht="102.6">
      <c r="A60" s="566"/>
      <c r="B60" s="162" t="s">
        <v>385</v>
      </c>
      <c r="C60" s="162" t="s">
        <v>574</v>
      </c>
      <c r="D60" s="338" t="s">
        <v>796</v>
      </c>
      <c r="E60" s="149" t="s">
        <v>969</v>
      </c>
      <c r="F60" s="208" t="s">
        <v>29</v>
      </c>
      <c r="G60" s="208" t="s">
        <v>67</v>
      </c>
      <c r="H60" s="311" t="s">
        <v>811</v>
      </c>
      <c r="I60" s="147" t="s">
        <v>820</v>
      </c>
      <c r="J60" s="149" t="s">
        <v>389</v>
      </c>
      <c r="K60" s="149" t="s">
        <v>397</v>
      </c>
      <c r="L60" s="149" t="s">
        <v>685</v>
      </c>
      <c r="M60" s="153">
        <v>6</v>
      </c>
      <c r="N60" s="154">
        <v>1</v>
      </c>
      <c r="O60" s="153">
        <f t="shared" si="18"/>
        <v>6</v>
      </c>
      <c r="P60" s="167" t="str">
        <f t="shared" si="2"/>
        <v>Medio</v>
      </c>
      <c r="Q60" s="153">
        <v>100</v>
      </c>
      <c r="R60" s="153">
        <f t="shared" si="0"/>
        <v>600</v>
      </c>
      <c r="S60" s="153" t="str">
        <f t="shared" si="3"/>
        <v>I</v>
      </c>
      <c r="T60" s="155" t="str">
        <f t="shared" si="4"/>
        <v>No Aceptable</v>
      </c>
      <c r="U60" s="137" t="s">
        <v>391</v>
      </c>
      <c r="V60" s="137" t="s">
        <v>392</v>
      </c>
      <c r="W60" s="137" t="s">
        <v>392</v>
      </c>
      <c r="X60" s="149" t="s">
        <v>626</v>
      </c>
      <c r="Y60" s="148" t="s">
        <v>278</v>
      </c>
      <c r="Z60" s="147" t="s">
        <v>392</v>
      </c>
      <c r="AA60" s="149" t="s">
        <v>795</v>
      </c>
      <c r="AB60" s="147" t="s">
        <v>390</v>
      </c>
      <c r="AC60" s="209" t="s">
        <v>687</v>
      </c>
      <c r="AD60" s="153">
        <v>2</v>
      </c>
      <c r="AE60" s="154">
        <v>1</v>
      </c>
      <c r="AF60" s="156">
        <f t="shared" si="1"/>
        <v>2</v>
      </c>
      <c r="AG60" s="157">
        <f t="shared" si="13"/>
        <v>200</v>
      </c>
      <c r="AH60" s="158" t="str">
        <f t="shared" si="5"/>
        <v>II</v>
      </c>
      <c r="AI60" s="155" t="str">
        <f t="shared" si="14"/>
        <v>No Aceptable o Aceptable con Control Especifico</v>
      </c>
      <c r="AJ60" s="159">
        <v>600</v>
      </c>
      <c r="AK60" s="159">
        <f t="shared" si="16"/>
        <v>200</v>
      </c>
      <c r="AL60" s="160">
        <f t="shared" si="17"/>
        <v>0.66666666666666663</v>
      </c>
      <c r="AM60" s="161" t="s">
        <v>394</v>
      </c>
      <c r="AN60" s="210" t="s">
        <v>399</v>
      </c>
    </row>
    <row r="61" spans="1:40" ht="118.8">
      <c r="A61" s="566"/>
      <c r="B61" s="162" t="s">
        <v>385</v>
      </c>
      <c r="C61" s="162" t="s">
        <v>574</v>
      </c>
      <c r="D61" s="319" t="s">
        <v>770</v>
      </c>
      <c r="E61" s="149" t="s">
        <v>969</v>
      </c>
      <c r="F61" s="208" t="s">
        <v>30</v>
      </c>
      <c r="G61" s="208" t="s">
        <v>44</v>
      </c>
      <c r="H61" s="311" t="s">
        <v>636</v>
      </c>
      <c r="I61" s="147" t="s">
        <v>645</v>
      </c>
      <c r="J61" s="147" t="s">
        <v>390</v>
      </c>
      <c r="K61" s="147" t="s">
        <v>638</v>
      </c>
      <c r="L61" s="147" t="s">
        <v>639</v>
      </c>
      <c r="M61" s="153">
        <v>2</v>
      </c>
      <c r="N61" s="154">
        <v>4</v>
      </c>
      <c r="O61" s="153">
        <f t="shared" si="18"/>
        <v>8</v>
      </c>
      <c r="P61" s="167" t="str">
        <f t="shared" si="2"/>
        <v>Medio</v>
      </c>
      <c r="Q61" s="153">
        <v>100</v>
      </c>
      <c r="R61" s="153">
        <f t="shared" si="0"/>
        <v>800</v>
      </c>
      <c r="S61" s="153" t="str">
        <f t="shared" si="3"/>
        <v>I</v>
      </c>
      <c r="T61" s="155" t="str">
        <f t="shared" si="4"/>
        <v>No Aceptable</v>
      </c>
      <c r="U61" s="137" t="s">
        <v>391</v>
      </c>
      <c r="V61" s="137" t="s">
        <v>392</v>
      </c>
      <c r="W61" s="137" t="s">
        <v>392</v>
      </c>
      <c r="X61" s="149" t="s">
        <v>626</v>
      </c>
      <c r="Y61" s="148" t="s">
        <v>278</v>
      </c>
      <c r="Z61" s="147" t="s">
        <v>392</v>
      </c>
      <c r="AA61" s="149" t="s">
        <v>647</v>
      </c>
      <c r="AB61" s="147" t="s">
        <v>641</v>
      </c>
      <c r="AC61" s="209" t="s">
        <v>643</v>
      </c>
      <c r="AD61" s="153">
        <v>2</v>
      </c>
      <c r="AE61" s="154">
        <v>3</v>
      </c>
      <c r="AF61" s="156">
        <f t="shared" si="1"/>
        <v>6</v>
      </c>
      <c r="AG61" s="157">
        <f t="shared" si="13"/>
        <v>600</v>
      </c>
      <c r="AH61" s="158" t="str">
        <f t="shared" si="5"/>
        <v>I</v>
      </c>
      <c r="AI61" s="155" t="str">
        <f t="shared" si="14"/>
        <v>No Aceptable</v>
      </c>
      <c r="AJ61" s="159">
        <v>800</v>
      </c>
      <c r="AK61" s="159">
        <f t="shared" si="16"/>
        <v>600</v>
      </c>
      <c r="AL61" s="160">
        <f t="shared" si="17"/>
        <v>0.25</v>
      </c>
      <c r="AM61" s="161" t="s">
        <v>407</v>
      </c>
      <c r="AN61" s="210" t="s">
        <v>634</v>
      </c>
    </row>
    <row r="62" spans="1:40" ht="138">
      <c r="A62" s="566"/>
      <c r="B62" s="162" t="s">
        <v>385</v>
      </c>
      <c r="C62" s="162" t="s">
        <v>574</v>
      </c>
      <c r="D62" s="319" t="s">
        <v>770</v>
      </c>
      <c r="E62" s="149" t="s">
        <v>969</v>
      </c>
      <c r="F62" s="208" t="s">
        <v>30</v>
      </c>
      <c r="G62" s="208" t="s">
        <v>57</v>
      </c>
      <c r="H62" s="311" t="s">
        <v>644</v>
      </c>
      <c r="I62" s="147" t="s">
        <v>646</v>
      </c>
      <c r="J62" s="147" t="s">
        <v>390</v>
      </c>
      <c r="K62" s="147" t="s">
        <v>638</v>
      </c>
      <c r="L62" s="147" t="s">
        <v>639</v>
      </c>
      <c r="M62" s="153">
        <v>2</v>
      </c>
      <c r="N62" s="154">
        <v>4</v>
      </c>
      <c r="O62" s="153">
        <f t="shared" si="18"/>
        <v>8</v>
      </c>
      <c r="P62" s="167" t="str">
        <f t="shared" si="2"/>
        <v>Medio</v>
      </c>
      <c r="Q62" s="153">
        <v>100</v>
      </c>
      <c r="R62" s="153">
        <f t="shared" si="0"/>
        <v>800</v>
      </c>
      <c r="S62" s="153" t="str">
        <f t="shared" si="3"/>
        <v>I</v>
      </c>
      <c r="T62" s="155" t="str">
        <f t="shared" si="4"/>
        <v>No Aceptable</v>
      </c>
      <c r="U62" s="137" t="s">
        <v>391</v>
      </c>
      <c r="V62" s="137" t="s">
        <v>392</v>
      </c>
      <c r="W62" s="137" t="s">
        <v>392</v>
      </c>
      <c r="X62" s="149" t="s">
        <v>626</v>
      </c>
      <c r="Y62" s="148" t="s">
        <v>278</v>
      </c>
      <c r="Z62" s="147" t="s">
        <v>392</v>
      </c>
      <c r="AA62" s="149" t="s">
        <v>689</v>
      </c>
      <c r="AB62" s="147" t="s">
        <v>641</v>
      </c>
      <c r="AC62" s="209" t="s">
        <v>643</v>
      </c>
      <c r="AD62" s="153">
        <v>2</v>
      </c>
      <c r="AE62" s="154">
        <v>3</v>
      </c>
      <c r="AF62" s="156">
        <f t="shared" si="1"/>
        <v>6</v>
      </c>
      <c r="AG62" s="157">
        <f t="shared" si="13"/>
        <v>600</v>
      </c>
      <c r="AH62" s="158" t="str">
        <f t="shared" si="5"/>
        <v>I</v>
      </c>
      <c r="AI62" s="155" t="str">
        <f t="shared" si="14"/>
        <v>No Aceptable</v>
      </c>
      <c r="AJ62" s="159">
        <v>800</v>
      </c>
      <c r="AK62" s="159">
        <f t="shared" si="16"/>
        <v>600</v>
      </c>
      <c r="AL62" s="160">
        <f t="shared" si="17"/>
        <v>0.25</v>
      </c>
      <c r="AM62" s="161" t="s">
        <v>407</v>
      </c>
      <c r="AN62" s="210" t="s">
        <v>634</v>
      </c>
    </row>
    <row r="63" spans="1:40" ht="145.19999999999999">
      <c r="A63" s="563" t="s">
        <v>444</v>
      </c>
      <c r="B63" s="162" t="s">
        <v>385</v>
      </c>
      <c r="C63" s="162" t="s">
        <v>386</v>
      </c>
      <c r="D63" s="136" t="s">
        <v>447</v>
      </c>
      <c r="E63" s="149" t="s">
        <v>969</v>
      </c>
      <c r="F63" s="208" t="s">
        <v>25</v>
      </c>
      <c r="G63" s="136" t="s">
        <v>32</v>
      </c>
      <c r="H63" s="136" t="s">
        <v>448</v>
      </c>
      <c r="I63" s="136" t="s">
        <v>664</v>
      </c>
      <c r="J63" s="147" t="s">
        <v>389</v>
      </c>
      <c r="K63" s="149" t="s">
        <v>665</v>
      </c>
      <c r="L63" s="147" t="s">
        <v>390</v>
      </c>
      <c r="M63" s="153">
        <v>2</v>
      </c>
      <c r="N63" s="154">
        <v>4</v>
      </c>
      <c r="O63" s="153">
        <f t="shared" si="18"/>
        <v>8</v>
      </c>
      <c r="P63" s="167" t="str">
        <f t="shared" si="2"/>
        <v>Medio</v>
      </c>
      <c r="Q63" s="153">
        <v>60</v>
      </c>
      <c r="R63" s="153">
        <f t="shared" si="0"/>
        <v>480</v>
      </c>
      <c r="S63" s="153" t="str">
        <f t="shared" si="3"/>
        <v>II</v>
      </c>
      <c r="T63" s="155" t="str">
        <f t="shared" si="4"/>
        <v>No Aceptable o Aceptable con Control Especifico</v>
      </c>
      <c r="U63" s="137" t="s">
        <v>666</v>
      </c>
      <c r="V63" s="137" t="s">
        <v>392</v>
      </c>
      <c r="W63" s="137" t="s">
        <v>392</v>
      </c>
      <c r="X63" s="149" t="s">
        <v>667</v>
      </c>
      <c r="Y63" s="148" t="s">
        <v>278</v>
      </c>
      <c r="Z63" s="148" t="s">
        <v>392</v>
      </c>
      <c r="AA63" s="149" t="s">
        <v>669</v>
      </c>
      <c r="AB63" s="147" t="s">
        <v>390</v>
      </c>
      <c r="AC63" s="209" t="s">
        <v>668</v>
      </c>
      <c r="AD63" s="153">
        <v>2</v>
      </c>
      <c r="AE63" s="154">
        <v>3</v>
      </c>
      <c r="AF63" s="156">
        <f>AD63*AE63</f>
        <v>6</v>
      </c>
      <c r="AG63" s="157">
        <f>AF63*Q63</f>
        <v>360</v>
      </c>
      <c r="AH63" s="158" t="str">
        <f>IF((AG63&gt;599),"I",IF(AG63&gt;149,"II",IF(AG63&gt;39,"III",IF(AG63&lt;31,"IV"))))</f>
        <v>II</v>
      </c>
      <c r="AI63" s="155" t="str">
        <f>IF(AH63="IV","Aceptable",IF(AH63="III","Mejorable",IF(AH63="II","No Aceptable o Aceptable con Control Especifico",IF(AH63="I","No Aceptable"))))</f>
        <v>No Aceptable o Aceptable con Control Especifico</v>
      </c>
      <c r="AJ63" s="159">
        <v>480</v>
      </c>
      <c r="AK63" s="159">
        <f>AG63</f>
        <v>360</v>
      </c>
      <c r="AL63" s="160">
        <f t="shared" si="17"/>
        <v>0.25</v>
      </c>
      <c r="AM63" s="161" t="s">
        <v>394</v>
      </c>
      <c r="AN63" s="210" t="s">
        <v>634</v>
      </c>
    </row>
    <row r="64" spans="1:40" ht="198">
      <c r="A64" s="563"/>
      <c r="B64" s="162" t="s">
        <v>385</v>
      </c>
      <c r="C64" s="162" t="s">
        <v>386</v>
      </c>
      <c r="D64" s="136" t="s">
        <v>449</v>
      </c>
      <c r="E64" s="149" t="s">
        <v>969</v>
      </c>
      <c r="F64" s="208" t="s">
        <v>25</v>
      </c>
      <c r="G64" s="136" t="s">
        <v>39</v>
      </c>
      <c r="H64" s="136" t="s">
        <v>450</v>
      </c>
      <c r="I64" s="339" t="s">
        <v>655</v>
      </c>
      <c r="J64" s="149" t="s">
        <v>389</v>
      </c>
      <c r="K64" s="147" t="s">
        <v>397</v>
      </c>
      <c r="L64" s="149" t="s">
        <v>404</v>
      </c>
      <c r="M64" s="153">
        <v>2</v>
      </c>
      <c r="N64" s="154">
        <v>4</v>
      </c>
      <c r="O64" s="153">
        <f t="shared" si="18"/>
        <v>8</v>
      </c>
      <c r="P64" s="167" t="str">
        <f t="shared" si="2"/>
        <v>Medio</v>
      </c>
      <c r="Q64" s="153">
        <v>25</v>
      </c>
      <c r="R64" s="153">
        <f t="shared" si="0"/>
        <v>200</v>
      </c>
      <c r="S64" s="153" t="str">
        <f t="shared" si="3"/>
        <v>II</v>
      </c>
      <c r="T64" s="155" t="str">
        <f t="shared" si="4"/>
        <v>No Aceptable o Aceptable con Control Especifico</v>
      </c>
      <c r="U64" s="137" t="s">
        <v>391</v>
      </c>
      <c r="V64" s="137" t="s">
        <v>392</v>
      </c>
      <c r="W64" s="137" t="s">
        <v>392</v>
      </c>
      <c r="X64" s="149" t="s">
        <v>609</v>
      </c>
      <c r="Y64" s="148" t="s">
        <v>278</v>
      </c>
      <c r="Z64" s="147" t="s">
        <v>610</v>
      </c>
      <c r="AA64" s="149" t="s">
        <v>611</v>
      </c>
      <c r="AB64" s="147" t="s">
        <v>390</v>
      </c>
      <c r="AC64" s="209" t="s">
        <v>620</v>
      </c>
      <c r="AD64" s="153">
        <v>2</v>
      </c>
      <c r="AE64" s="154">
        <v>3</v>
      </c>
      <c r="AF64" s="156">
        <f t="shared" ref="AF64:AF90" si="55">AD64*AE64</f>
        <v>6</v>
      </c>
      <c r="AG64" s="157">
        <f t="shared" ref="AG64:AG68" si="56">AF64*Q64</f>
        <v>150</v>
      </c>
      <c r="AH64" s="158" t="str">
        <f t="shared" ref="AH64:AH68" si="57">IF((AG64&gt;599),"I",IF(AG64&gt;149,"II",IF(AG64&gt;39,"III",IF(AG64&lt;31,"IV"))))</f>
        <v>II</v>
      </c>
      <c r="AI64" s="155" t="str">
        <f t="shared" ref="AI64:AI68" si="58">IF(AH64="IV","Aceptable",IF(AH64="III","Mejorable",IF(AH64="II","No Aceptable o Aceptable con Control Especifico",IF(AH64="I","No Aceptable"))))</f>
        <v>No Aceptable o Aceptable con Control Especifico</v>
      </c>
      <c r="AJ64" s="159">
        <v>200</v>
      </c>
      <c r="AK64" s="159">
        <f t="shared" ref="AK64:AK68" si="59">AG64</f>
        <v>150</v>
      </c>
      <c r="AL64" s="160">
        <f t="shared" si="17"/>
        <v>0.25</v>
      </c>
      <c r="AM64" s="161" t="s">
        <v>407</v>
      </c>
      <c r="AN64" s="210" t="s">
        <v>634</v>
      </c>
    </row>
    <row r="65" spans="1:40" ht="198">
      <c r="A65" s="563"/>
      <c r="B65" s="162" t="s">
        <v>385</v>
      </c>
      <c r="C65" s="162" t="s">
        <v>386</v>
      </c>
      <c r="D65" s="136" t="s">
        <v>449</v>
      </c>
      <c r="E65" s="149" t="s">
        <v>969</v>
      </c>
      <c r="F65" s="208" t="s">
        <v>25</v>
      </c>
      <c r="G65" s="136" t="s">
        <v>570</v>
      </c>
      <c r="H65" s="136" t="s">
        <v>441</v>
      </c>
      <c r="I65" s="136" t="s">
        <v>403</v>
      </c>
      <c r="J65" s="149" t="s">
        <v>389</v>
      </c>
      <c r="K65" s="147" t="s">
        <v>397</v>
      </c>
      <c r="L65" s="149" t="s">
        <v>404</v>
      </c>
      <c r="M65" s="153">
        <v>2</v>
      </c>
      <c r="N65" s="154">
        <v>3</v>
      </c>
      <c r="O65" s="153">
        <f t="shared" si="18"/>
        <v>6</v>
      </c>
      <c r="P65" s="167" t="str">
        <f t="shared" si="2"/>
        <v>Medio</v>
      </c>
      <c r="Q65" s="153">
        <v>10</v>
      </c>
      <c r="R65" s="153">
        <f t="shared" si="0"/>
        <v>60</v>
      </c>
      <c r="S65" s="153" t="str">
        <f t="shared" si="3"/>
        <v>III</v>
      </c>
      <c r="T65" s="155" t="str">
        <f t="shared" si="4"/>
        <v>Mejorable</v>
      </c>
      <c r="U65" s="137" t="s">
        <v>391</v>
      </c>
      <c r="V65" s="137" t="s">
        <v>392</v>
      </c>
      <c r="W65" s="137" t="s">
        <v>392</v>
      </c>
      <c r="X65" s="149" t="s">
        <v>405</v>
      </c>
      <c r="Y65" s="148" t="s">
        <v>278</v>
      </c>
      <c r="Z65" s="147" t="s">
        <v>607</v>
      </c>
      <c r="AA65" s="149" t="s">
        <v>608</v>
      </c>
      <c r="AB65" s="147" t="s">
        <v>390</v>
      </c>
      <c r="AC65" s="209" t="s">
        <v>658</v>
      </c>
      <c r="AD65" s="153">
        <v>2</v>
      </c>
      <c r="AE65" s="154">
        <v>2</v>
      </c>
      <c r="AF65" s="156">
        <f t="shared" si="55"/>
        <v>4</v>
      </c>
      <c r="AG65" s="157">
        <f t="shared" si="56"/>
        <v>40</v>
      </c>
      <c r="AH65" s="158" t="str">
        <f t="shared" si="57"/>
        <v>III</v>
      </c>
      <c r="AI65" s="155" t="str">
        <f t="shared" si="58"/>
        <v>Mejorable</v>
      </c>
      <c r="AJ65" s="159">
        <f t="shared" ref="AJ65:AJ68" si="60">R65</f>
        <v>60</v>
      </c>
      <c r="AK65" s="159">
        <f t="shared" si="59"/>
        <v>40</v>
      </c>
      <c r="AL65" s="160">
        <f t="shared" si="17"/>
        <v>0.33333333333333331</v>
      </c>
      <c r="AM65" s="161" t="s">
        <v>407</v>
      </c>
      <c r="AN65" s="210" t="s">
        <v>427</v>
      </c>
    </row>
    <row r="66" spans="1:40" ht="102.6">
      <c r="A66" s="563"/>
      <c r="B66" s="162" t="s">
        <v>385</v>
      </c>
      <c r="C66" s="162" t="s">
        <v>386</v>
      </c>
      <c r="D66" s="136" t="s">
        <v>445</v>
      </c>
      <c r="E66" s="149" t="s">
        <v>969</v>
      </c>
      <c r="F66" s="208" t="s">
        <v>25</v>
      </c>
      <c r="G66" s="136" t="s">
        <v>569</v>
      </c>
      <c r="H66" s="311" t="s">
        <v>1009</v>
      </c>
      <c r="I66" s="149" t="s">
        <v>706</v>
      </c>
      <c r="J66" s="149" t="s">
        <v>389</v>
      </c>
      <c r="K66" s="147" t="s">
        <v>397</v>
      </c>
      <c r="L66" s="149" t="s">
        <v>707</v>
      </c>
      <c r="M66" s="153">
        <v>2</v>
      </c>
      <c r="N66" s="154">
        <v>3</v>
      </c>
      <c r="O66" s="153">
        <f t="shared" si="18"/>
        <v>6</v>
      </c>
      <c r="P66" s="167" t="str">
        <f t="shared" si="2"/>
        <v>Medio</v>
      </c>
      <c r="Q66" s="153">
        <v>60</v>
      </c>
      <c r="R66" s="153">
        <f t="shared" si="0"/>
        <v>360</v>
      </c>
      <c r="S66" s="153" t="str">
        <f t="shared" si="3"/>
        <v>II</v>
      </c>
      <c r="T66" s="155" t="str">
        <f t="shared" si="4"/>
        <v>No Aceptable o Aceptable con Control Especifico</v>
      </c>
      <c r="U66" s="137" t="s">
        <v>391</v>
      </c>
      <c r="V66" s="137" t="s">
        <v>392</v>
      </c>
      <c r="W66" s="137" t="s">
        <v>392</v>
      </c>
      <c r="X66" s="149" t="s">
        <v>708</v>
      </c>
      <c r="Y66" s="148" t="s">
        <v>278</v>
      </c>
      <c r="Z66" s="147" t="s">
        <v>392</v>
      </c>
      <c r="AA66" s="149" t="s">
        <v>709</v>
      </c>
      <c r="AB66" s="147" t="s">
        <v>390</v>
      </c>
      <c r="AC66" s="209" t="s">
        <v>710</v>
      </c>
      <c r="AD66" s="153">
        <v>2</v>
      </c>
      <c r="AE66" s="154">
        <v>2</v>
      </c>
      <c r="AF66" s="156">
        <f t="shared" si="55"/>
        <v>4</v>
      </c>
      <c r="AG66" s="157">
        <f t="shared" si="56"/>
        <v>240</v>
      </c>
      <c r="AH66" s="158" t="str">
        <f t="shared" si="57"/>
        <v>II</v>
      </c>
      <c r="AI66" s="155" t="str">
        <f t="shared" si="58"/>
        <v>No Aceptable o Aceptable con Control Especifico</v>
      </c>
      <c r="AJ66" s="159">
        <f t="shared" si="60"/>
        <v>360</v>
      </c>
      <c r="AK66" s="159">
        <f t="shared" si="59"/>
        <v>240</v>
      </c>
      <c r="AL66" s="160">
        <f t="shared" si="17"/>
        <v>0.33333333333333331</v>
      </c>
      <c r="AM66" s="161" t="s">
        <v>394</v>
      </c>
      <c r="AN66" s="210" t="s">
        <v>427</v>
      </c>
    </row>
    <row r="67" spans="1:40" ht="211.2">
      <c r="A67" s="563"/>
      <c r="B67" s="162" t="s">
        <v>385</v>
      </c>
      <c r="C67" s="162" t="s">
        <v>386</v>
      </c>
      <c r="D67" s="208" t="s">
        <v>436</v>
      </c>
      <c r="E67" s="149" t="s">
        <v>969</v>
      </c>
      <c r="F67" s="208" t="s">
        <v>27</v>
      </c>
      <c r="G67" s="208" t="s">
        <v>41</v>
      </c>
      <c r="H67" s="136" t="s">
        <v>437</v>
      </c>
      <c r="I67" s="136" t="s">
        <v>596</v>
      </c>
      <c r="J67" s="147" t="s">
        <v>389</v>
      </c>
      <c r="K67" s="149" t="s">
        <v>592</v>
      </c>
      <c r="L67" s="147" t="s">
        <v>390</v>
      </c>
      <c r="M67" s="153">
        <v>2</v>
      </c>
      <c r="N67" s="154">
        <v>3</v>
      </c>
      <c r="O67" s="153">
        <f>M67*N67</f>
        <v>6</v>
      </c>
      <c r="P67" s="167" t="str">
        <f>IF((O67&gt;23),"MuyAlto",IF(O67&gt;9,"Alto",IF(O67&gt;5,"Medio",IF(O67&lt;6,"Bajo"))))</f>
        <v>Medio</v>
      </c>
      <c r="Q67" s="153">
        <v>25</v>
      </c>
      <c r="R67" s="153">
        <f t="shared" ref="R67" si="61">O67*Q67</f>
        <v>150</v>
      </c>
      <c r="S67" s="153" t="str">
        <f>IF((R67&gt;599),"I",IF(R67&gt;149,"II",IF(R67&gt;39,"III",IF(R67&lt;31,"IV"))))</f>
        <v>II</v>
      </c>
      <c r="T67" s="155" t="str">
        <f>IF(S67="IV","Aceptable",IF(S67="III","Mejorable",IF(S67="II","No Aceptable o Aceptable con Control Especifico",IF(S67="I","No Aceptable"))))</f>
        <v>No Aceptable o Aceptable con Control Especifico</v>
      </c>
      <c r="U67" s="137" t="s">
        <v>391</v>
      </c>
      <c r="V67" s="137" t="s">
        <v>392</v>
      </c>
      <c r="W67" s="137" t="s">
        <v>392</v>
      </c>
      <c r="X67" s="149" t="s">
        <v>593</v>
      </c>
      <c r="Y67" s="148" t="s">
        <v>278</v>
      </c>
      <c r="Z67" s="148" t="s">
        <v>392</v>
      </c>
      <c r="AA67" s="149" t="s">
        <v>838</v>
      </c>
      <c r="AB67" s="147" t="s">
        <v>390</v>
      </c>
      <c r="AC67" s="209" t="s">
        <v>943</v>
      </c>
      <c r="AD67" s="153">
        <v>2</v>
      </c>
      <c r="AE67" s="154">
        <v>2</v>
      </c>
      <c r="AF67" s="156">
        <f t="shared" ref="AF67" si="62">AD67*AE67</f>
        <v>4</v>
      </c>
      <c r="AG67" s="157">
        <f>AF67*Q67</f>
        <v>100</v>
      </c>
      <c r="AH67" s="158" t="str">
        <f>IF((AG67&gt;599),"I",IF(AG67&gt;149,"II",IF(AG67&gt;39,"III",IF(AG67&lt;31,"IV"))))</f>
        <v>III</v>
      </c>
      <c r="AI67" s="155" t="str">
        <f>IF(AH67="IV","Aceptable",IF(AH67="III","Mejorable",IF(AH67="II","No Aceptable o Aceptable con Control Especifico",IF(AH67="I","No Aceptable"))))</f>
        <v>Mejorable</v>
      </c>
      <c r="AJ67" s="159">
        <f>R67</f>
        <v>150</v>
      </c>
      <c r="AK67" s="159">
        <f>AG67</f>
        <v>100</v>
      </c>
      <c r="AL67" s="160">
        <f>(AJ67-AK67)/AJ67</f>
        <v>0.33333333333333331</v>
      </c>
      <c r="AM67" s="161" t="s">
        <v>394</v>
      </c>
      <c r="AN67" s="210" t="s">
        <v>427</v>
      </c>
    </row>
    <row r="68" spans="1:40" ht="211.2">
      <c r="A68" s="563"/>
      <c r="B68" s="152" t="s">
        <v>385</v>
      </c>
      <c r="C68" s="162" t="s">
        <v>386</v>
      </c>
      <c r="D68" s="136" t="s">
        <v>449</v>
      </c>
      <c r="E68" s="149" t="s">
        <v>969</v>
      </c>
      <c r="F68" s="208" t="s">
        <v>27</v>
      </c>
      <c r="G68" s="208" t="s">
        <v>61</v>
      </c>
      <c r="H68" s="136" t="s">
        <v>423</v>
      </c>
      <c r="I68" s="136" t="s">
        <v>1101</v>
      </c>
      <c r="J68" s="147" t="s">
        <v>389</v>
      </c>
      <c r="K68" s="147" t="s">
        <v>397</v>
      </c>
      <c r="L68" s="147" t="s">
        <v>414</v>
      </c>
      <c r="M68" s="153">
        <v>6</v>
      </c>
      <c r="N68" s="154">
        <v>3</v>
      </c>
      <c r="O68" s="153">
        <f t="shared" ref="O68" si="63">M68*N68</f>
        <v>18</v>
      </c>
      <c r="P68" s="167" t="str">
        <f t="shared" si="2"/>
        <v>Alto</v>
      </c>
      <c r="Q68" s="153">
        <v>25</v>
      </c>
      <c r="R68" s="153">
        <f t="shared" ref="R68" si="64">O68*Q68</f>
        <v>450</v>
      </c>
      <c r="S68" s="153" t="str">
        <f t="shared" si="3"/>
        <v>II</v>
      </c>
      <c r="T68" s="155" t="str">
        <f t="shared" si="4"/>
        <v>No Aceptable o Aceptable con Control Especifico</v>
      </c>
      <c r="U68" s="137" t="s">
        <v>391</v>
      </c>
      <c r="V68" s="137" t="s">
        <v>392</v>
      </c>
      <c r="W68" s="137" t="s">
        <v>392</v>
      </c>
      <c r="X68" s="149" t="s">
        <v>393</v>
      </c>
      <c r="Y68" s="148" t="s">
        <v>278</v>
      </c>
      <c r="Z68" s="148" t="s">
        <v>392</v>
      </c>
      <c r="AA68" s="149" t="s">
        <v>851</v>
      </c>
      <c r="AB68" s="147" t="s">
        <v>390</v>
      </c>
      <c r="AC68" s="209" t="s">
        <v>943</v>
      </c>
      <c r="AD68" s="153">
        <v>2</v>
      </c>
      <c r="AE68" s="154">
        <v>1</v>
      </c>
      <c r="AF68" s="156">
        <f t="shared" si="55"/>
        <v>2</v>
      </c>
      <c r="AG68" s="157">
        <f t="shared" si="56"/>
        <v>50</v>
      </c>
      <c r="AH68" s="158" t="str">
        <f t="shared" si="57"/>
        <v>III</v>
      </c>
      <c r="AI68" s="155" t="str">
        <f t="shared" si="58"/>
        <v>Mejorable</v>
      </c>
      <c r="AJ68" s="159">
        <f t="shared" si="60"/>
        <v>450</v>
      </c>
      <c r="AK68" s="159">
        <f t="shared" si="59"/>
        <v>50</v>
      </c>
      <c r="AL68" s="160">
        <f t="shared" ref="AL68" si="65">(AJ68-AK68)/AJ68</f>
        <v>0.88888888888888884</v>
      </c>
      <c r="AM68" s="161" t="s">
        <v>415</v>
      </c>
      <c r="AN68" s="210" t="s">
        <v>411</v>
      </c>
    </row>
    <row r="69" spans="1:40" ht="211.2">
      <c r="A69" s="563"/>
      <c r="B69" s="152" t="s">
        <v>385</v>
      </c>
      <c r="C69" s="162" t="s">
        <v>386</v>
      </c>
      <c r="D69" s="136" t="s">
        <v>387</v>
      </c>
      <c r="E69" s="149" t="s">
        <v>969</v>
      </c>
      <c r="F69" s="208" t="s">
        <v>27</v>
      </c>
      <c r="G69" s="136" t="s">
        <v>388</v>
      </c>
      <c r="H69" s="208" t="s">
        <v>743</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si="0"/>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838</v>
      </c>
      <c r="AB69" s="147" t="s">
        <v>390</v>
      </c>
      <c r="AC69" s="209" t="s">
        <v>943</v>
      </c>
      <c r="AD69" s="153">
        <v>2</v>
      </c>
      <c r="AE69" s="154">
        <v>2</v>
      </c>
      <c r="AF69" s="156">
        <f t="shared" si="55"/>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37.6">
      <c r="A70" s="563"/>
      <c r="B70" s="152" t="s">
        <v>385</v>
      </c>
      <c r="C70" s="162" t="s">
        <v>386</v>
      </c>
      <c r="D70" s="136" t="s">
        <v>449</v>
      </c>
      <c r="E70" s="149" t="s">
        <v>969</v>
      </c>
      <c r="F70" s="208" t="s">
        <v>27</v>
      </c>
      <c r="G70" s="208" t="s">
        <v>566</v>
      </c>
      <c r="H70" s="208" t="s">
        <v>612</v>
      </c>
      <c r="I70" s="136" t="s">
        <v>594</v>
      </c>
      <c r="J70" s="147" t="s">
        <v>389</v>
      </c>
      <c r="K70" s="149" t="s">
        <v>595</v>
      </c>
      <c r="L70" s="147" t="s">
        <v>390</v>
      </c>
      <c r="M70" s="153">
        <v>2</v>
      </c>
      <c r="N70" s="154">
        <v>3</v>
      </c>
      <c r="O70" s="153">
        <f t="shared" ref="O70:O71" si="66">M70*N70</f>
        <v>6</v>
      </c>
      <c r="P70" s="167" t="str">
        <f t="shared" ref="P70:P86" si="67">IF((O70&gt;23),"MuyAlto",IF(O70&gt;9,"Alto",IF(O70&gt;5,"Medio",IF(O70&lt;6,"Bajo"))))</f>
        <v>Medio</v>
      </c>
      <c r="Q70" s="153">
        <v>60</v>
      </c>
      <c r="R70" s="153">
        <f t="shared" si="0"/>
        <v>360</v>
      </c>
      <c r="S70" s="153" t="str">
        <f t="shared" ref="S70:S86" si="68">IF((R70&gt;599),"I",IF(R70&gt;149,"II",IF(R70&gt;39,"III",IF(R70&lt;31,"IV"))))</f>
        <v>II</v>
      </c>
      <c r="T70" s="155" t="str">
        <f t="shared" ref="T70:T86" si="69">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850</v>
      </c>
      <c r="AB70" s="147" t="s">
        <v>390</v>
      </c>
      <c r="AC70" s="209" t="s">
        <v>943</v>
      </c>
      <c r="AD70" s="153">
        <v>2</v>
      </c>
      <c r="AE70" s="154">
        <v>2</v>
      </c>
      <c r="AF70" s="156">
        <f t="shared" si="55"/>
        <v>4</v>
      </c>
      <c r="AG70" s="157">
        <f>AF70*Q70</f>
        <v>240</v>
      </c>
      <c r="AH70" s="158" t="str">
        <f t="shared" ref="AH70:AH86" si="70">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214.05" customHeight="1">
      <c r="A71" s="563"/>
      <c r="B71" s="162" t="s">
        <v>385</v>
      </c>
      <c r="C71" s="162" t="s">
        <v>386</v>
      </c>
      <c r="D71" s="136" t="s">
        <v>449</v>
      </c>
      <c r="E71" s="149" t="s">
        <v>969</v>
      </c>
      <c r="F71" s="208" t="s">
        <v>28</v>
      </c>
      <c r="G71" s="136" t="s">
        <v>35</v>
      </c>
      <c r="H71" s="311" t="s">
        <v>615</v>
      </c>
      <c r="I71" s="136" t="s">
        <v>605</v>
      </c>
      <c r="J71" s="149" t="s">
        <v>401</v>
      </c>
      <c r="K71" s="147" t="s">
        <v>397</v>
      </c>
      <c r="L71" s="147" t="s">
        <v>397</v>
      </c>
      <c r="M71" s="153">
        <v>2</v>
      </c>
      <c r="N71" s="154">
        <v>3</v>
      </c>
      <c r="O71" s="153">
        <f t="shared" si="66"/>
        <v>6</v>
      </c>
      <c r="P71" s="167" t="str">
        <f t="shared" si="67"/>
        <v>Medio</v>
      </c>
      <c r="Q71" s="153">
        <v>60</v>
      </c>
      <c r="R71" s="153">
        <f t="shared" si="0"/>
        <v>360</v>
      </c>
      <c r="S71" s="153" t="str">
        <f t="shared" si="68"/>
        <v>II</v>
      </c>
      <c r="T71" s="155" t="str">
        <f t="shared" si="69"/>
        <v>No Aceptable o Aceptable con Control Especifico</v>
      </c>
      <c r="U71" s="137" t="s">
        <v>391</v>
      </c>
      <c r="V71" s="137" t="s">
        <v>392</v>
      </c>
      <c r="W71" s="137" t="s">
        <v>392</v>
      </c>
      <c r="X71" s="149" t="s">
        <v>606</v>
      </c>
      <c r="Y71" s="148" t="s">
        <v>278</v>
      </c>
      <c r="Z71" s="148" t="s">
        <v>392</v>
      </c>
      <c r="AA71" s="149" t="s">
        <v>965</v>
      </c>
      <c r="AB71" s="147" t="s">
        <v>390</v>
      </c>
      <c r="AC71" s="209" t="s">
        <v>966</v>
      </c>
      <c r="AD71" s="153">
        <v>2</v>
      </c>
      <c r="AE71" s="154">
        <v>2</v>
      </c>
      <c r="AF71" s="156">
        <f t="shared" si="55"/>
        <v>4</v>
      </c>
      <c r="AG71" s="157">
        <f t="shared" ref="AG71:AG86" si="71">AF71*Q71</f>
        <v>240</v>
      </c>
      <c r="AH71" s="158" t="str">
        <f t="shared" si="70"/>
        <v>II</v>
      </c>
      <c r="AI71" s="155" t="str">
        <f t="shared" ref="AI71:AI86" si="72">IF(AH71="IV","Aceptable",IF(AH71="III","Mejorable",IF(AH71="II","No Aceptable o Aceptable con Control Especifico",IF(AH71="I","No Aceptable"))))</f>
        <v>No Aceptable o Aceptable con Control Especifico</v>
      </c>
      <c r="AJ71" s="159">
        <f t="shared" ref="AJ71:AJ72" si="73">R71</f>
        <v>360</v>
      </c>
      <c r="AK71" s="159">
        <f t="shared" ref="AK71:AK86" si="74">AG71</f>
        <v>240</v>
      </c>
      <c r="AL71" s="160">
        <f t="shared" ref="AL71:AL86" si="75">(AJ71-AK71)/AJ71</f>
        <v>0.33333333333333331</v>
      </c>
      <c r="AM71" s="161" t="s">
        <v>394</v>
      </c>
      <c r="AN71" s="210" t="s">
        <v>563</v>
      </c>
    </row>
    <row r="72" spans="1:40" ht="198">
      <c r="A72" s="563"/>
      <c r="B72" s="162" t="s">
        <v>385</v>
      </c>
      <c r="C72" s="162" t="s">
        <v>386</v>
      </c>
      <c r="D72" s="136" t="s">
        <v>449</v>
      </c>
      <c r="E72" s="149" t="s">
        <v>969</v>
      </c>
      <c r="F72" s="208" t="s">
        <v>28</v>
      </c>
      <c r="G72" s="136" t="s">
        <v>48</v>
      </c>
      <c r="H72" s="136" t="s">
        <v>426</v>
      </c>
      <c r="I72" s="136" t="s">
        <v>600</v>
      </c>
      <c r="J72" s="149" t="s">
        <v>603</v>
      </c>
      <c r="K72" s="149" t="s">
        <v>604</v>
      </c>
      <c r="L72" s="147" t="s">
        <v>390</v>
      </c>
      <c r="M72" s="153">
        <v>2</v>
      </c>
      <c r="N72" s="154">
        <v>3</v>
      </c>
      <c r="O72" s="153">
        <f>M72*N72</f>
        <v>6</v>
      </c>
      <c r="P72" s="167" t="str">
        <f t="shared" si="67"/>
        <v>Medio</v>
      </c>
      <c r="Q72" s="153">
        <v>60</v>
      </c>
      <c r="R72" s="153">
        <f t="shared" si="0"/>
        <v>360</v>
      </c>
      <c r="S72" s="153" t="str">
        <f t="shared" si="68"/>
        <v>II</v>
      </c>
      <c r="T72" s="155" t="str">
        <f t="shared" si="69"/>
        <v>No Aceptable o Aceptable con Control Especifico</v>
      </c>
      <c r="U72" s="137" t="s">
        <v>391</v>
      </c>
      <c r="V72" s="137" t="s">
        <v>392</v>
      </c>
      <c r="W72" s="137" t="s">
        <v>392</v>
      </c>
      <c r="X72" s="149" t="s">
        <v>398</v>
      </c>
      <c r="Y72" s="148" t="s">
        <v>278</v>
      </c>
      <c r="Z72" s="148" t="s">
        <v>392</v>
      </c>
      <c r="AA72" s="149" t="s">
        <v>964</v>
      </c>
      <c r="AB72" s="147" t="s">
        <v>837</v>
      </c>
      <c r="AC72" s="209" t="s">
        <v>659</v>
      </c>
      <c r="AD72" s="153">
        <v>2</v>
      </c>
      <c r="AE72" s="154">
        <v>2</v>
      </c>
      <c r="AF72" s="156">
        <f t="shared" si="55"/>
        <v>4</v>
      </c>
      <c r="AG72" s="157">
        <f t="shared" si="71"/>
        <v>240</v>
      </c>
      <c r="AH72" s="158" t="str">
        <f t="shared" si="70"/>
        <v>II</v>
      </c>
      <c r="AI72" s="155" t="str">
        <f t="shared" si="72"/>
        <v>No Aceptable o Aceptable con Control Especifico</v>
      </c>
      <c r="AJ72" s="159">
        <f t="shared" si="73"/>
        <v>360</v>
      </c>
      <c r="AK72" s="159">
        <f t="shared" si="74"/>
        <v>240</v>
      </c>
      <c r="AL72" s="160">
        <f t="shared" si="75"/>
        <v>0.33333333333333331</v>
      </c>
      <c r="AM72" s="161" t="s">
        <v>394</v>
      </c>
      <c r="AN72" s="210" t="s">
        <v>563</v>
      </c>
    </row>
    <row r="73" spans="1:40" ht="102.6">
      <c r="A73" s="563"/>
      <c r="B73" s="162" t="s">
        <v>385</v>
      </c>
      <c r="C73" s="162" t="s">
        <v>574</v>
      </c>
      <c r="D73" s="136" t="s">
        <v>445</v>
      </c>
      <c r="E73" s="149" t="s">
        <v>969</v>
      </c>
      <c r="F73" s="208" t="s">
        <v>29</v>
      </c>
      <c r="G73" s="136" t="s">
        <v>67</v>
      </c>
      <c r="H73" s="136" t="s">
        <v>440</v>
      </c>
      <c r="I73" s="147" t="s">
        <v>820</v>
      </c>
      <c r="J73" s="149" t="s">
        <v>389</v>
      </c>
      <c r="K73" s="149" t="s">
        <v>397</v>
      </c>
      <c r="L73" s="149" t="s">
        <v>685</v>
      </c>
      <c r="M73" s="153">
        <v>6</v>
      </c>
      <c r="N73" s="154">
        <v>1</v>
      </c>
      <c r="O73" s="153">
        <f t="shared" ref="O73:O83" si="76">M73*N73</f>
        <v>6</v>
      </c>
      <c r="P73" s="167" t="str">
        <f t="shared" si="67"/>
        <v>Medio</v>
      </c>
      <c r="Q73" s="153">
        <v>100</v>
      </c>
      <c r="R73" s="153">
        <f t="shared" si="0"/>
        <v>600</v>
      </c>
      <c r="S73" s="153" t="str">
        <f t="shared" si="68"/>
        <v>I</v>
      </c>
      <c r="T73" s="155" t="str">
        <f t="shared" si="69"/>
        <v>No Aceptable</v>
      </c>
      <c r="U73" s="137" t="s">
        <v>391</v>
      </c>
      <c r="V73" s="137" t="s">
        <v>392</v>
      </c>
      <c r="W73" s="137" t="s">
        <v>392</v>
      </c>
      <c r="X73" s="149" t="s">
        <v>626</v>
      </c>
      <c r="Y73" s="148" t="s">
        <v>278</v>
      </c>
      <c r="Z73" s="147" t="s">
        <v>392</v>
      </c>
      <c r="AA73" s="149" t="s">
        <v>795</v>
      </c>
      <c r="AB73" s="147" t="s">
        <v>390</v>
      </c>
      <c r="AC73" s="209" t="s">
        <v>687</v>
      </c>
      <c r="AD73" s="153">
        <v>2</v>
      </c>
      <c r="AE73" s="154">
        <v>1</v>
      </c>
      <c r="AF73" s="156">
        <f t="shared" si="55"/>
        <v>2</v>
      </c>
      <c r="AG73" s="157">
        <f t="shared" si="71"/>
        <v>200</v>
      </c>
      <c r="AH73" s="158" t="str">
        <f t="shared" si="70"/>
        <v>II</v>
      </c>
      <c r="AI73" s="155" t="str">
        <f t="shared" si="72"/>
        <v>No Aceptable o Aceptable con Control Especifico</v>
      </c>
      <c r="AJ73" s="159">
        <v>600</v>
      </c>
      <c r="AK73" s="159">
        <f t="shared" si="74"/>
        <v>200</v>
      </c>
      <c r="AL73" s="160">
        <f t="shared" si="75"/>
        <v>0.66666666666666663</v>
      </c>
      <c r="AM73" s="161" t="s">
        <v>394</v>
      </c>
      <c r="AN73" s="210" t="s">
        <v>399</v>
      </c>
    </row>
    <row r="74" spans="1:40" ht="108">
      <c r="A74" s="563"/>
      <c r="B74" s="162" t="s">
        <v>385</v>
      </c>
      <c r="C74" s="162" t="s">
        <v>574</v>
      </c>
      <c r="D74" s="136" t="s">
        <v>445</v>
      </c>
      <c r="E74" s="149" t="s">
        <v>969</v>
      </c>
      <c r="F74" s="208" t="s">
        <v>29</v>
      </c>
      <c r="G74" s="136" t="s">
        <v>62</v>
      </c>
      <c r="H74" s="136" t="s">
        <v>446</v>
      </c>
      <c r="I74" s="147" t="s">
        <v>681</v>
      </c>
      <c r="J74" s="149" t="s">
        <v>389</v>
      </c>
      <c r="K74" s="149" t="s">
        <v>397</v>
      </c>
      <c r="L74" s="149" t="s">
        <v>682</v>
      </c>
      <c r="M74" s="153">
        <v>6</v>
      </c>
      <c r="N74" s="154">
        <v>1</v>
      </c>
      <c r="O74" s="153">
        <f t="shared" si="76"/>
        <v>6</v>
      </c>
      <c r="P74" s="167" t="str">
        <f t="shared" si="67"/>
        <v>Medio</v>
      </c>
      <c r="Q74" s="153">
        <v>100</v>
      </c>
      <c r="R74" s="153">
        <f t="shared" si="0"/>
        <v>600</v>
      </c>
      <c r="S74" s="153" t="str">
        <f t="shared" si="68"/>
        <v>I</v>
      </c>
      <c r="T74" s="155" t="str">
        <f t="shared" si="69"/>
        <v>No Aceptable</v>
      </c>
      <c r="U74" s="137" t="s">
        <v>391</v>
      </c>
      <c r="V74" s="137" t="s">
        <v>392</v>
      </c>
      <c r="W74" s="137" t="s">
        <v>392</v>
      </c>
      <c r="X74" s="149" t="s">
        <v>626</v>
      </c>
      <c r="Y74" s="148" t="s">
        <v>278</v>
      </c>
      <c r="Z74" s="147" t="s">
        <v>392</v>
      </c>
      <c r="AA74" s="149" t="s">
        <v>793</v>
      </c>
      <c r="AB74" s="147" t="s">
        <v>390</v>
      </c>
      <c r="AC74" s="209" t="s">
        <v>794</v>
      </c>
      <c r="AD74" s="153">
        <v>2</v>
      </c>
      <c r="AE74" s="154">
        <v>1</v>
      </c>
      <c r="AF74" s="156">
        <f t="shared" si="55"/>
        <v>2</v>
      </c>
      <c r="AG74" s="157">
        <f t="shared" si="71"/>
        <v>200</v>
      </c>
      <c r="AH74" s="158" t="str">
        <f t="shared" si="70"/>
        <v>II</v>
      </c>
      <c r="AI74" s="155" t="str">
        <f t="shared" si="72"/>
        <v>No Aceptable o Aceptable con Control Especifico</v>
      </c>
      <c r="AJ74" s="159">
        <v>600</v>
      </c>
      <c r="AK74" s="159">
        <f t="shared" si="74"/>
        <v>200</v>
      </c>
      <c r="AL74" s="160">
        <f t="shared" si="75"/>
        <v>0.66666666666666663</v>
      </c>
      <c r="AM74" s="161" t="s">
        <v>394</v>
      </c>
      <c r="AN74" s="210" t="s">
        <v>399</v>
      </c>
    </row>
    <row r="75" spans="1:40" ht="198">
      <c r="A75" s="563"/>
      <c r="B75" s="162" t="s">
        <v>385</v>
      </c>
      <c r="C75" s="162" t="s">
        <v>386</v>
      </c>
      <c r="D75" s="136" t="s">
        <v>449</v>
      </c>
      <c r="E75" s="149" t="s">
        <v>969</v>
      </c>
      <c r="F75" s="208" t="s">
        <v>29</v>
      </c>
      <c r="G75" s="208" t="s">
        <v>43</v>
      </c>
      <c r="H75" s="311" t="s">
        <v>1010</v>
      </c>
      <c r="I75" s="147" t="s">
        <v>618</v>
      </c>
      <c r="J75" s="147" t="s">
        <v>397</v>
      </c>
      <c r="K75" s="147" t="s">
        <v>397</v>
      </c>
      <c r="L75" s="147" t="s">
        <v>397</v>
      </c>
      <c r="M75" s="153">
        <v>2</v>
      </c>
      <c r="N75" s="154">
        <v>3</v>
      </c>
      <c r="O75" s="153">
        <f t="shared" si="76"/>
        <v>6</v>
      </c>
      <c r="P75" s="167" t="str">
        <f t="shared" si="67"/>
        <v>Medio</v>
      </c>
      <c r="Q75" s="153">
        <v>10</v>
      </c>
      <c r="R75" s="153">
        <f t="shared" si="0"/>
        <v>60</v>
      </c>
      <c r="S75" s="153" t="str">
        <f t="shared" si="68"/>
        <v>III</v>
      </c>
      <c r="T75" s="155" t="str">
        <f t="shared" si="69"/>
        <v>Mejorable</v>
      </c>
      <c r="U75" s="137" t="s">
        <v>391</v>
      </c>
      <c r="V75" s="137" t="s">
        <v>392</v>
      </c>
      <c r="W75" s="137" t="s">
        <v>392</v>
      </c>
      <c r="X75" s="149" t="s">
        <v>619</v>
      </c>
      <c r="Y75" s="148" t="s">
        <v>278</v>
      </c>
      <c r="Z75" s="147" t="s">
        <v>392</v>
      </c>
      <c r="AA75" s="149" t="s">
        <v>621</v>
      </c>
      <c r="AB75" s="147" t="s">
        <v>390</v>
      </c>
      <c r="AC75" s="209" t="s">
        <v>622</v>
      </c>
      <c r="AD75" s="153">
        <v>2</v>
      </c>
      <c r="AE75" s="154">
        <v>2</v>
      </c>
      <c r="AF75" s="156">
        <f t="shared" si="55"/>
        <v>4</v>
      </c>
      <c r="AG75" s="157">
        <f t="shared" si="71"/>
        <v>40</v>
      </c>
      <c r="AH75" s="158" t="str">
        <f t="shared" si="70"/>
        <v>III</v>
      </c>
      <c r="AI75" s="155" t="str">
        <f t="shared" si="72"/>
        <v>Mejorable</v>
      </c>
      <c r="AJ75" s="159">
        <v>60</v>
      </c>
      <c r="AK75" s="159">
        <f t="shared" si="74"/>
        <v>40</v>
      </c>
      <c r="AL75" s="160">
        <f t="shared" si="75"/>
        <v>0.33333333333333331</v>
      </c>
      <c r="AM75" s="161" t="s">
        <v>407</v>
      </c>
      <c r="AN75" s="210" t="s">
        <v>427</v>
      </c>
    </row>
    <row r="76" spans="1:40" ht="196.2">
      <c r="A76" s="563"/>
      <c r="B76" s="162" t="s">
        <v>385</v>
      </c>
      <c r="C76" s="162" t="s">
        <v>386</v>
      </c>
      <c r="D76" s="136" t="s">
        <v>856</v>
      </c>
      <c r="E76" s="149" t="s">
        <v>969</v>
      </c>
      <c r="F76" s="208" t="s">
        <v>29</v>
      </c>
      <c r="G76" s="311" t="s">
        <v>49</v>
      </c>
      <c r="H76" s="136" t="s">
        <v>1198</v>
      </c>
      <c r="I76" s="147" t="s">
        <v>623</v>
      </c>
      <c r="J76" s="147" t="s">
        <v>389</v>
      </c>
      <c r="K76" s="149" t="s">
        <v>624</v>
      </c>
      <c r="L76" s="149" t="s">
        <v>625</v>
      </c>
      <c r="M76" s="153">
        <v>2</v>
      </c>
      <c r="N76" s="154">
        <v>3</v>
      </c>
      <c r="O76" s="153">
        <f t="shared" si="76"/>
        <v>6</v>
      </c>
      <c r="P76" s="167" t="str">
        <f t="shared" si="67"/>
        <v>Medio</v>
      </c>
      <c r="Q76" s="153">
        <v>100</v>
      </c>
      <c r="R76" s="153">
        <f t="shared" si="0"/>
        <v>600</v>
      </c>
      <c r="S76" s="153" t="str">
        <f t="shared" si="68"/>
        <v>I</v>
      </c>
      <c r="T76" s="155" t="str">
        <f t="shared" si="69"/>
        <v>No Aceptable</v>
      </c>
      <c r="U76" s="137" t="s">
        <v>391</v>
      </c>
      <c r="V76" s="137" t="s">
        <v>392</v>
      </c>
      <c r="W76" s="137" t="s">
        <v>392</v>
      </c>
      <c r="X76" s="149" t="s">
        <v>626</v>
      </c>
      <c r="Y76" s="148" t="s">
        <v>278</v>
      </c>
      <c r="Z76" s="147" t="s">
        <v>607</v>
      </c>
      <c r="AA76" s="149" t="s">
        <v>1205</v>
      </c>
      <c r="AB76" s="147" t="s">
        <v>390</v>
      </c>
      <c r="AC76" s="209" t="s">
        <v>660</v>
      </c>
      <c r="AD76" s="153">
        <v>2</v>
      </c>
      <c r="AE76" s="154">
        <v>2</v>
      </c>
      <c r="AF76" s="156">
        <f t="shared" si="55"/>
        <v>4</v>
      </c>
      <c r="AG76" s="157">
        <f t="shared" si="71"/>
        <v>400</v>
      </c>
      <c r="AH76" s="158" t="str">
        <f t="shared" si="70"/>
        <v>II</v>
      </c>
      <c r="AI76" s="155" t="str">
        <f t="shared" si="72"/>
        <v>No Aceptable o Aceptable con Control Especifico</v>
      </c>
      <c r="AJ76" s="159">
        <f t="shared" ref="AJ76" si="77">R76</f>
        <v>600</v>
      </c>
      <c r="AK76" s="159">
        <f t="shared" si="74"/>
        <v>400</v>
      </c>
      <c r="AL76" s="160">
        <f t="shared" si="75"/>
        <v>0.33333333333333331</v>
      </c>
      <c r="AM76" s="161" t="s">
        <v>394</v>
      </c>
      <c r="AN76" s="210" t="s">
        <v>563</v>
      </c>
    </row>
    <row r="77" spans="1:40" ht="198">
      <c r="A77" s="563"/>
      <c r="B77" s="162" t="s">
        <v>385</v>
      </c>
      <c r="C77" s="162" t="s">
        <v>386</v>
      </c>
      <c r="D77" s="136" t="s">
        <v>449</v>
      </c>
      <c r="E77" s="149" t="s">
        <v>969</v>
      </c>
      <c r="F77" s="311" t="s">
        <v>30</v>
      </c>
      <c r="G77" s="311" t="s">
        <v>44</v>
      </c>
      <c r="H77" s="311" t="s">
        <v>636</v>
      </c>
      <c r="I77" s="149" t="s">
        <v>645</v>
      </c>
      <c r="J77" s="147" t="s">
        <v>390</v>
      </c>
      <c r="K77" s="147" t="s">
        <v>638</v>
      </c>
      <c r="L77" s="147" t="s">
        <v>639</v>
      </c>
      <c r="M77" s="153">
        <v>2</v>
      </c>
      <c r="N77" s="154">
        <v>4</v>
      </c>
      <c r="O77" s="153">
        <f t="shared" si="76"/>
        <v>8</v>
      </c>
      <c r="P77" s="167" t="str">
        <f t="shared" si="67"/>
        <v>Medio</v>
      </c>
      <c r="Q77" s="153">
        <v>100</v>
      </c>
      <c r="R77" s="153">
        <f t="shared" si="0"/>
        <v>800</v>
      </c>
      <c r="S77" s="153" t="str">
        <f t="shared" si="68"/>
        <v>I</v>
      </c>
      <c r="T77" s="155" t="str">
        <f t="shared" si="69"/>
        <v>No Aceptable</v>
      </c>
      <c r="U77" s="137" t="s">
        <v>391</v>
      </c>
      <c r="V77" s="137" t="s">
        <v>392</v>
      </c>
      <c r="W77" s="137" t="s">
        <v>392</v>
      </c>
      <c r="X77" s="149" t="s">
        <v>626</v>
      </c>
      <c r="Y77" s="148" t="s">
        <v>278</v>
      </c>
      <c r="Z77" s="147" t="s">
        <v>392</v>
      </c>
      <c r="AA77" s="149" t="s">
        <v>960</v>
      </c>
      <c r="AB77" s="147" t="s">
        <v>641</v>
      </c>
      <c r="AC77" s="209" t="s">
        <v>643</v>
      </c>
      <c r="AD77" s="153">
        <v>2</v>
      </c>
      <c r="AE77" s="154">
        <v>3</v>
      </c>
      <c r="AF77" s="156">
        <f t="shared" si="55"/>
        <v>6</v>
      </c>
      <c r="AG77" s="157">
        <f t="shared" si="71"/>
        <v>600</v>
      </c>
      <c r="AH77" s="158" t="str">
        <f t="shared" si="70"/>
        <v>I</v>
      </c>
      <c r="AI77" s="155" t="str">
        <f t="shared" si="72"/>
        <v>No Aceptable</v>
      </c>
      <c r="AJ77" s="159">
        <v>800</v>
      </c>
      <c r="AK77" s="159">
        <f t="shared" si="74"/>
        <v>600</v>
      </c>
      <c r="AL77" s="160">
        <f t="shared" si="75"/>
        <v>0.25</v>
      </c>
      <c r="AM77" s="161" t="s">
        <v>407</v>
      </c>
      <c r="AN77" s="210" t="s">
        <v>634</v>
      </c>
    </row>
    <row r="78" spans="1:40" ht="198">
      <c r="A78" s="563"/>
      <c r="B78" s="162" t="s">
        <v>385</v>
      </c>
      <c r="C78" s="162" t="s">
        <v>386</v>
      </c>
      <c r="D78" s="136" t="s">
        <v>449</v>
      </c>
      <c r="E78" s="149" t="s">
        <v>969</v>
      </c>
      <c r="F78" s="311" t="s">
        <v>30</v>
      </c>
      <c r="G78" s="311" t="s">
        <v>57</v>
      </c>
      <c r="H78" s="311" t="s">
        <v>644</v>
      </c>
      <c r="I78" s="147" t="s">
        <v>646</v>
      </c>
      <c r="J78" s="147" t="s">
        <v>390</v>
      </c>
      <c r="K78" s="147" t="s">
        <v>638</v>
      </c>
      <c r="L78" s="147" t="s">
        <v>639</v>
      </c>
      <c r="M78" s="153">
        <v>2</v>
      </c>
      <c r="N78" s="154">
        <v>4</v>
      </c>
      <c r="O78" s="153">
        <f t="shared" si="76"/>
        <v>8</v>
      </c>
      <c r="P78" s="167" t="str">
        <f t="shared" si="67"/>
        <v>Medio</v>
      </c>
      <c r="Q78" s="153">
        <v>100</v>
      </c>
      <c r="R78" s="153">
        <f t="shared" ref="R78:R93" si="78">O78*Q78</f>
        <v>800</v>
      </c>
      <c r="S78" s="153" t="str">
        <f t="shared" si="68"/>
        <v>I</v>
      </c>
      <c r="T78" s="155" t="str">
        <f t="shared" si="69"/>
        <v>No Aceptable</v>
      </c>
      <c r="U78" s="137" t="s">
        <v>391</v>
      </c>
      <c r="V78" s="137" t="s">
        <v>392</v>
      </c>
      <c r="W78" s="137" t="s">
        <v>392</v>
      </c>
      <c r="X78" s="149" t="s">
        <v>626</v>
      </c>
      <c r="Y78" s="148" t="s">
        <v>278</v>
      </c>
      <c r="Z78" s="147" t="s">
        <v>392</v>
      </c>
      <c r="AA78" s="149" t="s">
        <v>959</v>
      </c>
      <c r="AB78" s="147" t="s">
        <v>641</v>
      </c>
      <c r="AC78" s="209" t="s">
        <v>643</v>
      </c>
      <c r="AD78" s="153">
        <v>2</v>
      </c>
      <c r="AE78" s="154">
        <v>3</v>
      </c>
      <c r="AF78" s="156">
        <f t="shared" si="55"/>
        <v>6</v>
      </c>
      <c r="AG78" s="157">
        <f t="shared" si="71"/>
        <v>600</v>
      </c>
      <c r="AH78" s="158" t="str">
        <f t="shared" si="70"/>
        <v>I</v>
      </c>
      <c r="AI78" s="155" t="str">
        <f t="shared" si="72"/>
        <v>No Aceptable</v>
      </c>
      <c r="AJ78" s="159">
        <v>800</v>
      </c>
      <c r="AK78" s="159">
        <f t="shared" si="74"/>
        <v>600</v>
      </c>
      <c r="AL78" s="160">
        <f t="shared" si="75"/>
        <v>0.25</v>
      </c>
      <c r="AM78" s="161" t="s">
        <v>407</v>
      </c>
      <c r="AN78" s="210" t="s">
        <v>634</v>
      </c>
    </row>
    <row r="79" spans="1:40" ht="196.2">
      <c r="A79" s="564" t="s">
        <v>452</v>
      </c>
      <c r="B79" s="162" t="s">
        <v>385</v>
      </c>
      <c r="C79" s="162" t="s">
        <v>386</v>
      </c>
      <c r="D79" s="136" t="s">
        <v>1031</v>
      </c>
      <c r="E79" s="149" t="s">
        <v>969</v>
      </c>
      <c r="F79" s="208" t="s">
        <v>29</v>
      </c>
      <c r="G79" s="136" t="s">
        <v>67</v>
      </c>
      <c r="H79" s="136" t="s">
        <v>454</v>
      </c>
      <c r="I79" s="147" t="s">
        <v>820</v>
      </c>
      <c r="J79" s="149" t="s">
        <v>389</v>
      </c>
      <c r="K79" s="149" t="s">
        <v>397</v>
      </c>
      <c r="L79" s="149" t="s">
        <v>685</v>
      </c>
      <c r="M79" s="153">
        <v>6</v>
      </c>
      <c r="N79" s="154">
        <v>1</v>
      </c>
      <c r="O79" s="153">
        <f t="shared" si="76"/>
        <v>6</v>
      </c>
      <c r="P79" s="167" t="str">
        <f t="shared" si="67"/>
        <v>Medio</v>
      </c>
      <c r="Q79" s="153">
        <v>100</v>
      </c>
      <c r="R79" s="153">
        <f t="shared" si="78"/>
        <v>600</v>
      </c>
      <c r="S79" s="153" t="str">
        <f t="shared" si="68"/>
        <v>I</v>
      </c>
      <c r="T79" s="155" t="str">
        <f t="shared" si="69"/>
        <v>No Aceptable</v>
      </c>
      <c r="U79" s="137" t="s">
        <v>391</v>
      </c>
      <c r="V79" s="137" t="s">
        <v>392</v>
      </c>
      <c r="W79" s="137" t="s">
        <v>392</v>
      </c>
      <c r="X79" s="149" t="s">
        <v>626</v>
      </c>
      <c r="Y79" s="148" t="s">
        <v>278</v>
      </c>
      <c r="Z79" s="147" t="s">
        <v>392</v>
      </c>
      <c r="AA79" s="149" t="s">
        <v>795</v>
      </c>
      <c r="AB79" s="147" t="s">
        <v>390</v>
      </c>
      <c r="AC79" s="209" t="s">
        <v>687</v>
      </c>
      <c r="AD79" s="153">
        <v>2</v>
      </c>
      <c r="AE79" s="154">
        <v>1</v>
      </c>
      <c r="AF79" s="156">
        <f t="shared" si="55"/>
        <v>2</v>
      </c>
      <c r="AG79" s="157">
        <f t="shared" si="71"/>
        <v>200</v>
      </c>
      <c r="AH79" s="158" t="str">
        <f t="shared" si="70"/>
        <v>II</v>
      </c>
      <c r="AI79" s="155" t="str">
        <f t="shared" si="72"/>
        <v>No Aceptable o Aceptable con Control Especifico</v>
      </c>
      <c r="AJ79" s="159">
        <v>600</v>
      </c>
      <c r="AK79" s="159">
        <f t="shared" si="74"/>
        <v>200</v>
      </c>
      <c r="AL79" s="160">
        <f t="shared" si="75"/>
        <v>0.66666666666666663</v>
      </c>
      <c r="AM79" s="161" t="s">
        <v>394</v>
      </c>
      <c r="AN79" s="210" t="s">
        <v>399</v>
      </c>
    </row>
    <row r="80" spans="1:40" ht="108">
      <c r="A80" s="564"/>
      <c r="B80" s="162" t="s">
        <v>385</v>
      </c>
      <c r="C80" s="162" t="s">
        <v>386</v>
      </c>
      <c r="D80" s="136" t="s">
        <v>453</v>
      </c>
      <c r="E80" s="149" t="s">
        <v>969</v>
      </c>
      <c r="F80" s="208" t="s">
        <v>29</v>
      </c>
      <c r="G80" s="136" t="s">
        <v>62</v>
      </c>
      <c r="H80" s="136" t="s">
        <v>455</v>
      </c>
      <c r="I80" s="147" t="s">
        <v>681</v>
      </c>
      <c r="J80" s="149" t="s">
        <v>389</v>
      </c>
      <c r="K80" s="149" t="s">
        <v>397</v>
      </c>
      <c r="L80" s="149" t="s">
        <v>682</v>
      </c>
      <c r="M80" s="153">
        <v>6</v>
      </c>
      <c r="N80" s="154">
        <v>1</v>
      </c>
      <c r="O80" s="153">
        <f t="shared" si="76"/>
        <v>6</v>
      </c>
      <c r="P80" s="167" t="str">
        <f t="shared" si="67"/>
        <v>Medio</v>
      </c>
      <c r="Q80" s="153">
        <v>100</v>
      </c>
      <c r="R80" s="153">
        <f t="shared" si="78"/>
        <v>600</v>
      </c>
      <c r="S80" s="153" t="str">
        <f t="shared" si="68"/>
        <v>I</v>
      </c>
      <c r="T80" s="155" t="str">
        <f t="shared" si="69"/>
        <v>No Aceptable</v>
      </c>
      <c r="U80" s="137" t="s">
        <v>391</v>
      </c>
      <c r="V80" s="137" t="s">
        <v>392</v>
      </c>
      <c r="W80" s="137" t="s">
        <v>392</v>
      </c>
      <c r="X80" s="149" t="s">
        <v>626</v>
      </c>
      <c r="Y80" s="148" t="s">
        <v>278</v>
      </c>
      <c r="Z80" s="147" t="s">
        <v>392</v>
      </c>
      <c r="AA80" s="149" t="s">
        <v>793</v>
      </c>
      <c r="AB80" s="147" t="s">
        <v>390</v>
      </c>
      <c r="AC80" s="209" t="s">
        <v>794</v>
      </c>
      <c r="AD80" s="153">
        <v>2</v>
      </c>
      <c r="AE80" s="154">
        <v>1</v>
      </c>
      <c r="AF80" s="156">
        <f t="shared" si="55"/>
        <v>2</v>
      </c>
      <c r="AG80" s="157">
        <f t="shared" si="71"/>
        <v>200</v>
      </c>
      <c r="AH80" s="158" t="str">
        <f t="shared" si="70"/>
        <v>II</v>
      </c>
      <c r="AI80" s="155" t="str">
        <f t="shared" si="72"/>
        <v>No Aceptable o Aceptable con Control Especifico</v>
      </c>
      <c r="AJ80" s="159">
        <v>600</v>
      </c>
      <c r="AK80" s="159">
        <f t="shared" si="74"/>
        <v>200</v>
      </c>
      <c r="AL80" s="160">
        <f t="shared" si="75"/>
        <v>0.66666666666666663</v>
      </c>
      <c r="AM80" s="161" t="s">
        <v>394</v>
      </c>
      <c r="AN80" s="210" t="s">
        <v>399</v>
      </c>
    </row>
    <row r="81" spans="1:40" ht="138">
      <c r="A81" s="564"/>
      <c r="B81" s="162" t="s">
        <v>385</v>
      </c>
      <c r="C81" s="162" t="s">
        <v>386</v>
      </c>
      <c r="D81" s="136" t="s">
        <v>456</v>
      </c>
      <c r="E81" s="149" t="s">
        <v>969</v>
      </c>
      <c r="F81" s="208" t="s">
        <v>29</v>
      </c>
      <c r="G81" s="136" t="s">
        <v>36</v>
      </c>
      <c r="H81" s="136" t="s">
        <v>432</v>
      </c>
      <c r="I81" s="136" t="s">
        <v>433</v>
      </c>
      <c r="J81" s="153" t="s">
        <v>397</v>
      </c>
      <c r="K81" s="147" t="s">
        <v>397</v>
      </c>
      <c r="L81" s="147" t="s">
        <v>410</v>
      </c>
      <c r="M81" s="153">
        <v>2</v>
      </c>
      <c r="N81" s="154">
        <v>2</v>
      </c>
      <c r="O81" s="156">
        <f t="shared" si="76"/>
        <v>4</v>
      </c>
      <c r="P81" s="167" t="str">
        <f t="shared" si="67"/>
        <v>Bajo</v>
      </c>
      <c r="Q81" s="156">
        <v>60</v>
      </c>
      <c r="R81" s="156">
        <f t="shared" si="78"/>
        <v>240</v>
      </c>
      <c r="S81" s="153" t="str">
        <f t="shared" si="68"/>
        <v>II</v>
      </c>
      <c r="T81" s="155" t="str">
        <f t="shared" si="69"/>
        <v>No Aceptable o Aceptable con Control Especifico</v>
      </c>
      <c r="U81" s="137" t="s">
        <v>391</v>
      </c>
      <c r="V81" s="137" t="s">
        <v>392</v>
      </c>
      <c r="W81" s="137" t="s">
        <v>392</v>
      </c>
      <c r="X81" s="149" t="s">
        <v>434</v>
      </c>
      <c r="Y81" s="148" t="s">
        <v>278</v>
      </c>
      <c r="Z81" s="148" t="s">
        <v>392</v>
      </c>
      <c r="AA81" s="149" t="s">
        <v>963</v>
      </c>
      <c r="AB81" s="147" t="s">
        <v>390</v>
      </c>
      <c r="AC81" s="209" t="s">
        <v>958</v>
      </c>
      <c r="AD81" s="153">
        <v>2</v>
      </c>
      <c r="AE81" s="154">
        <v>1</v>
      </c>
      <c r="AF81" s="156">
        <f t="shared" si="55"/>
        <v>2</v>
      </c>
      <c r="AG81" s="157">
        <f t="shared" si="71"/>
        <v>120</v>
      </c>
      <c r="AH81" s="158" t="str">
        <f t="shared" si="70"/>
        <v>III</v>
      </c>
      <c r="AI81" s="155" t="str">
        <f t="shared" si="72"/>
        <v>Mejorable</v>
      </c>
      <c r="AJ81" s="159">
        <f t="shared" ref="AJ81:AJ86" si="79">R81</f>
        <v>240</v>
      </c>
      <c r="AK81" s="159">
        <f t="shared" si="74"/>
        <v>120</v>
      </c>
      <c r="AL81" s="160">
        <f t="shared" si="75"/>
        <v>0.5</v>
      </c>
      <c r="AM81" s="161" t="s">
        <v>407</v>
      </c>
      <c r="AN81" s="210" t="s">
        <v>395</v>
      </c>
    </row>
    <row r="82" spans="1:40" ht="108">
      <c r="A82" s="564"/>
      <c r="B82" s="152" t="s">
        <v>385</v>
      </c>
      <c r="C82" s="162" t="s">
        <v>386</v>
      </c>
      <c r="D82" s="136" t="s">
        <v>856</v>
      </c>
      <c r="E82" s="149" t="s">
        <v>839</v>
      </c>
      <c r="F82" s="208" t="s">
        <v>29</v>
      </c>
      <c r="G82" s="136" t="s">
        <v>49</v>
      </c>
      <c r="H82" s="136" t="s">
        <v>1198</v>
      </c>
      <c r="I82" s="149" t="s">
        <v>623</v>
      </c>
      <c r="J82" s="147" t="s">
        <v>389</v>
      </c>
      <c r="K82" s="149" t="s">
        <v>624</v>
      </c>
      <c r="L82" s="149" t="s">
        <v>625</v>
      </c>
      <c r="M82" s="153">
        <v>2</v>
      </c>
      <c r="N82" s="154">
        <v>3</v>
      </c>
      <c r="O82" s="153">
        <f t="shared" si="76"/>
        <v>6</v>
      </c>
      <c r="P82" s="167" t="str">
        <f t="shared" si="67"/>
        <v>Medio</v>
      </c>
      <c r="Q82" s="153">
        <v>100</v>
      </c>
      <c r="R82" s="153">
        <f t="shared" si="78"/>
        <v>600</v>
      </c>
      <c r="S82" s="153" t="str">
        <f t="shared" si="68"/>
        <v>I</v>
      </c>
      <c r="T82" s="155" t="str">
        <f t="shared" si="69"/>
        <v>No Aceptable</v>
      </c>
      <c r="U82" s="137" t="s">
        <v>391</v>
      </c>
      <c r="V82" s="137" t="s">
        <v>392</v>
      </c>
      <c r="W82" s="137" t="s">
        <v>392</v>
      </c>
      <c r="X82" s="149" t="s">
        <v>626</v>
      </c>
      <c r="Y82" s="148" t="s">
        <v>278</v>
      </c>
      <c r="Z82" s="147" t="s">
        <v>392</v>
      </c>
      <c r="AA82" s="149" t="s">
        <v>880</v>
      </c>
      <c r="AB82" s="147" t="s">
        <v>390</v>
      </c>
      <c r="AC82" s="209" t="s">
        <v>879</v>
      </c>
      <c r="AD82" s="153">
        <v>2</v>
      </c>
      <c r="AE82" s="154">
        <v>2</v>
      </c>
      <c r="AF82" s="153">
        <f t="shared" si="55"/>
        <v>4</v>
      </c>
      <c r="AG82" s="157">
        <f t="shared" si="71"/>
        <v>400</v>
      </c>
      <c r="AH82" s="158" t="str">
        <f t="shared" si="70"/>
        <v>II</v>
      </c>
      <c r="AI82" s="155" t="str">
        <f t="shared" si="72"/>
        <v>No Aceptable o Aceptable con Control Especifico</v>
      </c>
      <c r="AJ82" s="157">
        <v>600</v>
      </c>
      <c r="AK82" s="157">
        <f t="shared" si="74"/>
        <v>400</v>
      </c>
      <c r="AL82" s="361">
        <f t="shared" si="75"/>
        <v>0.33333333333333331</v>
      </c>
      <c r="AM82" s="362" t="s">
        <v>407</v>
      </c>
      <c r="AN82" s="363" t="s">
        <v>427</v>
      </c>
    </row>
    <row r="83" spans="1:40" ht="145.19999999999999">
      <c r="A83" s="564"/>
      <c r="B83" s="162" t="s">
        <v>385</v>
      </c>
      <c r="C83" s="162" t="s">
        <v>386</v>
      </c>
      <c r="D83" s="136" t="s">
        <v>456</v>
      </c>
      <c r="E83" s="149" t="s">
        <v>969</v>
      </c>
      <c r="F83" s="208" t="s">
        <v>28</v>
      </c>
      <c r="G83" s="136" t="s">
        <v>35</v>
      </c>
      <c r="H83" s="136" t="s">
        <v>457</v>
      </c>
      <c r="I83" s="136" t="s">
        <v>605</v>
      </c>
      <c r="J83" s="149" t="s">
        <v>401</v>
      </c>
      <c r="K83" s="147" t="s">
        <v>397</v>
      </c>
      <c r="L83" s="147" t="s">
        <v>397</v>
      </c>
      <c r="M83" s="153">
        <v>2</v>
      </c>
      <c r="N83" s="154">
        <v>3</v>
      </c>
      <c r="O83" s="153">
        <f t="shared" si="76"/>
        <v>6</v>
      </c>
      <c r="P83" s="167" t="str">
        <f t="shared" si="67"/>
        <v>Medio</v>
      </c>
      <c r="Q83" s="153">
        <v>60</v>
      </c>
      <c r="R83" s="153">
        <f t="shared" si="78"/>
        <v>360</v>
      </c>
      <c r="S83" s="153" t="str">
        <f t="shared" si="68"/>
        <v>II</v>
      </c>
      <c r="T83" s="155" t="str">
        <f t="shared" si="69"/>
        <v>No Aceptable o Aceptable con Control Especifico</v>
      </c>
      <c r="U83" s="137" t="s">
        <v>391</v>
      </c>
      <c r="V83" s="137" t="s">
        <v>392</v>
      </c>
      <c r="W83" s="137" t="s">
        <v>392</v>
      </c>
      <c r="X83" s="149" t="s">
        <v>606</v>
      </c>
      <c r="Y83" s="148" t="s">
        <v>278</v>
      </c>
      <c r="Z83" s="148" t="s">
        <v>392</v>
      </c>
      <c r="AA83" s="149" t="s">
        <v>965</v>
      </c>
      <c r="AB83" s="147" t="s">
        <v>390</v>
      </c>
      <c r="AC83" s="209" t="s">
        <v>966</v>
      </c>
      <c r="AD83" s="153">
        <v>2</v>
      </c>
      <c r="AE83" s="154">
        <v>2</v>
      </c>
      <c r="AF83" s="156">
        <f t="shared" si="55"/>
        <v>4</v>
      </c>
      <c r="AG83" s="157">
        <f t="shared" si="71"/>
        <v>240</v>
      </c>
      <c r="AH83" s="158" t="str">
        <f t="shared" si="70"/>
        <v>II</v>
      </c>
      <c r="AI83" s="155" t="str">
        <f t="shared" si="72"/>
        <v>No Aceptable o Aceptable con Control Especifico</v>
      </c>
      <c r="AJ83" s="159">
        <f t="shared" si="79"/>
        <v>360</v>
      </c>
      <c r="AK83" s="159">
        <f t="shared" si="74"/>
        <v>240</v>
      </c>
      <c r="AL83" s="160">
        <f t="shared" si="75"/>
        <v>0.33333333333333331</v>
      </c>
      <c r="AM83" s="161" t="s">
        <v>394</v>
      </c>
      <c r="AN83" s="210" t="s">
        <v>563</v>
      </c>
    </row>
    <row r="84" spans="1:40" ht="158.4">
      <c r="A84" s="564"/>
      <c r="B84" s="162" t="s">
        <v>385</v>
      </c>
      <c r="C84" s="162" t="s">
        <v>386</v>
      </c>
      <c r="D84" s="136" t="s">
        <v>456</v>
      </c>
      <c r="E84" s="149" t="s">
        <v>969</v>
      </c>
      <c r="F84" s="208" t="s">
        <v>28</v>
      </c>
      <c r="G84" s="136" t="s">
        <v>48</v>
      </c>
      <c r="H84" s="136" t="s">
        <v>458</v>
      </c>
      <c r="I84" s="136" t="s">
        <v>600</v>
      </c>
      <c r="J84" s="149" t="s">
        <v>603</v>
      </c>
      <c r="K84" s="149" t="s">
        <v>604</v>
      </c>
      <c r="L84" s="147" t="s">
        <v>390</v>
      </c>
      <c r="M84" s="153">
        <v>2</v>
      </c>
      <c r="N84" s="154">
        <v>3</v>
      </c>
      <c r="O84" s="153">
        <f>M84*N84</f>
        <v>6</v>
      </c>
      <c r="P84" s="167" t="str">
        <f t="shared" si="67"/>
        <v>Medio</v>
      </c>
      <c r="Q84" s="153">
        <v>60</v>
      </c>
      <c r="R84" s="153">
        <f t="shared" si="78"/>
        <v>360</v>
      </c>
      <c r="S84" s="153" t="str">
        <f t="shared" si="68"/>
        <v>II</v>
      </c>
      <c r="T84" s="155" t="str">
        <f t="shared" si="69"/>
        <v>No Aceptable o Aceptable con Control Especifico</v>
      </c>
      <c r="U84" s="137" t="s">
        <v>391</v>
      </c>
      <c r="V84" s="137" t="s">
        <v>392</v>
      </c>
      <c r="W84" s="137" t="s">
        <v>392</v>
      </c>
      <c r="X84" s="149" t="s">
        <v>398</v>
      </c>
      <c r="Y84" s="148" t="s">
        <v>278</v>
      </c>
      <c r="Z84" s="148" t="s">
        <v>392</v>
      </c>
      <c r="AA84" s="149" t="s">
        <v>964</v>
      </c>
      <c r="AB84" s="147" t="s">
        <v>837</v>
      </c>
      <c r="AC84" s="209" t="s">
        <v>659</v>
      </c>
      <c r="AD84" s="153">
        <v>2</v>
      </c>
      <c r="AE84" s="154">
        <v>2</v>
      </c>
      <c r="AF84" s="156">
        <f t="shared" si="55"/>
        <v>4</v>
      </c>
      <c r="AG84" s="157">
        <f t="shared" si="71"/>
        <v>240</v>
      </c>
      <c r="AH84" s="158" t="str">
        <f t="shared" si="70"/>
        <v>II</v>
      </c>
      <c r="AI84" s="155" t="str">
        <f t="shared" si="72"/>
        <v>No Aceptable o Aceptable con Control Especifico</v>
      </c>
      <c r="AJ84" s="159">
        <f t="shared" si="79"/>
        <v>360</v>
      </c>
      <c r="AK84" s="159">
        <f t="shared" si="74"/>
        <v>240</v>
      </c>
      <c r="AL84" s="160">
        <f t="shared" si="75"/>
        <v>0.33333333333333331</v>
      </c>
      <c r="AM84" s="161" t="s">
        <v>394</v>
      </c>
      <c r="AN84" s="210" t="s">
        <v>563</v>
      </c>
    </row>
    <row r="85" spans="1:40" ht="211.2">
      <c r="A85" s="564"/>
      <c r="B85" s="162" t="s">
        <v>385</v>
      </c>
      <c r="C85" s="162" t="s">
        <v>386</v>
      </c>
      <c r="D85" s="208" t="s">
        <v>436</v>
      </c>
      <c r="E85" s="149" t="s">
        <v>969</v>
      </c>
      <c r="F85" s="208" t="s">
        <v>27</v>
      </c>
      <c r="G85" s="208" t="s">
        <v>41</v>
      </c>
      <c r="H85" s="136" t="s">
        <v>437</v>
      </c>
      <c r="I85" s="136" t="s">
        <v>596</v>
      </c>
      <c r="J85" s="147" t="s">
        <v>389</v>
      </c>
      <c r="K85" s="149" t="s">
        <v>592</v>
      </c>
      <c r="L85" s="147" t="s">
        <v>390</v>
      </c>
      <c r="M85" s="153">
        <v>2</v>
      </c>
      <c r="N85" s="154">
        <v>3</v>
      </c>
      <c r="O85" s="153">
        <f>M85*N85</f>
        <v>6</v>
      </c>
      <c r="P85" s="167" t="str">
        <f>IF((O85&gt;23),"MuyAlto",IF(O85&gt;9,"Alto",IF(O85&gt;5,"Medio",IF(O85&lt;6,"Bajo"))))</f>
        <v>Medio</v>
      </c>
      <c r="Q85" s="153">
        <v>25</v>
      </c>
      <c r="R85" s="153">
        <f t="shared" si="78"/>
        <v>150</v>
      </c>
      <c r="S85" s="153" t="str">
        <f>IF((R85&gt;599),"I",IF(R85&gt;149,"II",IF(R85&gt;39,"III",IF(R85&lt;31,"IV"))))</f>
        <v>II</v>
      </c>
      <c r="T85" s="155" t="str">
        <f>IF(S85="IV","Aceptable",IF(S85="III","Mejorable",IF(S85="II","No Aceptable o Aceptable con Control Especifico",IF(S85="I","No Aceptable"))))</f>
        <v>No Aceptable o Aceptable con Control Especifico</v>
      </c>
      <c r="U85" s="137" t="s">
        <v>391</v>
      </c>
      <c r="V85" s="137" t="s">
        <v>392</v>
      </c>
      <c r="W85" s="137" t="s">
        <v>392</v>
      </c>
      <c r="X85" s="149" t="s">
        <v>593</v>
      </c>
      <c r="Y85" s="148" t="s">
        <v>278</v>
      </c>
      <c r="Z85" s="148" t="s">
        <v>392</v>
      </c>
      <c r="AA85" s="149" t="s">
        <v>838</v>
      </c>
      <c r="AB85" s="147" t="s">
        <v>390</v>
      </c>
      <c r="AC85" s="209" t="s">
        <v>943</v>
      </c>
      <c r="AD85" s="153">
        <v>2</v>
      </c>
      <c r="AE85" s="154">
        <v>2</v>
      </c>
      <c r="AF85" s="156">
        <f t="shared" si="55"/>
        <v>4</v>
      </c>
      <c r="AG85" s="157">
        <f>AF85*Q85</f>
        <v>100</v>
      </c>
      <c r="AH85" s="158" t="str">
        <f>IF((AG85&gt;599),"I",IF(AG85&gt;149,"II",IF(AG85&gt;39,"III",IF(AG85&lt;31,"IV"))))</f>
        <v>III</v>
      </c>
      <c r="AI85" s="155" t="str">
        <f>IF(AH85="IV","Aceptable",IF(AH85="III","Mejorable",IF(AH85="II","No Aceptable o Aceptable con Control Especifico",IF(AH85="I","No Aceptable"))))</f>
        <v>Mejorable</v>
      </c>
      <c r="AJ85" s="159">
        <f>R85</f>
        <v>150</v>
      </c>
      <c r="AK85" s="159">
        <f>AG85</f>
        <v>100</v>
      </c>
      <c r="AL85" s="160">
        <f>(AJ85-AK85)/AJ85</f>
        <v>0.33333333333333331</v>
      </c>
      <c r="AM85" s="161" t="s">
        <v>394</v>
      </c>
      <c r="AN85" s="210" t="s">
        <v>427</v>
      </c>
    </row>
    <row r="86" spans="1:40" ht="211.2">
      <c r="A86" s="564"/>
      <c r="B86" s="152" t="s">
        <v>385</v>
      </c>
      <c r="C86" s="162" t="s">
        <v>386</v>
      </c>
      <c r="D86" s="136" t="s">
        <v>449</v>
      </c>
      <c r="E86" s="149" t="s">
        <v>969</v>
      </c>
      <c r="F86" s="208" t="s">
        <v>27</v>
      </c>
      <c r="G86" s="208" t="s">
        <v>61</v>
      </c>
      <c r="H86" s="136" t="s">
        <v>423</v>
      </c>
      <c r="I86" s="136" t="s">
        <v>1101</v>
      </c>
      <c r="J86" s="147" t="s">
        <v>389</v>
      </c>
      <c r="K86" s="147" t="s">
        <v>397</v>
      </c>
      <c r="L86" s="147" t="s">
        <v>414</v>
      </c>
      <c r="M86" s="153">
        <v>6</v>
      </c>
      <c r="N86" s="154">
        <v>3</v>
      </c>
      <c r="O86" s="153">
        <f t="shared" ref="O86" si="80">M86*N86</f>
        <v>18</v>
      </c>
      <c r="P86" s="167" t="str">
        <f t="shared" si="67"/>
        <v>Alto</v>
      </c>
      <c r="Q86" s="153">
        <v>25</v>
      </c>
      <c r="R86" s="153">
        <f t="shared" si="78"/>
        <v>450</v>
      </c>
      <c r="S86" s="153" t="str">
        <f t="shared" si="68"/>
        <v>II</v>
      </c>
      <c r="T86" s="155" t="str">
        <f t="shared" si="69"/>
        <v>No Aceptable o Aceptable con Control Especifico</v>
      </c>
      <c r="U86" s="137" t="s">
        <v>391</v>
      </c>
      <c r="V86" s="137" t="s">
        <v>392</v>
      </c>
      <c r="W86" s="137" t="s">
        <v>392</v>
      </c>
      <c r="X86" s="149" t="s">
        <v>393</v>
      </c>
      <c r="Y86" s="148" t="s">
        <v>278</v>
      </c>
      <c r="Z86" s="148" t="s">
        <v>392</v>
      </c>
      <c r="AA86" s="149" t="s">
        <v>851</v>
      </c>
      <c r="AB86" s="147" t="s">
        <v>390</v>
      </c>
      <c r="AC86" s="209" t="s">
        <v>943</v>
      </c>
      <c r="AD86" s="153">
        <v>2</v>
      </c>
      <c r="AE86" s="154">
        <v>1</v>
      </c>
      <c r="AF86" s="156">
        <f t="shared" ref="AF86" si="81">AD86*AE86</f>
        <v>2</v>
      </c>
      <c r="AG86" s="157">
        <f t="shared" si="71"/>
        <v>50</v>
      </c>
      <c r="AH86" s="158" t="str">
        <f t="shared" si="70"/>
        <v>III</v>
      </c>
      <c r="AI86" s="155" t="str">
        <f t="shared" si="72"/>
        <v>Mejorable</v>
      </c>
      <c r="AJ86" s="159">
        <f t="shared" si="79"/>
        <v>450</v>
      </c>
      <c r="AK86" s="159">
        <f t="shared" si="74"/>
        <v>50</v>
      </c>
      <c r="AL86" s="160">
        <f t="shared" si="75"/>
        <v>0.88888888888888884</v>
      </c>
      <c r="AM86" s="161" t="s">
        <v>415</v>
      </c>
      <c r="AN86" s="210" t="s">
        <v>411</v>
      </c>
    </row>
    <row r="87" spans="1:40" ht="211.2">
      <c r="A87" s="564"/>
      <c r="B87" s="162" t="s">
        <v>385</v>
      </c>
      <c r="C87" s="162" t="s">
        <v>386</v>
      </c>
      <c r="D87" s="136" t="s">
        <v>462</v>
      </c>
      <c r="E87" s="149" t="s">
        <v>969</v>
      </c>
      <c r="F87" s="208" t="s">
        <v>27</v>
      </c>
      <c r="G87" s="136" t="s">
        <v>388</v>
      </c>
      <c r="H87" s="208" t="s">
        <v>743</v>
      </c>
      <c r="I87" s="136" t="s">
        <v>596</v>
      </c>
      <c r="J87" s="147" t="s">
        <v>389</v>
      </c>
      <c r="K87" s="149" t="s">
        <v>592</v>
      </c>
      <c r="L87" s="147" t="s">
        <v>390</v>
      </c>
      <c r="M87" s="153">
        <v>2</v>
      </c>
      <c r="N87" s="154">
        <v>3</v>
      </c>
      <c r="O87" s="153">
        <f>M87*N87</f>
        <v>6</v>
      </c>
      <c r="P87" s="167" t="str">
        <f>IF((O87&gt;23),"MuyAlto",IF(O87&gt;9,"Alto",IF(O87&gt;5,"Medio",IF(O87&lt;6,"Bajo"))))</f>
        <v>Medio</v>
      </c>
      <c r="Q87" s="153">
        <v>25</v>
      </c>
      <c r="R87" s="153">
        <f t="shared" si="78"/>
        <v>150</v>
      </c>
      <c r="S87" s="153" t="str">
        <f>IF((R87&gt;599),"I",IF(R87&gt;149,"II",IF(R87&gt;39,"III",IF(R87&lt;31,"IV"))))</f>
        <v>II</v>
      </c>
      <c r="T87" s="155" t="str">
        <f>IF(S87="IV","Aceptable",IF(S87="III","Mejorable",IF(S87="II","No Aceptable o Aceptable con Control Especifico",IF(S87="I","No Aceptable"))))</f>
        <v>No Aceptable o Aceptable con Control Especifico</v>
      </c>
      <c r="U87" s="137" t="s">
        <v>391</v>
      </c>
      <c r="V87" s="137" t="s">
        <v>392</v>
      </c>
      <c r="W87" s="137" t="s">
        <v>392</v>
      </c>
      <c r="X87" s="149" t="s">
        <v>593</v>
      </c>
      <c r="Y87" s="148" t="s">
        <v>278</v>
      </c>
      <c r="Z87" s="148" t="s">
        <v>392</v>
      </c>
      <c r="AA87" s="149" t="s">
        <v>838</v>
      </c>
      <c r="AB87" s="147" t="s">
        <v>390</v>
      </c>
      <c r="AC87" s="209" t="s">
        <v>943</v>
      </c>
      <c r="AD87" s="153">
        <v>2</v>
      </c>
      <c r="AE87" s="154">
        <v>2</v>
      </c>
      <c r="AF87" s="156">
        <f t="shared" si="55"/>
        <v>4</v>
      </c>
      <c r="AG87" s="157">
        <f>AF87*Q87</f>
        <v>100</v>
      </c>
      <c r="AH87" s="158" t="str">
        <f>IF((AG87&gt;599),"I",IF(AG87&gt;149,"II",IF(AG87&gt;39,"III",IF(AG87&lt;31,"IV"))))</f>
        <v>III</v>
      </c>
      <c r="AI87" s="155" t="str">
        <f>IF(AH87="IV","Aceptable",IF(AH87="III","Mejorable",IF(AH87="II","No Aceptable o Aceptable con Control Especifico",IF(AH87="I","No Aceptable"))))</f>
        <v>Mejorable</v>
      </c>
      <c r="AJ87" s="159">
        <f>R87</f>
        <v>150</v>
      </c>
      <c r="AK87" s="159">
        <f>AG87</f>
        <v>100</v>
      </c>
      <c r="AL87" s="160">
        <f>(AJ87-AK87)/AJ87</f>
        <v>0.33333333333333331</v>
      </c>
      <c r="AM87" s="161" t="s">
        <v>394</v>
      </c>
      <c r="AN87" s="210" t="s">
        <v>427</v>
      </c>
    </row>
    <row r="88" spans="1:40" ht="237.6">
      <c r="A88" s="564"/>
      <c r="B88" s="162" t="s">
        <v>385</v>
      </c>
      <c r="C88" s="162" t="s">
        <v>386</v>
      </c>
      <c r="D88" s="136" t="s">
        <v>456</v>
      </c>
      <c r="E88" s="149" t="s">
        <v>969</v>
      </c>
      <c r="F88" s="208" t="s">
        <v>27</v>
      </c>
      <c r="G88" s="208" t="s">
        <v>566</v>
      </c>
      <c r="H88" s="208" t="s">
        <v>612</v>
      </c>
      <c r="I88" s="136" t="s">
        <v>594</v>
      </c>
      <c r="J88" s="147" t="s">
        <v>389</v>
      </c>
      <c r="K88" s="149" t="s">
        <v>595</v>
      </c>
      <c r="L88" s="147" t="s">
        <v>390</v>
      </c>
      <c r="M88" s="153">
        <v>2</v>
      </c>
      <c r="N88" s="154">
        <v>3</v>
      </c>
      <c r="O88" s="153">
        <f t="shared" ref="O88:O93" si="82">M88*N88</f>
        <v>6</v>
      </c>
      <c r="P88" s="167" t="str">
        <f t="shared" ref="P88:P93" si="83">IF((O88&gt;23),"MuyAlto",IF(O88&gt;9,"Alto",IF(O88&gt;5,"Medio",IF(O88&lt;6,"Bajo"))))</f>
        <v>Medio</v>
      </c>
      <c r="Q88" s="153">
        <v>60</v>
      </c>
      <c r="R88" s="153">
        <f t="shared" si="78"/>
        <v>360</v>
      </c>
      <c r="S88" s="153" t="str">
        <f t="shared" ref="S88:S93" si="84">IF((R88&gt;599),"I",IF(R88&gt;149,"II",IF(R88&gt;39,"III",IF(R88&lt;31,"IV"))))</f>
        <v>II</v>
      </c>
      <c r="T88" s="155" t="str">
        <f t="shared" ref="T88:T93" si="85">IF(S88="IV","Aceptable",IF(S88="III","Mejorable",IF(S88="II","No Aceptable o Aceptable con Control Especifico",IF(S88="I","No Aceptable"))))</f>
        <v>No Aceptable o Aceptable con Control Especifico</v>
      </c>
      <c r="U88" s="137" t="s">
        <v>391</v>
      </c>
      <c r="V88" s="137" t="s">
        <v>392</v>
      </c>
      <c r="W88" s="137" t="s">
        <v>392</v>
      </c>
      <c r="X88" s="149" t="s">
        <v>599</v>
      </c>
      <c r="Y88" s="148" t="s">
        <v>278</v>
      </c>
      <c r="Z88" s="148" t="s">
        <v>392</v>
      </c>
      <c r="AA88" s="149" t="s">
        <v>850</v>
      </c>
      <c r="AB88" s="147" t="s">
        <v>390</v>
      </c>
      <c r="AC88" s="209" t="s">
        <v>943</v>
      </c>
      <c r="AD88" s="153">
        <v>2</v>
      </c>
      <c r="AE88" s="154">
        <v>2</v>
      </c>
      <c r="AF88" s="156">
        <f t="shared" si="55"/>
        <v>4</v>
      </c>
      <c r="AG88" s="157">
        <f>AF88*Q88</f>
        <v>240</v>
      </c>
      <c r="AH88" s="158" t="str">
        <f t="shared" ref="AH88" si="86">IF((AG88&gt;599),"I",IF(AG88&gt;149,"II",IF(AG88&gt;39,"III",IF(AG88&lt;31,"IV"))))</f>
        <v>II</v>
      </c>
      <c r="AI88" s="155" t="str">
        <f>IF(AH88="IV","Aceptable",IF(AH88="III","Mejorable",IF(AH88="II","No Aceptable o Aceptable con Control Especifico",IF(AH88="I","No Aceptable"))))</f>
        <v>No Aceptable o Aceptable con Control Especifico</v>
      </c>
      <c r="AJ88" s="159">
        <f>R88</f>
        <v>360</v>
      </c>
      <c r="AK88" s="159">
        <f>AG88</f>
        <v>240</v>
      </c>
      <c r="AL88" s="160">
        <f>(AJ88-AK88)/AJ88</f>
        <v>0.33333333333333331</v>
      </c>
      <c r="AM88" s="161" t="s">
        <v>394</v>
      </c>
      <c r="AN88" s="210" t="s">
        <v>427</v>
      </c>
    </row>
    <row r="89" spans="1:40" ht="138">
      <c r="A89" s="564"/>
      <c r="B89" s="162" t="s">
        <v>385</v>
      </c>
      <c r="C89" s="162" t="s">
        <v>386</v>
      </c>
      <c r="D89" s="136" t="s">
        <v>456</v>
      </c>
      <c r="E89" s="149" t="s">
        <v>969</v>
      </c>
      <c r="F89" s="208" t="s">
        <v>24</v>
      </c>
      <c r="G89" s="136" t="s">
        <v>38</v>
      </c>
      <c r="H89" s="136" t="s">
        <v>1035</v>
      </c>
      <c r="I89" s="136" t="s">
        <v>460</v>
      </c>
      <c r="J89" s="153" t="s">
        <v>397</v>
      </c>
      <c r="K89" s="136" t="s">
        <v>430</v>
      </c>
      <c r="L89" s="153" t="s">
        <v>397</v>
      </c>
      <c r="M89" s="153">
        <v>2</v>
      </c>
      <c r="N89" s="154">
        <v>4</v>
      </c>
      <c r="O89" s="156">
        <f t="shared" si="82"/>
        <v>8</v>
      </c>
      <c r="P89" s="167" t="str">
        <f t="shared" si="83"/>
        <v>Medio</v>
      </c>
      <c r="Q89" s="156">
        <v>10</v>
      </c>
      <c r="R89" s="156">
        <f t="shared" si="78"/>
        <v>80</v>
      </c>
      <c r="S89" s="153" t="str">
        <f t="shared" si="84"/>
        <v>III</v>
      </c>
      <c r="T89" s="155" t="str">
        <f t="shared" si="85"/>
        <v>Mejorable</v>
      </c>
      <c r="U89" s="137" t="s">
        <v>391</v>
      </c>
      <c r="V89" s="137" t="s">
        <v>392</v>
      </c>
      <c r="W89" s="137" t="s">
        <v>392</v>
      </c>
      <c r="X89" s="149" t="s">
        <v>431</v>
      </c>
      <c r="Y89" s="148" t="s">
        <v>278</v>
      </c>
      <c r="Z89" s="147" t="s">
        <v>392</v>
      </c>
      <c r="AA89" s="147" t="s">
        <v>1036</v>
      </c>
      <c r="AB89" s="148" t="s">
        <v>390</v>
      </c>
      <c r="AC89" s="209" t="s">
        <v>1037</v>
      </c>
      <c r="AD89" s="153">
        <v>2</v>
      </c>
      <c r="AE89" s="154">
        <v>1</v>
      </c>
      <c r="AF89" s="156">
        <f t="shared" si="55"/>
        <v>2</v>
      </c>
      <c r="AG89" s="157">
        <f>AF89*Q89</f>
        <v>20</v>
      </c>
      <c r="AH89" s="158" t="str">
        <f>IF((AG89&gt;599),"I",IF(AG89&gt;149,"II",IF(AG89&gt;39,"III",IF(AG89&lt;31,"IV"))))</f>
        <v>IV</v>
      </c>
      <c r="AI89" s="155" t="str">
        <f>IF(AH89="IV","Aceptable",IF(AH89="III","Mejorable",IF(AH89="II","No Aceptable o Aceptable con Control Especifico",IF(AH89="I","No Aceptable"))))</f>
        <v>Aceptable</v>
      </c>
      <c r="AJ89" s="159">
        <f>R89</f>
        <v>80</v>
      </c>
      <c r="AK89" s="159">
        <f>AG89</f>
        <v>20</v>
      </c>
      <c r="AL89" s="160">
        <f>(AJ89-AK89)/AJ89</f>
        <v>0.75</v>
      </c>
      <c r="AM89" s="161" t="s">
        <v>443</v>
      </c>
      <c r="AN89" s="210" t="s">
        <v>451</v>
      </c>
    </row>
    <row r="90" spans="1:40" ht="138">
      <c r="A90" s="564"/>
      <c r="B90" s="162" t="s">
        <v>385</v>
      </c>
      <c r="C90" s="162" t="s">
        <v>386</v>
      </c>
      <c r="D90" s="136" t="s">
        <v>456</v>
      </c>
      <c r="E90" s="149" t="s">
        <v>969</v>
      </c>
      <c r="F90" s="208" t="s">
        <v>25</v>
      </c>
      <c r="G90" s="136" t="s">
        <v>570</v>
      </c>
      <c r="H90" s="136" t="s">
        <v>461</v>
      </c>
      <c r="I90" s="136" t="s">
        <v>403</v>
      </c>
      <c r="J90" s="149" t="s">
        <v>389</v>
      </c>
      <c r="K90" s="147" t="s">
        <v>397</v>
      </c>
      <c r="L90" s="149" t="s">
        <v>404</v>
      </c>
      <c r="M90" s="153">
        <v>2</v>
      </c>
      <c r="N90" s="154">
        <v>3</v>
      </c>
      <c r="O90" s="153">
        <f t="shared" si="82"/>
        <v>6</v>
      </c>
      <c r="P90" s="167" t="str">
        <f t="shared" si="83"/>
        <v>Medio</v>
      </c>
      <c r="Q90" s="153">
        <v>10</v>
      </c>
      <c r="R90" s="153">
        <f t="shared" si="78"/>
        <v>60</v>
      </c>
      <c r="S90" s="153" t="str">
        <f t="shared" si="84"/>
        <v>III</v>
      </c>
      <c r="T90" s="155" t="str">
        <f t="shared" si="85"/>
        <v>Mejorable</v>
      </c>
      <c r="U90" s="137" t="s">
        <v>391</v>
      </c>
      <c r="V90" s="137" t="s">
        <v>392</v>
      </c>
      <c r="W90" s="137" t="s">
        <v>392</v>
      </c>
      <c r="X90" s="149" t="s">
        <v>405</v>
      </c>
      <c r="Y90" s="148" t="s">
        <v>278</v>
      </c>
      <c r="Z90" s="147" t="s">
        <v>607</v>
      </c>
      <c r="AA90" s="149" t="s">
        <v>608</v>
      </c>
      <c r="AB90" s="147" t="s">
        <v>390</v>
      </c>
      <c r="AC90" s="209" t="s">
        <v>658</v>
      </c>
      <c r="AD90" s="153">
        <v>2</v>
      </c>
      <c r="AE90" s="154">
        <v>2</v>
      </c>
      <c r="AF90" s="156">
        <f t="shared" si="55"/>
        <v>4</v>
      </c>
      <c r="AG90" s="157">
        <f t="shared" ref="AG90" si="87">AF90*Q90</f>
        <v>40</v>
      </c>
      <c r="AH90" s="158" t="str">
        <f t="shared" ref="AH90" si="88">IF((AG90&gt;599),"I",IF(AG90&gt;149,"II",IF(AG90&gt;39,"III",IF(AG90&lt;31,"IV"))))</f>
        <v>III</v>
      </c>
      <c r="AI90" s="155" t="str">
        <f t="shared" ref="AI90" si="89">IF(AH90="IV","Aceptable",IF(AH90="III","Mejorable",IF(AH90="II","No Aceptable o Aceptable con Control Especifico",IF(AH90="I","No Aceptable"))))</f>
        <v>Mejorable</v>
      </c>
      <c r="AJ90" s="159">
        <f t="shared" ref="AJ90" si="90">R90</f>
        <v>60</v>
      </c>
      <c r="AK90" s="159">
        <f t="shared" ref="AK90" si="91">AG90</f>
        <v>40</v>
      </c>
      <c r="AL90" s="160">
        <f t="shared" ref="AL90:AL93" si="92">(AJ90-AK90)/AJ90</f>
        <v>0.33333333333333331</v>
      </c>
      <c r="AM90" s="161" t="s">
        <v>407</v>
      </c>
      <c r="AN90" s="210" t="s">
        <v>427</v>
      </c>
    </row>
    <row r="91" spans="1:40" ht="127.8">
      <c r="A91" s="564"/>
      <c r="B91" s="162" t="s">
        <v>385</v>
      </c>
      <c r="C91" s="162" t="s">
        <v>386</v>
      </c>
      <c r="D91" s="136" t="s">
        <v>456</v>
      </c>
      <c r="E91" s="149" t="s">
        <v>969</v>
      </c>
      <c r="F91" s="208" t="s">
        <v>25</v>
      </c>
      <c r="G91" s="136" t="s">
        <v>32</v>
      </c>
      <c r="H91" s="136" t="s">
        <v>435</v>
      </c>
      <c r="I91" s="136" t="s">
        <v>664</v>
      </c>
      <c r="J91" s="147" t="s">
        <v>389</v>
      </c>
      <c r="K91" s="149" t="s">
        <v>665</v>
      </c>
      <c r="L91" s="147" t="s">
        <v>390</v>
      </c>
      <c r="M91" s="153">
        <v>2</v>
      </c>
      <c r="N91" s="154">
        <v>4</v>
      </c>
      <c r="O91" s="153">
        <f t="shared" si="82"/>
        <v>8</v>
      </c>
      <c r="P91" s="167" t="str">
        <f t="shared" si="83"/>
        <v>Medio</v>
      </c>
      <c r="Q91" s="153">
        <v>60</v>
      </c>
      <c r="R91" s="153">
        <f t="shared" si="78"/>
        <v>480</v>
      </c>
      <c r="S91" s="153" t="str">
        <f t="shared" si="84"/>
        <v>II</v>
      </c>
      <c r="T91" s="155" t="str">
        <f t="shared" si="85"/>
        <v>No Aceptable o Aceptable con Control Especifico</v>
      </c>
      <c r="U91" s="137" t="s">
        <v>666</v>
      </c>
      <c r="V91" s="137" t="s">
        <v>392</v>
      </c>
      <c r="W91" s="137" t="s">
        <v>392</v>
      </c>
      <c r="X91" s="149" t="s">
        <v>667</v>
      </c>
      <c r="Y91" s="148" t="s">
        <v>278</v>
      </c>
      <c r="Z91" s="148" t="s">
        <v>392</v>
      </c>
      <c r="AA91" s="149" t="s">
        <v>669</v>
      </c>
      <c r="AB91" s="147" t="s">
        <v>390</v>
      </c>
      <c r="AC91" s="209" t="s">
        <v>668</v>
      </c>
      <c r="AD91" s="153">
        <v>2</v>
      </c>
      <c r="AE91" s="154">
        <v>3</v>
      </c>
      <c r="AF91" s="156">
        <f>AD91*AE91</f>
        <v>6</v>
      </c>
      <c r="AG91" s="157">
        <f>AF91*Q91</f>
        <v>360</v>
      </c>
      <c r="AH91" s="158" t="str">
        <f>IF((AG91&gt;599),"I",IF(AG91&gt;149,"II",IF(AG91&gt;39,"III",IF(AG91&lt;31,"IV"))))</f>
        <v>II</v>
      </c>
      <c r="AI91" s="155" t="str">
        <f>IF(AH91="IV","Aceptable",IF(AH91="III","Mejorable",IF(AH91="II","No Aceptable o Aceptable con Control Especifico",IF(AH91="I","No Aceptable"))))</f>
        <v>No Aceptable o Aceptable con Control Especifico</v>
      </c>
      <c r="AJ91" s="159">
        <v>480</v>
      </c>
      <c r="AK91" s="159">
        <f>AG91</f>
        <v>360</v>
      </c>
      <c r="AL91" s="160">
        <f t="shared" si="92"/>
        <v>0.25</v>
      </c>
      <c r="AM91" s="161" t="s">
        <v>394</v>
      </c>
      <c r="AN91" s="210" t="s">
        <v>634</v>
      </c>
    </row>
    <row r="92" spans="1:40" ht="138">
      <c r="A92" s="564"/>
      <c r="B92" s="162" t="s">
        <v>385</v>
      </c>
      <c r="C92" s="162" t="s">
        <v>574</v>
      </c>
      <c r="D92" s="136" t="s">
        <v>456</v>
      </c>
      <c r="E92" s="149" t="s">
        <v>969</v>
      </c>
      <c r="F92" s="311" t="s">
        <v>30</v>
      </c>
      <c r="G92" s="311" t="s">
        <v>44</v>
      </c>
      <c r="H92" s="311" t="s">
        <v>636</v>
      </c>
      <c r="I92" s="149" t="s">
        <v>645</v>
      </c>
      <c r="J92" s="147" t="s">
        <v>390</v>
      </c>
      <c r="K92" s="147" t="s">
        <v>638</v>
      </c>
      <c r="L92" s="147" t="s">
        <v>639</v>
      </c>
      <c r="M92" s="153">
        <v>2</v>
      </c>
      <c r="N92" s="154">
        <v>4</v>
      </c>
      <c r="O92" s="153">
        <f t="shared" si="82"/>
        <v>8</v>
      </c>
      <c r="P92" s="167" t="str">
        <f t="shared" si="83"/>
        <v>Medio</v>
      </c>
      <c r="Q92" s="153">
        <v>100</v>
      </c>
      <c r="R92" s="153">
        <f t="shared" si="78"/>
        <v>800</v>
      </c>
      <c r="S92" s="153" t="str">
        <f t="shared" si="84"/>
        <v>I</v>
      </c>
      <c r="T92" s="155" t="str">
        <f t="shared" si="85"/>
        <v>No Aceptable</v>
      </c>
      <c r="U92" s="137" t="s">
        <v>391</v>
      </c>
      <c r="V92" s="137" t="s">
        <v>392</v>
      </c>
      <c r="W92" s="137" t="s">
        <v>392</v>
      </c>
      <c r="X92" s="149" t="s">
        <v>626</v>
      </c>
      <c r="Y92" s="148" t="s">
        <v>278</v>
      </c>
      <c r="Z92" s="147" t="s">
        <v>392</v>
      </c>
      <c r="AA92" s="149" t="s">
        <v>960</v>
      </c>
      <c r="AB92" s="147" t="s">
        <v>641</v>
      </c>
      <c r="AC92" s="209" t="s">
        <v>643</v>
      </c>
      <c r="AD92" s="153">
        <v>2</v>
      </c>
      <c r="AE92" s="154">
        <v>3</v>
      </c>
      <c r="AF92" s="156">
        <f t="shared" ref="AF92:AF93" si="93">AD92*AE92</f>
        <v>6</v>
      </c>
      <c r="AG92" s="157">
        <f t="shared" ref="AG92:AG93" si="94">AF92*Q92</f>
        <v>600</v>
      </c>
      <c r="AH92" s="158" t="str">
        <f t="shared" ref="AH92:AH93" si="95">IF((AG92&gt;599),"I",IF(AG92&gt;149,"II",IF(AG92&gt;39,"III",IF(AG92&lt;31,"IV"))))</f>
        <v>I</v>
      </c>
      <c r="AI92" s="155" t="str">
        <f t="shared" ref="AI92:AI93" si="96">IF(AH92="IV","Aceptable",IF(AH92="III","Mejorable",IF(AH92="II","No Aceptable o Aceptable con Control Especifico",IF(AH92="I","No Aceptable"))))</f>
        <v>No Aceptable</v>
      </c>
      <c r="AJ92" s="159">
        <v>800</v>
      </c>
      <c r="AK92" s="159">
        <f t="shared" ref="AK92:AK93" si="97">AG92</f>
        <v>600</v>
      </c>
      <c r="AL92" s="160">
        <f t="shared" si="92"/>
        <v>0.25</v>
      </c>
      <c r="AM92" s="161" t="s">
        <v>407</v>
      </c>
      <c r="AN92" s="210" t="s">
        <v>634</v>
      </c>
    </row>
    <row r="93" spans="1:40" ht="118.8">
      <c r="A93" s="564"/>
      <c r="B93" s="162" t="s">
        <v>385</v>
      </c>
      <c r="C93" s="162" t="s">
        <v>386</v>
      </c>
      <c r="D93" s="136" t="s">
        <v>462</v>
      </c>
      <c r="E93" s="149" t="s">
        <v>969</v>
      </c>
      <c r="F93" s="311" t="s">
        <v>30</v>
      </c>
      <c r="G93" s="311" t="s">
        <v>57</v>
      </c>
      <c r="H93" s="311" t="s">
        <v>644</v>
      </c>
      <c r="I93" s="147" t="s">
        <v>646</v>
      </c>
      <c r="J93" s="147" t="s">
        <v>390</v>
      </c>
      <c r="K93" s="147" t="s">
        <v>638</v>
      </c>
      <c r="L93" s="147" t="s">
        <v>639</v>
      </c>
      <c r="M93" s="153">
        <v>2</v>
      </c>
      <c r="N93" s="154">
        <v>4</v>
      </c>
      <c r="O93" s="153">
        <f t="shared" si="82"/>
        <v>8</v>
      </c>
      <c r="P93" s="167" t="str">
        <f t="shared" si="83"/>
        <v>Medio</v>
      </c>
      <c r="Q93" s="153">
        <v>100</v>
      </c>
      <c r="R93" s="153">
        <f t="shared" si="78"/>
        <v>800</v>
      </c>
      <c r="S93" s="153" t="str">
        <f t="shared" si="84"/>
        <v>I</v>
      </c>
      <c r="T93" s="155" t="str">
        <f t="shared" si="85"/>
        <v>No Aceptable</v>
      </c>
      <c r="U93" s="137" t="s">
        <v>391</v>
      </c>
      <c r="V93" s="137" t="s">
        <v>392</v>
      </c>
      <c r="W93" s="137" t="s">
        <v>392</v>
      </c>
      <c r="X93" s="149" t="s">
        <v>626</v>
      </c>
      <c r="Y93" s="148" t="s">
        <v>278</v>
      </c>
      <c r="Z93" s="147" t="s">
        <v>392</v>
      </c>
      <c r="AA93" s="149" t="s">
        <v>959</v>
      </c>
      <c r="AB93" s="147" t="s">
        <v>641</v>
      </c>
      <c r="AC93" s="209" t="s">
        <v>643</v>
      </c>
      <c r="AD93" s="153">
        <v>2</v>
      </c>
      <c r="AE93" s="154">
        <v>3</v>
      </c>
      <c r="AF93" s="156">
        <f t="shared" si="93"/>
        <v>6</v>
      </c>
      <c r="AG93" s="157">
        <f t="shared" si="94"/>
        <v>600</v>
      </c>
      <c r="AH93" s="158" t="str">
        <f t="shared" si="95"/>
        <v>I</v>
      </c>
      <c r="AI93" s="155" t="str">
        <f t="shared" si="96"/>
        <v>No Aceptable</v>
      </c>
      <c r="AJ93" s="159">
        <v>800</v>
      </c>
      <c r="AK93" s="159">
        <f t="shared" si="97"/>
        <v>600</v>
      </c>
      <c r="AL93" s="160">
        <f t="shared" si="92"/>
        <v>0.25</v>
      </c>
      <c r="AM93" s="161" t="s">
        <v>407</v>
      </c>
      <c r="AN93" s="210" t="s">
        <v>634</v>
      </c>
    </row>
  </sheetData>
  <autoFilter ref="A10:AN43" xr:uid="{C9C994FF-A887-0647-8628-316A9901EE9B}"/>
  <mergeCells count="52">
    <mergeCell ref="A63:A78"/>
    <mergeCell ref="A79:A93"/>
    <mergeCell ref="A27:A43"/>
    <mergeCell ref="A44:A62"/>
    <mergeCell ref="X48:X49"/>
    <mergeCell ref="A11:A26"/>
    <mergeCell ref="AD9:AD10"/>
    <mergeCell ref="AE9:AE10"/>
    <mergeCell ref="AF9:AF10"/>
    <mergeCell ref="AG9:AG10"/>
    <mergeCell ref="AH9:AH10"/>
    <mergeCell ref="M9:S9"/>
    <mergeCell ref="U9:W9"/>
    <mergeCell ref="X9:Y9"/>
    <mergeCell ref="Z9:AB9"/>
    <mergeCell ref="AC9:AC10"/>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B6:E6"/>
    <mergeCell ref="H6:K6"/>
    <mergeCell ref="M6:P6"/>
    <mergeCell ref="Q6:Y6"/>
    <mergeCell ref="AB6:AI6"/>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s>
  <conditionalFormatting sqref="M38:N38">
    <cfRule type="cellIs" dxfId="731" priority="603" stopIfTrue="1" operator="greaterThan">
      <formula>#REF!</formula>
    </cfRule>
  </conditionalFormatting>
  <conditionalFormatting sqref="M44:N45 Q44:Q45">
    <cfRule type="cellIs" dxfId="730" priority="439" stopIfTrue="1" operator="greaterThan">
      <formula>#REF!</formula>
    </cfRule>
  </conditionalFormatting>
  <conditionalFormatting sqref="M48:N49 Q48:Q49 M55:N55 Q55 M57:N58 Q57:Q58">
    <cfRule type="cellIs" dxfId="729" priority="438" stopIfTrue="1" operator="greaterThan">
      <formula>#REF!</formula>
    </cfRule>
  </conditionalFormatting>
  <conditionalFormatting sqref="M81:N81 M89:N89">
    <cfRule type="cellIs" dxfId="728" priority="425" stopIfTrue="1" operator="greaterThan">
      <formula>#REF!</formula>
    </cfRule>
  </conditionalFormatting>
  <conditionalFormatting sqref="M13:O37">
    <cfRule type="cellIs" dxfId="727" priority="20" stopIfTrue="1" operator="greaterThan">
      <formula>#REF!</formula>
    </cfRule>
  </conditionalFormatting>
  <conditionalFormatting sqref="M39:O43">
    <cfRule type="cellIs" dxfId="726" priority="451" stopIfTrue="1" operator="greaterThan">
      <formula>#REF!</formula>
    </cfRule>
  </conditionalFormatting>
  <conditionalFormatting sqref="M46:O47">
    <cfRule type="cellIs" dxfId="725" priority="437" stopIfTrue="1" operator="greaterThan">
      <formula>#REF!</formula>
    </cfRule>
  </conditionalFormatting>
  <conditionalFormatting sqref="M50:O54">
    <cfRule type="cellIs" dxfId="724" priority="430" stopIfTrue="1" operator="greaterThan">
      <formula>#REF!</formula>
    </cfRule>
  </conditionalFormatting>
  <conditionalFormatting sqref="M56:O56">
    <cfRule type="cellIs" dxfId="723" priority="434" stopIfTrue="1" operator="greaterThan">
      <formula>#REF!</formula>
    </cfRule>
  </conditionalFormatting>
  <conditionalFormatting sqref="M59:O78">
    <cfRule type="cellIs" dxfId="722" priority="71" stopIfTrue="1" operator="greaterThan">
      <formula>#REF!</formula>
    </cfRule>
  </conditionalFormatting>
  <conditionalFormatting sqref="M80:O80">
    <cfRule type="cellIs" dxfId="721" priority="255" stopIfTrue="1" operator="greaterThan">
      <formula>#REF!</formula>
    </cfRule>
  </conditionalFormatting>
  <conditionalFormatting sqref="M82:O82">
    <cfRule type="cellIs" dxfId="720" priority="2" stopIfTrue="1" operator="greaterThan">
      <formula>#REF!</formula>
    </cfRule>
  </conditionalFormatting>
  <conditionalFormatting sqref="M85:O88">
    <cfRule type="cellIs" dxfId="719" priority="58" stopIfTrue="1" operator="greaterThan">
      <formula>#REF!</formula>
    </cfRule>
  </conditionalFormatting>
  <conditionalFormatting sqref="M90:O90">
    <cfRule type="cellIs" dxfId="718" priority="198" stopIfTrue="1" operator="greaterThan">
      <formula>#REF!</formula>
    </cfRule>
  </conditionalFormatting>
  <conditionalFormatting sqref="M92:O93">
    <cfRule type="cellIs" dxfId="717" priority="191" stopIfTrue="1" operator="greaterThan">
      <formula>#REF!</formula>
    </cfRule>
  </conditionalFormatting>
  <conditionalFormatting sqref="M79:P79">
    <cfRule type="cellIs" dxfId="716" priority="268" stopIfTrue="1" operator="greaterThan">
      <formula>#REF!</formula>
    </cfRule>
  </conditionalFormatting>
  <conditionalFormatting sqref="M91:P91">
    <cfRule type="cellIs" dxfId="715" priority="211" stopIfTrue="1" operator="greaterThan">
      <formula>#REF!</formula>
    </cfRule>
  </conditionalFormatting>
  <conditionalFormatting sqref="M11:R12">
    <cfRule type="cellIs" dxfId="714" priority="691" stopIfTrue="1" operator="greaterThan">
      <formula>#REF!</formula>
    </cfRule>
  </conditionalFormatting>
  <conditionalFormatting sqref="M83:R84">
    <cfRule type="cellIs" dxfId="713" priority="238" stopIfTrue="1" operator="greaterThan">
      <formula>#REF!</formula>
    </cfRule>
  </conditionalFormatting>
  <conditionalFormatting sqref="P11">
    <cfRule type="iconSet" priority="723">
      <iconSet showValue="0" reverse="1">
        <cfvo type="percent" val="0"/>
        <cfvo type="num" val="10"/>
        <cfvo type="num" val="24"/>
      </iconSet>
    </cfRule>
    <cfRule type="colorScale" priority="722">
      <colorScale>
        <cfvo type="num" val="6"/>
        <cfvo type="num" val="9"/>
        <cfvo type="num" val="23"/>
        <color rgb="FFF8696B"/>
        <color rgb="FFFFEB84"/>
        <color rgb="FF63BE7B"/>
      </colorScale>
    </cfRule>
    <cfRule type="iconSet" priority="725">
      <iconSet>
        <cfvo type="percent" val="0"/>
        <cfvo type="percent" val="9"/>
        <cfvo type="percent" val="23"/>
      </iconSet>
    </cfRule>
    <cfRule type="iconSet" priority="724">
      <iconSet showValue="0">
        <cfvo type="percent" val="0"/>
        <cfvo type="num" val="10"/>
        <cfvo type="num" val="24"/>
      </iconSet>
    </cfRule>
  </conditionalFormatting>
  <conditionalFormatting sqref="P12">
    <cfRule type="iconSet" priority="720">
      <iconSet>
        <cfvo type="percent" val="0"/>
        <cfvo type="percent" val="9"/>
        <cfvo type="percent" val="23"/>
      </iconSet>
    </cfRule>
    <cfRule type="iconSet" priority="719">
      <iconSet showValue="0">
        <cfvo type="percent" val="0"/>
        <cfvo type="num" val="10"/>
        <cfvo type="num" val="24"/>
      </iconSet>
    </cfRule>
    <cfRule type="iconSet" priority="718">
      <iconSet showValue="0" reverse="1">
        <cfvo type="percent" val="0"/>
        <cfvo type="num" val="10"/>
        <cfvo type="num" val="24"/>
      </iconSet>
    </cfRule>
    <cfRule type="colorScale" priority="717">
      <colorScale>
        <cfvo type="num" val="6"/>
        <cfvo type="num" val="9"/>
        <cfvo type="num" val="23"/>
        <color rgb="FFF8696B"/>
        <color rgb="FFFFEB84"/>
        <color rgb="FF63BE7B"/>
      </colorScale>
    </cfRule>
  </conditionalFormatting>
  <conditionalFormatting sqref="P13">
    <cfRule type="iconSet" priority="127">
      <iconSet>
        <cfvo type="percent" val="0"/>
        <cfvo type="percent" val="9"/>
        <cfvo type="percent" val="23"/>
      </iconSet>
    </cfRule>
    <cfRule type="iconSet" priority="126">
      <iconSet showValue="0">
        <cfvo type="percent" val="0"/>
        <cfvo type="num" val="10"/>
        <cfvo type="num" val="24"/>
      </iconSet>
    </cfRule>
    <cfRule type="iconSet" priority="125">
      <iconSet showValue="0" reverse="1">
        <cfvo type="percent" val="0"/>
        <cfvo type="num" val="10"/>
        <cfvo type="num" val="24"/>
      </iconSet>
    </cfRule>
    <cfRule type="colorScale" priority="124">
      <colorScale>
        <cfvo type="num" val="6"/>
        <cfvo type="num" val="9"/>
        <cfvo type="num" val="23"/>
        <color rgb="FFF8696B"/>
        <color rgb="FFFFEB84"/>
        <color rgb="FF63BE7B"/>
      </colorScale>
    </cfRule>
  </conditionalFormatting>
  <conditionalFormatting sqref="P14">
    <cfRule type="colorScale" priority="682">
      <colorScale>
        <cfvo type="num" val="6"/>
        <cfvo type="num" val="9"/>
        <cfvo type="num" val="23"/>
        <color rgb="FFF8696B"/>
        <color rgb="FFFFEB84"/>
        <color rgb="FF63BE7B"/>
      </colorScale>
    </cfRule>
    <cfRule type="iconSet" priority="685">
      <iconSet>
        <cfvo type="percent" val="0"/>
        <cfvo type="percent" val="9"/>
        <cfvo type="percent" val="23"/>
      </iconSet>
    </cfRule>
    <cfRule type="iconSet" priority="683">
      <iconSet showValue="0" reverse="1">
        <cfvo type="percent" val="0"/>
        <cfvo type="num" val="10"/>
        <cfvo type="num" val="24"/>
      </iconSet>
    </cfRule>
    <cfRule type="iconSet" priority="684">
      <iconSet showValue="0">
        <cfvo type="percent" val="0"/>
        <cfvo type="num" val="10"/>
        <cfvo type="num" val="24"/>
      </iconSet>
    </cfRule>
  </conditionalFormatting>
  <conditionalFormatting sqref="P14:P26">
    <cfRule type="cellIs" dxfId="712" priority="26" stopIfTrue="1" operator="greaterThan">
      <formula>#REF!</formula>
    </cfRule>
  </conditionalFormatting>
  <conditionalFormatting sqref="P15">
    <cfRule type="iconSet" priority="672">
      <iconSet>
        <cfvo type="percent" val="0"/>
        <cfvo type="percent" val="9"/>
        <cfvo type="percent" val="23"/>
      </iconSet>
    </cfRule>
    <cfRule type="iconSet" priority="671">
      <iconSet showValue="0">
        <cfvo type="percent" val="0"/>
        <cfvo type="num" val="10"/>
        <cfvo type="num" val="24"/>
      </iconSet>
    </cfRule>
    <cfRule type="iconSet" priority="670">
      <iconSet showValue="0" reverse="1">
        <cfvo type="percent" val="0"/>
        <cfvo type="num" val="10"/>
        <cfvo type="num" val="24"/>
      </iconSet>
    </cfRule>
    <cfRule type="colorScale" priority="669">
      <colorScale>
        <cfvo type="num" val="6"/>
        <cfvo type="num" val="9"/>
        <cfvo type="num" val="23"/>
        <color rgb="FFF8696B"/>
        <color rgb="FFFFEB84"/>
        <color rgb="FF63BE7B"/>
      </colorScale>
    </cfRule>
  </conditionalFormatting>
  <conditionalFormatting sqref="P16:P17">
    <cfRule type="iconSet" priority="712">
      <iconSet>
        <cfvo type="percent" val="0"/>
        <cfvo type="percent" val="9"/>
        <cfvo type="percent" val="23"/>
      </iconSet>
    </cfRule>
    <cfRule type="iconSet" priority="711">
      <iconSet showValue="0">
        <cfvo type="percent" val="0"/>
        <cfvo type="num" val="10"/>
        <cfvo type="num" val="24"/>
      </iconSet>
    </cfRule>
    <cfRule type="iconSet" priority="710">
      <iconSet showValue="0" reverse="1">
        <cfvo type="percent" val="0"/>
        <cfvo type="num" val="10"/>
        <cfvo type="num" val="24"/>
      </iconSet>
    </cfRule>
    <cfRule type="colorScale" priority="709">
      <colorScale>
        <cfvo type="num" val="6"/>
        <cfvo type="num" val="9"/>
        <cfvo type="num" val="23"/>
        <color rgb="FFF8696B"/>
        <color rgb="FFFFEB84"/>
        <color rgb="FF63BE7B"/>
      </colorScale>
    </cfRule>
  </conditionalFormatting>
  <conditionalFormatting sqref="P18">
    <cfRule type="iconSet" priority="2112">
      <iconSet>
        <cfvo type="percent" val="0"/>
        <cfvo type="percent" val="9"/>
        <cfvo type="percent" val="23"/>
      </iconSet>
    </cfRule>
    <cfRule type="iconSet" priority="2110">
      <iconSet showValue="0" reverse="1">
        <cfvo type="percent" val="0"/>
        <cfvo type="num" val="10"/>
        <cfvo type="num" val="24"/>
      </iconSet>
    </cfRule>
    <cfRule type="iconSet" priority="2111">
      <iconSet showValue="0">
        <cfvo type="percent" val="0"/>
        <cfvo type="num" val="10"/>
        <cfvo type="num" val="24"/>
      </iconSet>
    </cfRule>
    <cfRule type="colorScale" priority="2109">
      <colorScale>
        <cfvo type="num" val="6"/>
        <cfvo type="num" val="9"/>
        <cfvo type="num" val="23"/>
        <color rgb="FFF8696B"/>
        <color rgb="FFFFEB84"/>
        <color rgb="FF63BE7B"/>
      </colorScale>
    </cfRule>
  </conditionalFormatting>
  <conditionalFormatting sqref="P19">
    <cfRule type="colorScale" priority="617">
      <colorScale>
        <cfvo type="num" val="6"/>
        <cfvo type="num" val="9"/>
        <cfvo type="num" val="23"/>
        <color rgb="FFF8696B"/>
        <color rgb="FFFFEB84"/>
        <color rgb="FF63BE7B"/>
      </colorScale>
    </cfRule>
    <cfRule type="iconSet" priority="620">
      <iconSet>
        <cfvo type="percent" val="0"/>
        <cfvo type="percent" val="9"/>
        <cfvo type="percent" val="23"/>
      </iconSet>
    </cfRule>
    <cfRule type="iconSet" priority="619">
      <iconSet showValue="0">
        <cfvo type="percent" val="0"/>
        <cfvo type="num" val="10"/>
        <cfvo type="num" val="24"/>
      </iconSet>
    </cfRule>
    <cfRule type="iconSet" priority="618">
      <iconSet showValue="0" reverse="1">
        <cfvo type="percent" val="0"/>
        <cfvo type="num" val="10"/>
        <cfvo type="num" val="24"/>
      </iconSet>
    </cfRule>
  </conditionalFormatting>
  <conditionalFormatting sqref="P20">
    <cfRule type="iconSet" priority="708">
      <iconSet>
        <cfvo type="percent" val="0"/>
        <cfvo type="percent" val="9"/>
        <cfvo type="percent" val="23"/>
      </iconSet>
    </cfRule>
    <cfRule type="colorScale" priority="705">
      <colorScale>
        <cfvo type="num" val="6"/>
        <cfvo type="num" val="9"/>
        <cfvo type="num" val="23"/>
        <color rgb="FFF8696B"/>
        <color rgb="FFFFEB84"/>
        <color rgb="FF63BE7B"/>
      </colorScale>
    </cfRule>
    <cfRule type="iconSet" priority="706">
      <iconSet showValue="0" reverse="1">
        <cfvo type="percent" val="0"/>
        <cfvo type="num" val="10"/>
        <cfvo type="num" val="24"/>
      </iconSet>
    </cfRule>
    <cfRule type="iconSet" priority="707">
      <iconSet showValue="0">
        <cfvo type="percent" val="0"/>
        <cfvo type="num" val="10"/>
        <cfvo type="num" val="24"/>
      </iconSet>
    </cfRule>
  </conditionalFormatting>
  <conditionalFormatting sqref="P21">
    <cfRule type="iconSet" priority="703">
      <iconSet showValue="0">
        <cfvo type="percent" val="0"/>
        <cfvo type="num" val="10"/>
        <cfvo type="num" val="24"/>
      </iconSet>
    </cfRule>
    <cfRule type="iconSet" priority="702">
      <iconSet showValue="0" reverse="1">
        <cfvo type="percent" val="0"/>
        <cfvo type="num" val="10"/>
        <cfvo type="num" val="24"/>
      </iconSet>
    </cfRule>
    <cfRule type="colorScale" priority="701">
      <colorScale>
        <cfvo type="num" val="6"/>
        <cfvo type="num" val="9"/>
        <cfvo type="num" val="23"/>
        <color rgb="FFF8696B"/>
        <color rgb="FFFFEB84"/>
        <color rgb="FF63BE7B"/>
      </colorScale>
    </cfRule>
    <cfRule type="iconSet" priority="704">
      <iconSet>
        <cfvo type="percent" val="0"/>
        <cfvo type="percent" val="9"/>
        <cfvo type="percent" val="23"/>
      </iconSet>
    </cfRule>
  </conditionalFormatting>
  <conditionalFormatting sqref="P22">
    <cfRule type="iconSet" priority="25">
      <iconSet>
        <cfvo type="percent" val="0"/>
        <cfvo type="percent" val="9"/>
        <cfvo type="percent" val="23"/>
      </iconSet>
    </cfRule>
    <cfRule type="iconSet" priority="24">
      <iconSet showValue="0">
        <cfvo type="percent" val="0"/>
        <cfvo type="num" val="10"/>
        <cfvo type="num" val="24"/>
      </iconSet>
    </cfRule>
    <cfRule type="iconSet" priority="23">
      <iconSet showValue="0" reverse="1">
        <cfvo type="percent" val="0"/>
        <cfvo type="num" val="10"/>
        <cfvo type="num" val="24"/>
      </iconSet>
    </cfRule>
    <cfRule type="colorScale" priority="22">
      <colorScale>
        <cfvo type="num" val="6"/>
        <cfvo type="num" val="9"/>
        <cfvo type="num" val="23"/>
        <color rgb="FFF8696B"/>
        <color rgb="FFFFEB84"/>
        <color rgb="FF63BE7B"/>
      </colorScale>
    </cfRule>
  </conditionalFormatting>
  <conditionalFormatting sqref="P23">
    <cfRule type="colorScale" priority="630">
      <colorScale>
        <cfvo type="num" val="6"/>
        <cfvo type="num" val="9"/>
        <cfvo type="num" val="23"/>
        <color rgb="FFF8696B"/>
        <color rgb="FFFFEB84"/>
        <color rgb="FF63BE7B"/>
      </colorScale>
    </cfRule>
    <cfRule type="iconSet" priority="633">
      <iconSet>
        <cfvo type="percent" val="0"/>
        <cfvo type="percent" val="9"/>
        <cfvo type="percent" val="23"/>
      </iconSet>
    </cfRule>
    <cfRule type="iconSet" priority="632">
      <iconSet showValue="0">
        <cfvo type="percent" val="0"/>
        <cfvo type="num" val="10"/>
        <cfvo type="num" val="24"/>
      </iconSet>
    </cfRule>
    <cfRule type="iconSet" priority="631">
      <iconSet showValue="0" reverse="1">
        <cfvo type="percent" val="0"/>
        <cfvo type="num" val="10"/>
        <cfvo type="num" val="24"/>
      </iconSet>
    </cfRule>
  </conditionalFormatting>
  <conditionalFormatting sqref="P24">
    <cfRule type="iconSet" priority="646">
      <iconSet>
        <cfvo type="percent" val="0"/>
        <cfvo type="percent" val="9"/>
        <cfvo type="percent" val="23"/>
      </iconSet>
    </cfRule>
    <cfRule type="iconSet" priority="645">
      <iconSet showValue="0">
        <cfvo type="percent" val="0"/>
        <cfvo type="num" val="10"/>
        <cfvo type="num" val="24"/>
      </iconSet>
    </cfRule>
    <cfRule type="iconSet" priority="644">
      <iconSet showValue="0" reverse="1">
        <cfvo type="percent" val="0"/>
        <cfvo type="num" val="10"/>
        <cfvo type="num" val="24"/>
      </iconSet>
    </cfRule>
    <cfRule type="colorScale" priority="643">
      <colorScale>
        <cfvo type="num" val="6"/>
        <cfvo type="num" val="9"/>
        <cfvo type="num" val="23"/>
        <color rgb="FFF8696B"/>
        <color rgb="FFFFEB84"/>
        <color rgb="FF63BE7B"/>
      </colorScale>
    </cfRule>
  </conditionalFormatting>
  <conditionalFormatting sqref="P25:P26">
    <cfRule type="iconSet" priority="657">
      <iconSet showValue="0" reverse="1">
        <cfvo type="percent" val="0"/>
        <cfvo type="num" val="10"/>
        <cfvo type="num" val="24"/>
      </iconSet>
    </cfRule>
    <cfRule type="colorScale" priority="656">
      <colorScale>
        <cfvo type="num" val="6"/>
        <cfvo type="num" val="9"/>
        <cfvo type="num" val="23"/>
        <color rgb="FFF8696B"/>
        <color rgb="FFFFEB84"/>
        <color rgb="FF63BE7B"/>
      </colorScale>
    </cfRule>
    <cfRule type="iconSet" priority="658">
      <iconSet showValue="0">
        <cfvo type="percent" val="0"/>
        <cfvo type="num" val="10"/>
        <cfvo type="num" val="24"/>
      </iconSet>
    </cfRule>
    <cfRule type="iconSet" priority="659">
      <iconSet>
        <cfvo type="percent" val="0"/>
        <cfvo type="percent" val="9"/>
        <cfvo type="percent" val="23"/>
      </iconSet>
    </cfRule>
  </conditionalFormatting>
  <conditionalFormatting sqref="P27">
    <cfRule type="iconSet" priority="114">
      <iconSet showValue="0">
        <cfvo type="percent" val="0"/>
        <cfvo type="num" val="10"/>
        <cfvo type="num" val="24"/>
      </iconSet>
    </cfRule>
    <cfRule type="iconSet" priority="113">
      <iconSet showValue="0" reverse="1">
        <cfvo type="percent" val="0"/>
        <cfvo type="num" val="10"/>
        <cfvo type="num" val="24"/>
      </iconSet>
    </cfRule>
    <cfRule type="colorScale" priority="112">
      <colorScale>
        <cfvo type="num" val="6"/>
        <cfvo type="num" val="9"/>
        <cfvo type="num" val="23"/>
        <color rgb="FFF8696B"/>
        <color rgb="FFFFEB84"/>
        <color rgb="FF63BE7B"/>
      </colorScale>
    </cfRule>
    <cfRule type="iconSet" priority="115">
      <iconSet>
        <cfvo type="percent" val="0"/>
        <cfvo type="percent" val="9"/>
        <cfvo type="percent" val="23"/>
      </iconSet>
    </cfRule>
  </conditionalFormatting>
  <conditionalFormatting sqref="P28">
    <cfRule type="iconSet" priority="578">
      <iconSet>
        <cfvo type="percent" val="0"/>
        <cfvo type="percent" val="9"/>
        <cfvo type="percent" val="23"/>
      </iconSet>
    </cfRule>
    <cfRule type="iconSet" priority="577">
      <iconSet showValue="0">
        <cfvo type="percent" val="0"/>
        <cfvo type="num" val="10"/>
        <cfvo type="num" val="24"/>
      </iconSet>
    </cfRule>
    <cfRule type="colorScale" priority="575">
      <colorScale>
        <cfvo type="num" val="6"/>
        <cfvo type="num" val="9"/>
        <cfvo type="num" val="23"/>
        <color rgb="FFF8696B"/>
        <color rgb="FFFFEB84"/>
        <color rgb="FF63BE7B"/>
      </colorScale>
    </cfRule>
    <cfRule type="iconSet" priority="576">
      <iconSet showValue="0" reverse="1">
        <cfvo type="percent" val="0"/>
        <cfvo type="num" val="10"/>
        <cfvo type="num" val="24"/>
      </iconSet>
    </cfRule>
  </conditionalFormatting>
  <conditionalFormatting sqref="P28:P32">
    <cfRule type="cellIs" dxfId="711" priority="132" stopIfTrue="1" operator="greaterThan">
      <formula>#REF!</formula>
    </cfRule>
  </conditionalFormatting>
  <conditionalFormatting sqref="P29">
    <cfRule type="iconSet" priority="526">
      <iconSet>
        <cfvo type="percent" val="0"/>
        <cfvo type="percent" val="9"/>
        <cfvo type="percent" val="23"/>
      </iconSet>
    </cfRule>
    <cfRule type="iconSet" priority="524">
      <iconSet showValue="0" reverse="1">
        <cfvo type="percent" val="0"/>
        <cfvo type="num" val="10"/>
        <cfvo type="num" val="24"/>
      </iconSet>
    </cfRule>
    <cfRule type="colorScale" priority="523">
      <colorScale>
        <cfvo type="num" val="6"/>
        <cfvo type="num" val="9"/>
        <cfvo type="num" val="23"/>
        <color rgb="FFF8696B"/>
        <color rgb="FFFFEB84"/>
        <color rgb="FF63BE7B"/>
      </colorScale>
    </cfRule>
    <cfRule type="iconSet" priority="525">
      <iconSet showValue="0">
        <cfvo type="percent" val="0"/>
        <cfvo type="num" val="10"/>
        <cfvo type="num" val="24"/>
      </iconSet>
    </cfRule>
  </conditionalFormatting>
  <conditionalFormatting sqref="P30">
    <cfRule type="colorScale" priority="133">
      <colorScale>
        <cfvo type="num" val="6"/>
        <cfvo type="num" val="9"/>
        <cfvo type="num" val="23"/>
        <color rgb="FFF8696B"/>
        <color rgb="FFFFEB84"/>
        <color rgb="FF63BE7B"/>
      </colorScale>
    </cfRule>
    <cfRule type="iconSet" priority="134">
      <iconSet showValue="0" reverse="1">
        <cfvo type="percent" val="0"/>
        <cfvo type="num" val="10"/>
        <cfvo type="num" val="24"/>
      </iconSet>
    </cfRule>
    <cfRule type="iconSet" priority="135">
      <iconSet showValue="0">
        <cfvo type="percent" val="0"/>
        <cfvo type="num" val="10"/>
        <cfvo type="num" val="24"/>
      </iconSet>
    </cfRule>
    <cfRule type="iconSet" priority="136">
      <iconSet>
        <cfvo type="percent" val="0"/>
        <cfvo type="percent" val="9"/>
        <cfvo type="percent" val="23"/>
      </iconSet>
    </cfRule>
  </conditionalFormatting>
  <conditionalFormatting sqref="P31">
    <cfRule type="colorScale" priority="562">
      <colorScale>
        <cfvo type="num" val="6"/>
        <cfvo type="num" val="9"/>
        <cfvo type="num" val="23"/>
        <color rgb="FFF8696B"/>
        <color rgb="FFFFEB84"/>
        <color rgb="FF63BE7B"/>
      </colorScale>
    </cfRule>
    <cfRule type="iconSet" priority="565">
      <iconSet>
        <cfvo type="percent" val="0"/>
        <cfvo type="percent" val="9"/>
        <cfvo type="percent" val="23"/>
      </iconSet>
    </cfRule>
    <cfRule type="iconSet" priority="564">
      <iconSet showValue="0">
        <cfvo type="percent" val="0"/>
        <cfvo type="num" val="10"/>
        <cfvo type="num" val="24"/>
      </iconSet>
    </cfRule>
    <cfRule type="iconSet" priority="563">
      <iconSet showValue="0" reverse="1">
        <cfvo type="percent" val="0"/>
        <cfvo type="num" val="10"/>
        <cfvo type="num" val="24"/>
      </iconSet>
    </cfRule>
  </conditionalFormatting>
  <conditionalFormatting sqref="P32">
    <cfRule type="colorScale" priority="549">
      <colorScale>
        <cfvo type="num" val="6"/>
        <cfvo type="num" val="9"/>
        <cfvo type="num" val="23"/>
        <color rgb="FFF8696B"/>
        <color rgb="FFFFEB84"/>
        <color rgb="FF63BE7B"/>
      </colorScale>
    </cfRule>
    <cfRule type="iconSet" priority="550">
      <iconSet showValue="0" reverse="1">
        <cfvo type="percent" val="0"/>
        <cfvo type="num" val="10"/>
        <cfvo type="num" val="24"/>
      </iconSet>
    </cfRule>
    <cfRule type="iconSet" priority="551">
      <iconSet showValue="0">
        <cfvo type="percent" val="0"/>
        <cfvo type="num" val="10"/>
        <cfvo type="num" val="24"/>
      </iconSet>
    </cfRule>
    <cfRule type="iconSet" priority="552">
      <iconSet>
        <cfvo type="percent" val="0"/>
        <cfvo type="percent" val="9"/>
        <cfvo type="percent" val="23"/>
      </iconSet>
    </cfRule>
  </conditionalFormatting>
  <conditionalFormatting sqref="P33 P38">
    <cfRule type="iconSet" priority="607">
      <iconSet>
        <cfvo type="percent" val="0"/>
        <cfvo type="percent" val="9"/>
        <cfvo type="percent" val="23"/>
      </iconSet>
    </cfRule>
    <cfRule type="iconSet" priority="606">
      <iconSet showValue="0">
        <cfvo type="percent" val="0"/>
        <cfvo type="num" val="10"/>
        <cfvo type="num" val="24"/>
      </iconSet>
    </cfRule>
    <cfRule type="iconSet" priority="605">
      <iconSet showValue="0" reverse="1">
        <cfvo type="percent" val="0"/>
        <cfvo type="num" val="10"/>
        <cfvo type="num" val="24"/>
      </iconSet>
    </cfRule>
    <cfRule type="colorScale" priority="604">
      <colorScale>
        <cfvo type="num" val="6"/>
        <cfvo type="num" val="9"/>
        <cfvo type="num" val="23"/>
        <color rgb="FFF8696B"/>
        <color rgb="FFFFEB84"/>
        <color rgb="FF63BE7B"/>
      </colorScale>
    </cfRule>
  </conditionalFormatting>
  <conditionalFormatting sqref="P34">
    <cfRule type="colorScale" priority="510">
      <colorScale>
        <cfvo type="num" val="6"/>
        <cfvo type="num" val="9"/>
        <cfvo type="num" val="23"/>
        <color rgb="FFF8696B"/>
        <color rgb="FFFFEB84"/>
        <color rgb="FF63BE7B"/>
      </colorScale>
    </cfRule>
    <cfRule type="iconSet" priority="511">
      <iconSet showValue="0" reverse="1">
        <cfvo type="percent" val="0"/>
        <cfvo type="num" val="10"/>
        <cfvo type="num" val="24"/>
      </iconSet>
    </cfRule>
    <cfRule type="iconSet" priority="512">
      <iconSet showValue="0">
        <cfvo type="percent" val="0"/>
        <cfvo type="num" val="10"/>
        <cfvo type="num" val="24"/>
      </iconSet>
    </cfRule>
    <cfRule type="iconSet" priority="513">
      <iconSet>
        <cfvo type="percent" val="0"/>
        <cfvo type="percent" val="9"/>
        <cfvo type="percent" val="23"/>
      </iconSet>
    </cfRule>
  </conditionalFormatting>
  <conditionalFormatting sqref="P34:P37">
    <cfRule type="cellIs" dxfId="710" priority="34" stopIfTrue="1" operator="greaterThan">
      <formula>#REF!</formula>
    </cfRule>
  </conditionalFormatting>
  <conditionalFormatting sqref="P35">
    <cfRule type="colorScale" priority="497">
      <colorScale>
        <cfvo type="num" val="6"/>
        <cfvo type="num" val="9"/>
        <cfvo type="num" val="23"/>
        <color rgb="FFF8696B"/>
        <color rgb="FFFFEB84"/>
        <color rgb="FF63BE7B"/>
      </colorScale>
    </cfRule>
    <cfRule type="iconSet" priority="498">
      <iconSet showValue="0" reverse="1">
        <cfvo type="percent" val="0"/>
        <cfvo type="num" val="10"/>
        <cfvo type="num" val="24"/>
      </iconSet>
    </cfRule>
    <cfRule type="iconSet" priority="499">
      <iconSet showValue="0">
        <cfvo type="percent" val="0"/>
        <cfvo type="num" val="10"/>
        <cfvo type="num" val="24"/>
      </iconSet>
    </cfRule>
    <cfRule type="iconSet" priority="500">
      <iconSet>
        <cfvo type="percent" val="0"/>
        <cfvo type="percent" val="9"/>
        <cfvo type="percent" val="23"/>
      </iconSet>
    </cfRule>
  </conditionalFormatting>
  <conditionalFormatting sqref="P36">
    <cfRule type="colorScale" priority="588">
      <colorScale>
        <cfvo type="num" val="6"/>
        <cfvo type="num" val="9"/>
        <cfvo type="num" val="23"/>
        <color rgb="FFF8696B"/>
        <color rgb="FFFFEB84"/>
        <color rgb="FF63BE7B"/>
      </colorScale>
    </cfRule>
    <cfRule type="iconSet" priority="589">
      <iconSet showValue="0" reverse="1">
        <cfvo type="percent" val="0"/>
        <cfvo type="num" val="10"/>
        <cfvo type="num" val="24"/>
      </iconSet>
    </cfRule>
    <cfRule type="iconSet" priority="590">
      <iconSet showValue="0">
        <cfvo type="percent" val="0"/>
        <cfvo type="num" val="10"/>
        <cfvo type="num" val="24"/>
      </iconSet>
    </cfRule>
    <cfRule type="iconSet" priority="591">
      <iconSet>
        <cfvo type="percent" val="0"/>
        <cfvo type="percent" val="9"/>
        <cfvo type="percent" val="23"/>
      </iconSet>
    </cfRule>
  </conditionalFormatting>
  <conditionalFormatting sqref="P37">
    <cfRule type="iconSet" priority="32">
      <iconSet showValue="0">
        <cfvo type="percent" val="0"/>
        <cfvo type="num" val="10"/>
        <cfvo type="num" val="24"/>
      </iconSet>
    </cfRule>
    <cfRule type="iconSet" priority="33">
      <iconSet>
        <cfvo type="percent" val="0"/>
        <cfvo type="percent" val="9"/>
        <cfvo type="percent" val="23"/>
      </iconSet>
    </cfRule>
    <cfRule type="colorScale" priority="30">
      <colorScale>
        <cfvo type="num" val="6"/>
        <cfvo type="num" val="9"/>
        <cfvo type="num" val="23"/>
        <color rgb="FFF8696B"/>
        <color rgb="FFFFEB84"/>
        <color rgb="FF63BE7B"/>
      </colorScale>
    </cfRule>
    <cfRule type="iconSet" priority="31">
      <iconSet showValue="0" reverse="1">
        <cfvo type="percent" val="0"/>
        <cfvo type="num" val="10"/>
        <cfvo type="num" val="24"/>
      </iconSet>
    </cfRule>
  </conditionalFormatting>
  <conditionalFormatting sqref="P39">
    <cfRule type="iconSet" priority="485">
      <iconSet showValue="0" reverse="1">
        <cfvo type="percent" val="0"/>
        <cfvo type="num" val="10"/>
        <cfvo type="num" val="24"/>
      </iconSet>
    </cfRule>
    <cfRule type="iconSet" priority="486">
      <iconSet showValue="0">
        <cfvo type="percent" val="0"/>
        <cfvo type="num" val="10"/>
        <cfvo type="num" val="24"/>
      </iconSet>
    </cfRule>
    <cfRule type="iconSet" priority="487">
      <iconSet>
        <cfvo type="percent" val="0"/>
        <cfvo type="percent" val="9"/>
        <cfvo type="percent" val="23"/>
      </iconSet>
    </cfRule>
    <cfRule type="colorScale" priority="484">
      <colorScale>
        <cfvo type="num" val="6"/>
        <cfvo type="num" val="9"/>
        <cfvo type="num" val="23"/>
        <color rgb="FFF8696B"/>
        <color rgb="FFFFEB84"/>
        <color rgb="FF63BE7B"/>
      </colorScale>
    </cfRule>
  </conditionalFormatting>
  <conditionalFormatting sqref="P39:P67">
    <cfRule type="cellIs" dxfId="709" priority="69" stopIfTrue="1" operator="greaterThan">
      <formula>#REF!</formula>
    </cfRule>
  </conditionalFormatting>
  <conditionalFormatting sqref="P40">
    <cfRule type="iconSet" priority="474">
      <iconSet>
        <cfvo type="percent" val="0"/>
        <cfvo type="percent" val="9"/>
        <cfvo type="percent" val="23"/>
      </iconSet>
    </cfRule>
    <cfRule type="iconSet" priority="473">
      <iconSet showValue="0">
        <cfvo type="percent" val="0"/>
        <cfvo type="num" val="10"/>
        <cfvo type="num" val="24"/>
      </iconSet>
    </cfRule>
    <cfRule type="iconSet" priority="472">
      <iconSet showValue="0" reverse="1">
        <cfvo type="percent" val="0"/>
        <cfvo type="num" val="10"/>
        <cfvo type="num" val="24"/>
      </iconSet>
    </cfRule>
    <cfRule type="colorScale" priority="471">
      <colorScale>
        <cfvo type="num" val="6"/>
        <cfvo type="num" val="9"/>
        <cfvo type="num" val="23"/>
        <color rgb="FFF8696B"/>
        <color rgb="FFFFEB84"/>
        <color rgb="FF63BE7B"/>
      </colorScale>
    </cfRule>
  </conditionalFormatting>
  <conditionalFormatting sqref="P41">
    <cfRule type="iconSet" priority="459">
      <iconSet showValue="0" reverse="1">
        <cfvo type="percent" val="0"/>
        <cfvo type="num" val="10"/>
        <cfvo type="num" val="24"/>
      </iconSet>
    </cfRule>
    <cfRule type="iconSet" priority="461">
      <iconSet>
        <cfvo type="percent" val="0"/>
        <cfvo type="percent" val="9"/>
        <cfvo type="percent" val="23"/>
      </iconSet>
    </cfRule>
    <cfRule type="iconSet" priority="460">
      <iconSet showValue="0">
        <cfvo type="percent" val="0"/>
        <cfvo type="num" val="10"/>
        <cfvo type="num" val="24"/>
      </iconSet>
    </cfRule>
    <cfRule type="colorScale" priority="458">
      <colorScale>
        <cfvo type="num" val="6"/>
        <cfvo type="num" val="9"/>
        <cfvo type="num" val="23"/>
        <color rgb="FFF8696B"/>
        <color rgb="FFFFEB84"/>
        <color rgb="FF63BE7B"/>
      </colorScale>
    </cfRule>
  </conditionalFormatting>
  <conditionalFormatting sqref="P42:P43">
    <cfRule type="iconSet" priority="537">
      <iconSet showValue="0" reverse="1">
        <cfvo type="percent" val="0"/>
        <cfvo type="num" val="10"/>
        <cfvo type="num" val="24"/>
      </iconSet>
    </cfRule>
    <cfRule type="iconSet" priority="538">
      <iconSet showValue="0">
        <cfvo type="percent" val="0"/>
        <cfvo type="num" val="10"/>
        <cfvo type="num" val="24"/>
      </iconSet>
    </cfRule>
    <cfRule type="iconSet" priority="539">
      <iconSet>
        <cfvo type="percent" val="0"/>
        <cfvo type="percent" val="9"/>
        <cfvo type="percent" val="23"/>
      </iconSet>
    </cfRule>
    <cfRule type="colorScale" priority="536">
      <colorScale>
        <cfvo type="num" val="6"/>
        <cfvo type="num" val="9"/>
        <cfvo type="num" val="23"/>
        <color rgb="FFF8696B"/>
        <color rgb="FFFFEB84"/>
        <color rgb="FF63BE7B"/>
      </colorScale>
    </cfRule>
  </conditionalFormatting>
  <conditionalFormatting sqref="P44:P62">
    <cfRule type="colorScale" priority="446">
      <colorScale>
        <cfvo type="num" val="6"/>
        <cfvo type="num" val="9"/>
        <cfvo type="num" val="23"/>
        <color rgb="FFF8696B"/>
        <color rgb="FFFFEB84"/>
        <color rgb="FF63BE7B"/>
      </colorScale>
    </cfRule>
    <cfRule type="iconSet" priority="447">
      <iconSet showValue="0" reverse="1">
        <cfvo type="percent" val="0"/>
        <cfvo type="num" val="10"/>
        <cfvo type="num" val="24"/>
      </iconSet>
    </cfRule>
    <cfRule type="iconSet" priority="449">
      <iconSet>
        <cfvo type="percent" val="0"/>
        <cfvo type="percent" val="9"/>
        <cfvo type="percent" val="23"/>
      </iconSet>
    </cfRule>
    <cfRule type="iconSet" priority="448">
      <iconSet showValue="0">
        <cfvo type="percent" val="0"/>
        <cfvo type="num" val="10"/>
        <cfvo type="num" val="24"/>
      </iconSet>
    </cfRule>
  </conditionalFormatting>
  <conditionalFormatting sqref="P63">
    <cfRule type="iconSet" priority="416">
      <iconSet showValue="0">
        <cfvo type="percent" val="0"/>
        <cfvo type="num" val="10"/>
        <cfvo type="num" val="24"/>
      </iconSet>
    </cfRule>
    <cfRule type="iconSet" priority="417">
      <iconSet>
        <cfvo type="percent" val="0"/>
        <cfvo type="percent" val="9"/>
        <cfvo type="percent" val="23"/>
      </iconSet>
    </cfRule>
    <cfRule type="colorScale" priority="414">
      <colorScale>
        <cfvo type="num" val="6"/>
        <cfvo type="num" val="9"/>
        <cfvo type="num" val="23"/>
        <color rgb="FFF8696B"/>
        <color rgb="FFFFEB84"/>
        <color rgb="FF63BE7B"/>
      </colorScale>
    </cfRule>
    <cfRule type="iconSet" priority="415">
      <iconSet showValue="0" reverse="1">
        <cfvo type="percent" val="0"/>
        <cfvo type="num" val="10"/>
        <cfvo type="num" val="24"/>
      </iconSet>
    </cfRule>
  </conditionalFormatting>
  <conditionalFormatting sqref="P64">
    <cfRule type="iconSet" priority="403">
      <iconSet showValue="0" reverse="1">
        <cfvo type="percent" val="0"/>
        <cfvo type="num" val="10"/>
        <cfvo type="num" val="24"/>
      </iconSet>
    </cfRule>
    <cfRule type="iconSet" priority="404">
      <iconSet showValue="0">
        <cfvo type="percent" val="0"/>
        <cfvo type="num" val="10"/>
        <cfvo type="num" val="24"/>
      </iconSet>
    </cfRule>
    <cfRule type="iconSet" priority="405">
      <iconSet>
        <cfvo type="percent" val="0"/>
        <cfvo type="percent" val="9"/>
        <cfvo type="percent" val="23"/>
      </iconSet>
    </cfRule>
    <cfRule type="colorScale" priority="402">
      <colorScale>
        <cfvo type="num" val="6"/>
        <cfvo type="num" val="9"/>
        <cfvo type="num" val="23"/>
        <color rgb="FFF8696B"/>
        <color rgb="FFFFEB84"/>
        <color rgb="FF63BE7B"/>
      </colorScale>
    </cfRule>
  </conditionalFormatting>
  <conditionalFormatting sqref="P65">
    <cfRule type="colorScale" priority="389">
      <colorScale>
        <cfvo type="num" val="6"/>
        <cfvo type="num" val="9"/>
        <cfvo type="num" val="23"/>
        <color rgb="FFF8696B"/>
        <color rgb="FFFFEB84"/>
        <color rgb="FF63BE7B"/>
      </colorScale>
    </cfRule>
    <cfRule type="iconSet" priority="391">
      <iconSet showValue="0">
        <cfvo type="percent" val="0"/>
        <cfvo type="num" val="10"/>
        <cfvo type="num" val="24"/>
      </iconSet>
    </cfRule>
    <cfRule type="iconSet" priority="390">
      <iconSet showValue="0" reverse="1">
        <cfvo type="percent" val="0"/>
        <cfvo type="num" val="10"/>
        <cfvo type="num" val="24"/>
      </iconSet>
    </cfRule>
    <cfRule type="iconSet" priority="392">
      <iconSet>
        <cfvo type="percent" val="0"/>
        <cfvo type="percent" val="9"/>
        <cfvo type="percent" val="23"/>
      </iconSet>
    </cfRule>
  </conditionalFormatting>
  <conditionalFormatting sqref="P66">
    <cfRule type="iconSet" priority="379">
      <iconSet>
        <cfvo type="percent" val="0"/>
        <cfvo type="percent" val="9"/>
        <cfvo type="percent" val="23"/>
      </iconSet>
    </cfRule>
    <cfRule type="iconSet" priority="378">
      <iconSet showValue="0">
        <cfvo type="percent" val="0"/>
        <cfvo type="num" val="10"/>
        <cfvo type="num" val="24"/>
      </iconSet>
    </cfRule>
    <cfRule type="colorScale" priority="376">
      <colorScale>
        <cfvo type="num" val="6"/>
        <cfvo type="num" val="9"/>
        <cfvo type="num" val="23"/>
        <color rgb="FFF8696B"/>
        <color rgb="FFFFEB84"/>
        <color rgb="FF63BE7B"/>
      </colorScale>
    </cfRule>
    <cfRule type="iconSet" priority="377">
      <iconSet showValue="0" reverse="1">
        <cfvo type="percent" val="0"/>
        <cfvo type="num" val="10"/>
        <cfvo type="num" val="24"/>
      </iconSet>
    </cfRule>
  </conditionalFormatting>
  <conditionalFormatting sqref="P67">
    <cfRule type="colorScale" priority="72">
      <colorScale>
        <cfvo type="num" val="6"/>
        <cfvo type="num" val="9"/>
        <cfvo type="num" val="23"/>
        <color rgb="FFF8696B"/>
        <color rgb="FFFFEB84"/>
        <color rgb="FF63BE7B"/>
      </colorScale>
    </cfRule>
    <cfRule type="iconSet" priority="73">
      <iconSet showValue="0" reverse="1">
        <cfvo type="percent" val="0"/>
        <cfvo type="num" val="10"/>
        <cfvo type="num" val="24"/>
      </iconSet>
    </cfRule>
    <cfRule type="iconSet" priority="74">
      <iconSet showValue="0">
        <cfvo type="percent" val="0"/>
        <cfvo type="num" val="10"/>
        <cfvo type="num" val="24"/>
      </iconSet>
    </cfRule>
    <cfRule type="iconSet" priority="75">
      <iconSet>
        <cfvo type="percent" val="0"/>
        <cfvo type="percent" val="9"/>
        <cfvo type="percent" val="23"/>
      </iconSet>
    </cfRule>
  </conditionalFormatting>
  <conditionalFormatting sqref="P68">
    <cfRule type="iconSet" priority="103">
      <iconSet>
        <cfvo type="percent" val="0"/>
        <cfvo type="percent" val="9"/>
        <cfvo type="percent" val="23"/>
      </iconSet>
    </cfRule>
    <cfRule type="iconSet" priority="101">
      <iconSet showValue="0" reverse="1">
        <cfvo type="percent" val="0"/>
        <cfvo type="num" val="10"/>
        <cfvo type="num" val="24"/>
      </iconSet>
    </cfRule>
    <cfRule type="iconSet" priority="102">
      <iconSet showValue="0">
        <cfvo type="percent" val="0"/>
        <cfvo type="num" val="10"/>
        <cfvo type="num" val="24"/>
      </iconSet>
    </cfRule>
    <cfRule type="colorScale" priority="100">
      <colorScale>
        <cfvo type="num" val="6"/>
        <cfvo type="num" val="9"/>
        <cfvo type="num" val="23"/>
        <color rgb="FFF8696B"/>
        <color rgb="FFFFEB84"/>
        <color rgb="FF63BE7B"/>
      </colorScale>
    </cfRule>
  </conditionalFormatting>
  <conditionalFormatting sqref="P69">
    <cfRule type="iconSet" priority="365">
      <iconSet showValue="0" reverse="1">
        <cfvo type="percent" val="0"/>
        <cfvo type="num" val="10"/>
        <cfvo type="num" val="24"/>
      </iconSet>
    </cfRule>
    <cfRule type="colorScale" priority="364">
      <colorScale>
        <cfvo type="num" val="6"/>
        <cfvo type="num" val="9"/>
        <cfvo type="num" val="23"/>
        <color rgb="FFF8696B"/>
        <color rgb="FFFFEB84"/>
        <color rgb="FF63BE7B"/>
      </colorScale>
    </cfRule>
    <cfRule type="iconSet" priority="367">
      <iconSet>
        <cfvo type="percent" val="0"/>
        <cfvo type="percent" val="9"/>
        <cfvo type="percent" val="23"/>
      </iconSet>
    </cfRule>
    <cfRule type="iconSet" priority="366">
      <iconSet showValue="0">
        <cfvo type="percent" val="0"/>
        <cfvo type="num" val="10"/>
        <cfvo type="num" val="24"/>
      </iconSet>
    </cfRule>
  </conditionalFormatting>
  <conditionalFormatting sqref="P69:P70">
    <cfRule type="cellIs" dxfId="708" priority="284" stopIfTrue="1" operator="greaterThan">
      <formula>#REF!</formula>
    </cfRule>
  </conditionalFormatting>
  <conditionalFormatting sqref="P70">
    <cfRule type="colorScale" priority="285">
      <colorScale>
        <cfvo type="num" val="6"/>
        <cfvo type="num" val="9"/>
        <cfvo type="num" val="23"/>
        <color rgb="FFF8696B"/>
        <color rgb="FFFFEB84"/>
        <color rgb="FF63BE7B"/>
      </colorScale>
    </cfRule>
    <cfRule type="iconSet" priority="288">
      <iconSet>
        <cfvo type="percent" val="0"/>
        <cfvo type="percent" val="9"/>
        <cfvo type="percent" val="23"/>
      </iconSet>
    </cfRule>
    <cfRule type="iconSet" priority="287">
      <iconSet showValue="0">
        <cfvo type="percent" val="0"/>
        <cfvo type="num" val="10"/>
        <cfvo type="num" val="24"/>
      </iconSet>
    </cfRule>
    <cfRule type="iconSet" priority="286">
      <iconSet showValue="0" reverse="1">
        <cfvo type="percent" val="0"/>
        <cfvo type="num" val="10"/>
        <cfvo type="num" val="24"/>
      </iconSet>
    </cfRule>
  </conditionalFormatting>
  <conditionalFormatting sqref="P71">
    <cfRule type="iconSet" priority="359">
      <iconSet>
        <cfvo type="percent" val="0"/>
        <cfvo type="percent" val="9"/>
        <cfvo type="percent" val="23"/>
      </iconSet>
    </cfRule>
    <cfRule type="iconSet" priority="358">
      <iconSet showValue="0">
        <cfvo type="percent" val="0"/>
        <cfvo type="num" val="10"/>
        <cfvo type="num" val="24"/>
      </iconSet>
    </cfRule>
    <cfRule type="iconSet" priority="357">
      <iconSet showValue="0" reverse="1">
        <cfvo type="percent" val="0"/>
        <cfvo type="num" val="10"/>
        <cfvo type="num" val="24"/>
      </iconSet>
    </cfRule>
    <cfRule type="colorScale" priority="356">
      <colorScale>
        <cfvo type="num" val="6"/>
        <cfvo type="num" val="9"/>
        <cfvo type="num" val="23"/>
        <color rgb="FFF8696B"/>
        <color rgb="FFFFEB84"/>
        <color rgb="FF63BE7B"/>
      </colorScale>
    </cfRule>
  </conditionalFormatting>
  <conditionalFormatting sqref="P72">
    <cfRule type="iconSet" priority="353">
      <iconSet showValue="0" reverse="1">
        <cfvo type="percent" val="0"/>
        <cfvo type="num" val="10"/>
        <cfvo type="num" val="24"/>
      </iconSet>
    </cfRule>
    <cfRule type="colorScale" priority="352">
      <colorScale>
        <cfvo type="num" val="6"/>
        <cfvo type="num" val="9"/>
        <cfvo type="num" val="23"/>
        <color rgb="FFF8696B"/>
        <color rgb="FFFFEB84"/>
        <color rgb="FF63BE7B"/>
      </colorScale>
    </cfRule>
    <cfRule type="iconSet" priority="355">
      <iconSet>
        <cfvo type="percent" val="0"/>
        <cfvo type="percent" val="9"/>
        <cfvo type="percent" val="23"/>
      </iconSet>
    </cfRule>
    <cfRule type="iconSet" priority="354">
      <iconSet showValue="0">
        <cfvo type="percent" val="0"/>
        <cfvo type="num" val="10"/>
        <cfvo type="num" val="24"/>
      </iconSet>
    </cfRule>
  </conditionalFormatting>
  <conditionalFormatting sqref="P73">
    <cfRule type="colorScale" priority="344">
      <colorScale>
        <cfvo type="num" val="6"/>
        <cfvo type="num" val="9"/>
        <cfvo type="num" val="23"/>
        <color rgb="FFF8696B"/>
        <color rgb="FFFFEB84"/>
        <color rgb="FF63BE7B"/>
      </colorScale>
    </cfRule>
    <cfRule type="iconSet" priority="345">
      <iconSet showValue="0" reverse="1">
        <cfvo type="percent" val="0"/>
        <cfvo type="num" val="10"/>
        <cfvo type="num" val="24"/>
      </iconSet>
    </cfRule>
    <cfRule type="iconSet" priority="346">
      <iconSet showValue="0">
        <cfvo type="percent" val="0"/>
        <cfvo type="num" val="10"/>
        <cfvo type="num" val="24"/>
      </iconSet>
    </cfRule>
    <cfRule type="iconSet" priority="347">
      <iconSet>
        <cfvo type="percent" val="0"/>
        <cfvo type="percent" val="9"/>
        <cfvo type="percent" val="23"/>
      </iconSet>
    </cfRule>
  </conditionalFormatting>
  <conditionalFormatting sqref="P73:P78">
    <cfRule type="cellIs" dxfId="707" priority="297" stopIfTrue="1" operator="greaterThan">
      <formula>#REF!</formula>
    </cfRule>
  </conditionalFormatting>
  <conditionalFormatting sqref="P74">
    <cfRule type="iconSet" priority="334">
      <iconSet>
        <cfvo type="percent" val="0"/>
        <cfvo type="percent" val="9"/>
        <cfvo type="percent" val="23"/>
      </iconSet>
    </cfRule>
    <cfRule type="iconSet" priority="333">
      <iconSet showValue="0">
        <cfvo type="percent" val="0"/>
        <cfvo type="num" val="10"/>
        <cfvo type="num" val="24"/>
      </iconSet>
    </cfRule>
    <cfRule type="colorScale" priority="331">
      <colorScale>
        <cfvo type="num" val="6"/>
        <cfvo type="num" val="9"/>
        <cfvo type="num" val="23"/>
        <color rgb="FFF8696B"/>
        <color rgb="FFFFEB84"/>
        <color rgb="FF63BE7B"/>
      </colorScale>
    </cfRule>
    <cfRule type="iconSet" priority="332">
      <iconSet showValue="0" reverse="1">
        <cfvo type="percent" val="0"/>
        <cfvo type="num" val="10"/>
        <cfvo type="num" val="24"/>
      </iconSet>
    </cfRule>
  </conditionalFormatting>
  <conditionalFormatting sqref="P75">
    <cfRule type="iconSet" priority="320">
      <iconSet showValue="0">
        <cfvo type="percent" val="0"/>
        <cfvo type="num" val="10"/>
        <cfvo type="num" val="24"/>
      </iconSet>
    </cfRule>
    <cfRule type="iconSet" priority="321">
      <iconSet>
        <cfvo type="percent" val="0"/>
        <cfvo type="percent" val="9"/>
        <cfvo type="percent" val="23"/>
      </iconSet>
    </cfRule>
    <cfRule type="iconSet" priority="319">
      <iconSet showValue="0" reverse="1">
        <cfvo type="percent" val="0"/>
        <cfvo type="num" val="10"/>
        <cfvo type="num" val="24"/>
      </iconSet>
    </cfRule>
    <cfRule type="colorScale" priority="318">
      <colorScale>
        <cfvo type="num" val="6"/>
        <cfvo type="num" val="9"/>
        <cfvo type="num" val="23"/>
        <color rgb="FFF8696B"/>
        <color rgb="FFFFEB84"/>
        <color rgb="FF63BE7B"/>
      </colorScale>
    </cfRule>
  </conditionalFormatting>
  <conditionalFormatting sqref="P76">
    <cfRule type="iconSet" priority="300">
      <iconSet showValue="0">
        <cfvo type="percent" val="0"/>
        <cfvo type="num" val="10"/>
        <cfvo type="num" val="24"/>
      </iconSet>
    </cfRule>
    <cfRule type="colorScale" priority="298">
      <colorScale>
        <cfvo type="num" val="6"/>
        <cfvo type="num" val="9"/>
        <cfvo type="num" val="23"/>
        <color rgb="FFF8696B"/>
        <color rgb="FFFFEB84"/>
        <color rgb="FF63BE7B"/>
      </colorScale>
    </cfRule>
    <cfRule type="iconSet" priority="299">
      <iconSet showValue="0" reverse="1">
        <cfvo type="percent" val="0"/>
        <cfvo type="num" val="10"/>
        <cfvo type="num" val="24"/>
      </iconSet>
    </cfRule>
    <cfRule type="iconSet" priority="301">
      <iconSet>
        <cfvo type="percent" val="0"/>
        <cfvo type="percent" val="9"/>
        <cfvo type="percent" val="23"/>
      </iconSet>
    </cfRule>
  </conditionalFormatting>
  <conditionalFormatting sqref="P77:P78">
    <cfRule type="iconSet" priority="308">
      <iconSet>
        <cfvo type="percent" val="0"/>
        <cfvo type="percent" val="9"/>
        <cfvo type="percent" val="23"/>
      </iconSet>
    </cfRule>
    <cfRule type="iconSet" priority="307">
      <iconSet showValue="0">
        <cfvo type="percent" val="0"/>
        <cfvo type="num" val="10"/>
        <cfvo type="num" val="24"/>
      </iconSet>
    </cfRule>
    <cfRule type="iconSet" priority="306">
      <iconSet showValue="0" reverse="1">
        <cfvo type="percent" val="0"/>
        <cfvo type="num" val="10"/>
        <cfvo type="num" val="24"/>
      </iconSet>
    </cfRule>
    <cfRule type="colorScale" priority="305">
      <colorScale>
        <cfvo type="num" val="6"/>
        <cfvo type="num" val="9"/>
        <cfvo type="num" val="23"/>
        <color rgb="FFF8696B"/>
        <color rgb="FFFFEB84"/>
        <color rgb="FF63BE7B"/>
      </colorScale>
    </cfRule>
  </conditionalFormatting>
  <conditionalFormatting sqref="P79">
    <cfRule type="iconSet" priority="279">
      <iconSet showValue="0">
        <cfvo type="percent" val="0"/>
        <cfvo type="num" val="10"/>
        <cfvo type="num" val="24"/>
      </iconSet>
    </cfRule>
    <cfRule type="iconSet" priority="278">
      <iconSet showValue="0" reverse="1">
        <cfvo type="percent" val="0"/>
        <cfvo type="num" val="10"/>
        <cfvo type="num" val="24"/>
      </iconSet>
    </cfRule>
    <cfRule type="colorScale" priority="277">
      <colorScale>
        <cfvo type="num" val="6"/>
        <cfvo type="num" val="9"/>
        <cfvo type="num" val="23"/>
        <color rgb="FFF8696B"/>
        <color rgb="FFFFEB84"/>
        <color rgb="FF63BE7B"/>
      </colorScale>
    </cfRule>
    <cfRule type="iconSet" priority="280">
      <iconSet>
        <cfvo type="percent" val="0"/>
        <cfvo type="percent" val="9"/>
        <cfvo type="percent" val="23"/>
      </iconSet>
    </cfRule>
  </conditionalFormatting>
  <conditionalFormatting sqref="P80">
    <cfRule type="cellIs" dxfId="706" priority="263" stopIfTrue="1" operator="greaterThan">
      <formula>#REF!</formula>
    </cfRule>
    <cfRule type="colorScale" priority="264">
      <colorScale>
        <cfvo type="num" val="6"/>
        <cfvo type="num" val="9"/>
        <cfvo type="num" val="23"/>
        <color rgb="FFF8696B"/>
        <color rgb="FFFFEB84"/>
        <color rgb="FF63BE7B"/>
      </colorScale>
    </cfRule>
    <cfRule type="iconSet" priority="265">
      <iconSet showValue="0" reverse="1">
        <cfvo type="percent" val="0"/>
        <cfvo type="num" val="10"/>
        <cfvo type="num" val="24"/>
      </iconSet>
    </cfRule>
    <cfRule type="iconSet" priority="266">
      <iconSet showValue="0">
        <cfvo type="percent" val="0"/>
        <cfvo type="num" val="10"/>
        <cfvo type="num" val="24"/>
      </iconSet>
    </cfRule>
    <cfRule type="iconSet" priority="267">
      <iconSet>
        <cfvo type="percent" val="0"/>
        <cfvo type="percent" val="9"/>
        <cfvo type="percent" val="23"/>
      </iconSet>
    </cfRule>
  </conditionalFormatting>
  <conditionalFormatting sqref="P81">
    <cfRule type="iconSet" priority="254">
      <iconSet>
        <cfvo type="percent" val="0"/>
        <cfvo type="percent" val="9"/>
        <cfvo type="percent" val="23"/>
      </iconSet>
    </cfRule>
    <cfRule type="iconSet" priority="253">
      <iconSet showValue="0">
        <cfvo type="percent" val="0"/>
        <cfvo type="num" val="10"/>
        <cfvo type="num" val="24"/>
      </iconSet>
    </cfRule>
    <cfRule type="iconSet" priority="252">
      <iconSet showValue="0" reverse="1">
        <cfvo type="percent" val="0"/>
        <cfvo type="num" val="10"/>
        <cfvo type="num" val="24"/>
      </iconSet>
    </cfRule>
    <cfRule type="colorScale" priority="251">
      <colorScale>
        <cfvo type="num" val="6"/>
        <cfvo type="num" val="9"/>
        <cfvo type="num" val="23"/>
        <color rgb="FFF8696B"/>
        <color rgb="FFFFEB84"/>
        <color rgb="FF63BE7B"/>
      </colorScale>
    </cfRule>
  </conditionalFormatting>
  <conditionalFormatting sqref="P82">
    <cfRule type="cellIs" dxfId="705" priority="8" stopIfTrue="1" operator="greaterThan">
      <formula>#REF!</formula>
    </cfRule>
    <cfRule type="iconSet" priority="7">
      <iconSet>
        <cfvo type="percent" val="0"/>
        <cfvo type="percent" val="9"/>
        <cfvo type="percent" val="23"/>
      </iconSet>
    </cfRule>
    <cfRule type="iconSet" priority="6">
      <iconSet showValue="0">
        <cfvo type="percent" val="0"/>
        <cfvo type="num" val="10"/>
        <cfvo type="num" val="24"/>
      </iconSet>
    </cfRule>
    <cfRule type="iconSet" priority="5">
      <iconSet showValue="0" reverse="1">
        <cfvo type="percent" val="0"/>
        <cfvo type="num" val="10"/>
        <cfvo type="num" val="24"/>
      </iconSet>
    </cfRule>
    <cfRule type="colorScale" priority="4">
      <colorScale>
        <cfvo type="num" val="6"/>
        <cfvo type="num" val="9"/>
        <cfvo type="num" val="23"/>
        <color rgb="FFF8696B"/>
        <color rgb="FFFFEB84"/>
        <color rgb="FF63BE7B"/>
      </colorScale>
    </cfRule>
  </conditionalFormatting>
  <conditionalFormatting sqref="P83">
    <cfRule type="iconSet" priority="249">
      <iconSet>
        <cfvo type="percent" val="0"/>
        <cfvo type="percent" val="9"/>
        <cfvo type="percent" val="23"/>
      </iconSet>
    </cfRule>
    <cfRule type="iconSet" priority="248">
      <iconSet showValue="0">
        <cfvo type="percent" val="0"/>
        <cfvo type="num" val="10"/>
        <cfvo type="num" val="24"/>
      </iconSet>
    </cfRule>
    <cfRule type="iconSet" priority="247">
      <iconSet showValue="0" reverse="1">
        <cfvo type="percent" val="0"/>
        <cfvo type="num" val="10"/>
        <cfvo type="num" val="24"/>
      </iconSet>
    </cfRule>
    <cfRule type="colorScale" priority="246">
      <colorScale>
        <cfvo type="num" val="6"/>
        <cfvo type="num" val="9"/>
        <cfvo type="num" val="23"/>
        <color rgb="FFF8696B"/>
        <color rgb="FFFFEB84"/>
        <color rgb="FF63BE7B"/>
      </colorScale>
    </cfRule>
  </conditionalFormatting>
  <conditionalFormatting sqref="P84">
    <cfRule type="iconSet" priority="245">
      <iconSet>
        <cfvo type="percent" val="0"/>
        <cfvo type="percent" val="9"/>
        <cfvo type="percent" val="23"/>
      </iconSet>
    </cfRule>
    <cfRule type="iconSet" priority="244">
      <iconSet showValue="0">
        <cfvo type="percent" val="0"/>
        <cfvo type="num" val="10"/>
        <cfvo type="num" val="24"/>
      </iconSet>
    </cfRule>
    <cfRule type="iconSet" priority="243">
      <iconSet showValue="0" reverse="1">
        <cfvo type="percent" val="0"/>
        <cfvo type="num" val="10"/>
        <cfvo type="num" val="24"/>
      </iconSet>
    </cfRule>
    <cfRule type="colorScale" priority="242">
      <colorScale>
        <cfvo type="num" val="6"/>
        <cfvo type="num" val="9"/>
        <cfvo type="num" val="23"/>
        <color rgb="FFF8696B"/>
        <color rgb="FFFFEB84"/>
        <color rgb="FF63BE7B"/>
      </colorScale>
    </cfRule>
  </conditionalFormatting>
  <conditionalFormatting sqref="P85">
    <cfRule type="cellIs" dxfId="704" priority="56" stopIfTrue="1" operator="greaterThan">
      <formula>#REF!</formula>
    </cfRule>
    <cfRule type="colorScale" priority="59">
      <colorScale>
        <cfvo type="num" val="6"/>
        <cfvo type="num" val="9"/>
        <cfvo type="num" val="23"/>
        <color rgb="FFF8696B"/>
        <color rgb="FFFFEB84"/>
        <color rgb="FF63BE7B"/>
      </colorScale>
    </cfRule>
    <cfRule type="iconSet" priority="60">
      <iconSet showValue="0" reverse="1">
        <cfvo type="percent" val="0"/>
        <cfvo type="num" val="10"/>
        <cfvo type="num" val="24"/>
      </iconSet>
    </cfRule>
    <cfRule type="iconSet" priority="61">
      <iconSet showValue="0">
        <cfvo type="percent" val="0"/>
        <cfvo type="num" val="10"/>
        <cfvo type="num" val="24"/>
      </iconSet>
    </cfRule>
    <cfRule type="iconSet" priority="62">
      <iconSet>
        <cfvo type="percent" val="0"/>
        <cfvo type="percent" val="9"/>
        <cfvo type="percent" val="23"/>
      </iconSet>
    </cfRule>
  </conditionalFormatting>
  <conditionalFormatting sqref="P86">
    <cfRule type="iconSet" priority="89">
      <iconSet showValue="0" reverse="1">
        <cfvo type="percent" val="0"/>
        <cfvo type="num" val="10"/>
        <cfvo type="num" val="24"/>
      </iconSet>
    </cfRule>
    <cfRule type="iconSet" priority="90">
      <iconSet showValue="0">
        <cfvo type="percent" val="0"/>
        <cfvo type="num" val="10"/>
        <cfvo type="num" val="24"/>
      </iconSet>
    </cfRule>
    <cfRule type="iconSet" priority="91">
      <iconSet>
        <cfvo type="percent" val="0"/>
        <cfvo type="percent" val="9"/>
        <cfvo type="percent" val="23"/>
      </iconSet>
    </cfRule>
    <cfRule type="colorScale" priority="88">
      <colorScale>
        <cfvo type="num" val="6"/>
        <cfvo type="num" val="9"/>
        <cfvo type="num" val="23"/>
        <color rgb="FFF8696B"/>
        <color rgb="FFFFEB84"/>
        <color rgb="FF63BE7B"/>
      </colorScale>
    </cfRule>
  </conditionalFormatting>
  <conditionalFormatting sqref="P87">
    <cfRule type="iconSet" priority="237">
      <iconSet>
        <cfvo type="percent" val="0"/>
        <cfvo type="percent" val="9"/>
        <cfvo type="percent" val="23"/>
      </iconSet>
    </cfRule>
    <cfRule type="iconSet" priority="236">
      <iconSet showValue="0">
        <cfvo type="percent" val="0"/>
        <cfvo type="num" val="10"/>
        <cfvo type="num" val="24"/>
      </iconSet>
    </cfRule>
    <cfRule type="iconSet" priority="235">
      <iconSet showValue="0" reverse="1">
        <cfvo type="percent" val="0"/>
        <cfvo type="num" val="10"/>
        <cfvo type="num" val="24"/>
      </iconSet>
    </cfRule>
    <cfRule type="colorScale" priority="234">
      <colorScale>
        <cfvo type="num" val="6"/>
        <cfvo type="num" val="9"/>
        <cfvo type="num" val="23"/>
        <color rgb="FFF8696B"/>
        <color rgb="FFFFEB84"/>
        <color rgb="FF63BE7B"/>
      </colorScale>
    </cfRule>
  </conditionalFormatting>
  <conditionalFormatting sqref="P87:P88">
    <cfRule type="cellIs" dxfId="703" priority="225" stopIfTrue="1" operator="greaterThan">
      <formula>#REF!</formula>
    </cfRule>
  </conditionalFormatting>
  <conditionalFormatting sqref="P88">
    <cfRule type="iconSet" priority="228">
      <iconSet showValue="0">
        <cfvo type="percent" val="0"/>
        <cfvo type="num" val="10"/>
        <cfvo type="num" val="24"/>
      </iconSet>
    </cfRule>
    <cfRule type="colorScale" priority="226">
      <colorScale>
        <cfvo type="num" val="6"/>
        <cfvo type="num" val="9"/>
        <cfvo type="num" val="23"/>
        <color rgb="FFF8696B"/>
        <color rgb="FFFFEB84"/>
        <color rgb="FF63BE7B"/>
      </colorScale>
    </cfRule>
    <cfRule type="iconSet" priority="227">
      <iconSet showValue="0" reverse="1">
        <cfvo type="percent" val="0"/>
        <cfvo type="num" val="10"/>
        <cfvo type="num" val="24"/>
      </iconSet>
    </cfRule>
    <cfRule type="iconSet" priority="229">
      <iconSet>
        <cfvo type="percent" val="0"/>
        <cfvo type="percent" val="9"/>
        <cfvo type="percent" val="23"/>
      </iconSet>
    </cfRule>
  </conditionalFormatting>
  <conditionalFormatting sqref="P89">
    <cfRule type="iconSet" priority="427">
      <iconSet showValue="0" reverse="1">
        <cfvo type="percent" val="0"/>
        <cfvo type="num" val="10"/>
        <cfvo type="num" val="24"/>
      </iconSet>
    </cfRule>
    <cfRule type="colorScale" priority="426">
      <colorScale>
        <cfvo type="num" val="6"/>
        <cfvo type="num" val="9"/>
        <cfvo type="num" val="23"/>
        <color rgb="FFF8696B"/>
        <color rgb="FFFFEB84"/>
        <color rgb="FF63BE7B"/>
      </colorScale>
    </cfRule>
    <cfRule type="iconSet" priority="428">
      <iconSet showValue="0">
        <cfvo type="percent" val="0"/>
        <cfvo type="num" val="10"/>
        <cfvo type="num" val="24"/>
      </iconSet>
    </cfRule>
    <cfRule type="iconSet" priority="429">
      <iconSet>
        <cfvo type="percent" val="0"/>
        <cfvo type="percent" val="9"/>
        <cfvo type="percent" val="23"/>
      </iconSet>
    </cfRule>
  </conditionalFormatting>
  <conditionalFormatting sqref="P90">
    <cfRule type="cellIs" dxfId="702" priority="205" stopIfTrue="1" operator="greaterThan">
      <formula>#REF!</formula>
    </cfRule>
    <cfRule type="colorScale" priority="206">
      <colorScale>
        <cfvo type="num" val="6"/>
        <cfvo type="num" val="9"/>
        <cfvo type="num" val="23"/>
        <color rgb="FFF8696B"/>
        <color rgb="FFFFEB84"/>
        <color rgb="FF63BE7B"/>
      </colorScale>
    </cfRule>
    <cfRule type="iconSet" priority="207">
      <iconSet showValue="0" reverse="1">
        <cfvo type="percent" val="0"/>
        <cfvo type="num" val="10"/>
        <cfvo type="num" val="24"/>
      </iconSet>
    </cfRule>
    <cfRule type="iconSet" priority="209">
      <iconSet>
        <cfvo type="percent" val="0"/>
        <cfvo type="percent" val="9"/>
        <cfvo type="percent" val="23"/>
      </iconSet>
    </cfRule>
    <cfRule type="iconSet" priority="208">
      <iconSet showValue="0">
        <cfvo type="percent" val="0"/>
        <cfvo type="num" val="10"/>
        <cfvo type="num" val="24"/>
      </iconSet>
    </cfRule>
  </conditionalFormatting>
  <conditionalFormatting sqref="P91">
    <cfRule type="iconSet" priority="221">
      <iconSet>
        <cfvo type="percent" val="0"/>
        <cfvo type="percent" val="9"/>
        <cfvo type="percent" val="23"/>
      </iconSet>
    </cfRule>
    <cfRule type="iconSet" priority="220">
      <iconSet showValue="0">
        <cfvo type="percent" val="0"/>
        <cfvo type="num" val="10"/>
        <cfvo type="num" val="24"/>
      </iconSet>
    </cfRule>
    <cfRule type="iconSet" priority="219">
      <iconSet showValue="0" reverse="1">
        <cfvo type="percent" val="0"/>
        <cfvo type="num" val="10"/>
        <cfvo type="num" val="24"/>
      </iconSet>
    </cfRule>
    <cfRule type="colorScale" priority="218">
      <colorScale>
        <cfvo type="num" val="6"/>
        <cfvo type="num" val="9"/>
        <cfvo type="num" val="23"/>
        <color rgb="FFF8696B"/>
        <color rgb="FFFFEB84"/>
        <color rgb="FF63BE7B"/>
      </colorScale>
    </cfRule>
  </conditionalFormatting>
  <conditionalFormatting sqref="P92:P93">
    <cfRule type="cellIs" dxfId="701" priority="192" stopIfTrue="1" operator="greaterThan">
      <formula>#REF!</formula>
    </cfRule>
    <cfRule type="colorScale" priority="193">
      <colorScale>
        <cfvo type="num" val="6"/>
        <cfvo type="num" val="9"/>
        <cfvo type="num" val="23"/>
        <color rgb="FFF8696B"/>
        <color rgb="FFFFEB84"/>
        <color rgb="FF63BE7B"/>
      </colorScale>
    </cfRule>
    <cfRule type="iconSet" priority="194">
      <iconSet showValue="0" reverse="1">
        <cfvo type="percent" val="0"/>
        <cfvo type="num" val="10"/>
        <cfvo type="num" val="24"/>
      </iconSet>
    </cfRule>
    <cfRule type="iconSet" priority="195">
      <iconSet showValue="0">
        <cfvo type="percent" val="0"/>
        <cfvo type="num" val="10"/>
        <cfvo type="num" val="24"/>
      </iconSet>
    </cfRule>
    <cfRule type="iconSet" priority="196">
      <iconSet>
        <cfvo type="percent" val="0"/>
        <cfvo type="percent" val="9"/>
        <cfvo type="percent" val="23"/>
      </iconSet>
    </cfRule>
  </conditionalFormatting>
  <conditionalFormatting sqref="P33:Q33 P38:Q38">
    <cfRule type="cellIs" dxfId="700" priority="602" stopIfTrue="1" operator="greaterThan">
      <formula>#REF!</formula>
    </cfRule>
  </conditionalFormatting>
  <conditionalFormatting sqref="P81:Q81">
    <cfRule type="cellIs" dxfId="699" priority="250" stopIfTrue="1" operator="greaterThan">
      <formula>#REF!</formula>
    </cfRule>
  </conditionalFormatting>
  <conditionalFormatting sqref="P89:Q89">
    <cfRule type="cellIs" dxfId="698" priority="424" stopIfTrue="1" operator="greaterThan">
      <formula>#REF!</formula>
    </cfRule>
  </conditionalFormatting>
  <conditionalFormatting sqref="P13:R13">
    <cfRule type="cellIs" dxfId="697" priority="128" stopIfTrue="1" operator="greaterThan">
      <formula>#REF!</formula>
    </cfRule>
  </conditionalFormatting>
  <conditionalFormatting sqref="P27:R27">
    <cfRule type="cellIs" dxfId="696" priority="116" stopIfTrue="1" operator="greaterThan">
      <formula>#REF!</formula>
    </cfRule>
  </conditionalFormatting>
  <conditionalFormatting sqref="P68:R68">
    <cfRule type="cellIs" dxfId="695" priority="104" stopIfTrue="1" operator="greaterThan">
      <formula>#REF!</formula>
    </cfRule>
  </conditionalFormatting>
  <conditionalFormatting sqref="P71:R72">
    <cfRule type="cellIs" dxfId="694" priority="348" stopIfTrue="1" operator="greaterThan">
      <formula>#REF!</formula>
    </cfRule>
  </conditionalFormatting>
  <conditionalFormatting sqref="P86:R86">
    <cfRule type="cellIs" dxfId="693" priority="92" stopIfTrue="1" operator="greaterThan">
      <formula>#REF!</formula>
    </cfRule>
  </conditionalFormatting>
  <conditionalFormatting sqref="Q14:R26">
    <cfRule type="cellIs" dxfId="692" priority="19" stopIfTrue="1" operator="greaterThan">
      <formula>#REF!</formula>
    </cfRule>
  </conditionalFormatting>
  <conditionalFormatting sqref="Q28:R32">
    <cfRule type="cellIs" dxfId="691" priority="130" stopIfTrue="1" operator="greaterThan">
      <formula>#REF!</formula>
    </cfRule>
  </conditionalFormatting>
  <conditionalFormatting sqref="Q34:R37">
    <cfRule type="cellIs" dxfId="690" priority="27" stopIfTrue="1" operator="greaterThan">
      <formula>#REF!</formula>
    </cfRule>
  </conditionalFormatting>
  <conditionalFormatting sqref="Q39:R43">
    <cfRule type="cellIs" dxfId="689" priority="450" stopIfTrue="1" operator="greaterThan">
      <formula>#REF!</formula>
    </cfRule>
  </conditionalFormatting>
  <conditionalFormatting sqref="Q46:R47">
    <cfRule type="cellIs" dxfId="688" priority="436" stopIfTrue="1" operator="greaterThan">
      <formula>#REF!</formula>
    </cfRule>
  </conditionalFormatting>
  <conditionalFormatting sqref="Q50:R54">
    <cfRule type="cellIs" dxfId="687" priority="431" stopIfTrue="1" operator="greaterThan">
      <formula>#REF!</formula>
    </cfRule>
  </conditionalFormatting>
  <conditionalFormatting sqref="Q56:R56">
    <cfRule type="cellIs" dxfId="686" priority="435" stopIfTrue="1" operator="greaterThan">
      <formula>#REF!</formula>
    </cfRule>
  </conditionalFormatting>
  <conditionalFormatting sqref="Q59:R67">
    <cfRule type="cellIs" dxfId="685" priority="70" stopIfTrue="1" operator="greaterThan">
      <formula>#REF!</formula>
    </cfRule>
  </conditionalFormatting>
  <conditionalFormatting sqref="Q69:R70">
    <cfRule type="cellIs" dxfId="684" priority="281" stopIfTrue="1" operator="greaterThan">
      <formula>#REF!</formula>
    </cfRule>
  </conditionalFormatting>
  <conditionalFormatting sqref="Q73:R80">
    <cfRule type="cellIs" dxfId="683" priority="256" stopIfTrue="1" operator="greaterThan">
      <formula>#REF!</formula>
    </cfRule>
  </conditionalFormatting>
  <conditionalFormatting sqref="Q82:R82">
    <cfRule type="cellIs" dxfId="682" priority="1" stopIfTrue="1" operator="greaterThan">
      <formula>#REF!</formula>
    </cfRule>
  </conditionalFormatting>
  <conditionalFormatting sqref="Q85:R85">
    <cfRule type="cellIs" dxfId="681" priority="57" stopIfTrue="1" operator="greaterThan">
      <formula>#REF!</formula>
    </cfRule>
  </conditionalFormatting>
  <conditionalFormatting sqref="Q87:R88">
    <cfRule type="cellIs" dxfId="680" priority="222" stopIfTrue="1" operator="greaterThan">
      <formula>#REF!</formula>
    </cfRule>
  </conditionalFormatting>
  <conditionalFormatting sqref="Q90:R93">
    <cfRule type="cellIs" dxfId="679" priority="190" stopIfTrue="1" operator="greaterThan">
      <formula>#REF!</formula>
    </cfRule>
  </conditionalFormatting>
  <conditionalFormatting sqref="T11:T93 AI11:AI93">
    <cfRule type="containsText" dxfId="678" priority="11" stopIfTrue="1" operator="containsText" text="NO Aceptable">
      <formula>NOT(ISERROR(SEARCH("NO Aceptable",T11)))</formula>
    </cfRule>
    <cfRule type="containsText" dxfId="677" priority="13" stopIfTrue="1" operator="containsText" text="Aceptable">
      <formula>NOT(ISERROR(SEARCH("Aceptable",T11)))</formula>
    </cfRule>
    <cfRule type="containsText" dxfId="676" priority="12" stopIfTrue="1" operator="containsText" text="Mejorable">
      <formula>NOT(ISERROR(SEARCH("Mejorable",T11)))</formula>
    </cfRule>
    <cfRule type="containsText" dxfId="675" priority="10" stopIfTrue="1" operator="containsText" text="No Aceptable o Aceptable con Control Especifico">
      <formula>NOT(ISERROR(SEARCH("No Aceptable o Aceptable con Control Especifico",T11)))</formula>
    </cfRule>
  </conditionalFormatting>
  <conditionalFormatting sqref="AD11:AE27">
    <cfRule type="cellIs" dxfId="674" priority="21" stopIfTrue="1" operator="greaterThan">
      <formula>#REF!</formula>
    </cfRule>
  </conditionalFormatting>
  <conditionalFormatting sqref="AD28:AE29">
    <cfRule type="cellIs" dxfId="673" priority="516" stopIfTrue="1" operator="greaterThan">
      <formula>#REF!</formula>
    </cfRule>
  </conditionalFormatting>
  <conditionalFormatting sqref="AD30:AE30">
    <cfRule type="cellIs" dxfId="672" priority="131" stopIfTrue="1" operator="greaterThan">
      <formula>#REF!</formula>
    </cfRule>
  </conditionalFormatting>
  <conditionalFormatting sqref="AD31:AE93">
    <cfRule type="cellIs" dxfId="671" priority="3" stopIfTrue="1" operator="greaterThan">
      <formula>#REF!</formula>
    </cfRule>
  </conditionalFormatting>
  <conditionalFormatting sqref="AG11:AG93">
    <cfRule type="containsText" dxfId="670" priority="9" stopIfTrue="1" operator="containsText" text="ACEPTABLE">
      <formula>NOT(ISERROR(SEARCH("ACEPTABLE",AG11)))</formula>
    </cfRule>
  </conditionalFormatting>
  <dataValidations count="7">
    <dataValidation type="list" allowBlank="1" showInputMessage="1" showErrorMessage="1" sqref="C11:C93" xr:uid="{660EAA7D-ED38-3643-B9B6-D25654AFAAD9}">
      <formula1>"INTERNA,EXTERNA"</formula1>
    </dataValidation>
    <dataValidation type="list" allowBlank="1" showInputMessage="1" showErrorMessage="1" sqref="B11:B93" xr:uid="{3C15B955-1072-D54F-9B32-CE45A9341A61}">
      <formula1>"RUTINARIA,NO RUTINARIA"</formula1>
    </dataValidation>
    <dataValidation type="list" allowBlank="1" showInputMessage="1" showErrorMessage="1" sqref="Y11:Y93" xr:uid="{DECE756A-1268-4C4C-9EAF-6572236D263D}">
      <formula1>"SI,NO"</formula1>
    </dataValidation>
    <dataValidation type="list" allowBlank="1" showInputMessage="1" showErrorMessage="1" sqref="AD11:AD93 M11:M93" xr:uid="{985A535D-7E94-914C-86C8-0E6930273574}">
      <formula1>"10, 6, 2, 1"</formula1>
    </dataValidation>
    <dataValidation type="list" allowBlank="1" showInputMessage="1" showErrorMessage="1" sqref="AE11:AE93 N11:N93" xr:uid="{90617AE2-C496-CF46-8518-E6A2AE7EA222}">
      <formula1>"4, 3, 2, 1"</formula1>
    </dataValidation>
    <dataValidation type="list" allowBlank="1" showInputMessage="1" showErrorMessage="1" sqref="Q11:Q93" xr:uid="{67716037-28DF-0D4B-9C88-E56C233AAE8F}">
      <formula1>"100,60,25,10"</formula1>
    </dataValidation>
    <dataValidation type="list" allowBlank="1" showInputMessage="1" showErrorMessage="1" sqref="G11:G93" xr:uid="{5C7195D7-8A65-C24C-AA80-D1DDD5E67E5A}">
      <formula1>INDIRECT($F11)</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B457C6CF-67E8-EB4A-87D5-3F3D776DB3B7}">
          <x14:formula1>
            <xm:f>'Peligros GTC 45'!$B$3:$H$3</xm:f>
          </x14:formula1>
          <xm:sqref>F11:F93</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AC9440-D61F-A64F-995A-01F668B7F576}">
  <sheetPr>
    <tabColor theme="4" tint="0.39997558519241921"/>
  </sheetPr>
  <dimension ref="A1:AN85"/>
  <sheetViews>
    <sheetView showGridLines="0" zoomScaleNormal="100" zoomScaleSheetLayoutView="100" workbookViewId="0">
      <selection activeCell="B57" sqref="B57:AN57"/>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2.796875" style="2" customWidth="1"/>
    <col min="7" max="7" width="24.19921875" style="2" customWidth="1"/>
    <col min="8" max="8" width="25.5" style="2" customWidth="1"/>
    <col min="9" max="9" width="20"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486</v>
      </c>
      <c r="W3" s="441"/>
      <c r="X3" s="441"/>
      <c r="Y3" s="441"/>
      <c r="Z3" s="441"/>
      <c r="AA3" s="441"/>
      <c r="AB3" s="441"/>
      <c r="AC3" s="442" t="s">
        <v>7</v>
      </c>
      <c r="AD3" s="442"/>
      <c r="AE3" s="449">
        <v>1</v>
      </c>
      <c r="AF3" s="449"/>
      <c r="AG3" s="449"/>
      <c r="AH3" s="449"/>
      <c r="AI3" s="449"/>
    </row>
    <row r="4" spans="1:40" s="77" customFormat="1" ht="84" customHeight="1">
      <c r="A4" s="163" t="s">
        <v>226</v>
      </c>
      <c r="B4" s="443" t="s">
        <v>487</v>
      </c>
      <c r="C4" s="443"/>
      <c r="D4" s="443"/>
      <c r="E4" s="443"/>
      <c r="F4" s="74"/>
      <c r="G4" s="164" t="s">
        <v>228</v>
      </c>
      <c r="H4" s="443" t="s">
        <v>1184</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8" t="s">
        <v>377</v>
      </c>
      <c r="B10" s="580"/>
      <c r="C10" s="581"/>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47.05" customHeight="1">
      <c r="A11" s="560" t="s">
        <v>384</v>
      </c>
      <c r="B11" s="152" t="s">
        <v>385</v>
      </c>
      <c r="C11" s="162" t="s">
        <v>386</v>
      </c>
      <c r="D11" s="136" t="s">
        <v>387</v>
      </c>
      <c r="E11" s="149" t="s">
        <v>839</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15"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866</v>
      </c>
      <c r="AD11" s="153">
        <v>2</v>
      </c>
      <c r="AE11" s="154">
        <v>2</v>
      </c>
      <c r="AF11" s="153">
        <f t="shared" ref="AF11:AF15"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7">
        <f>R11</f>
        <v>150</v>
      </c>
      <c r="AK11" s="157">
        <f>AG11</f>
        <v>100</v>
      </c>
      <c r="AL11" s="361">
        <f>(AJ11-AK11)/AJ11</f>
        <v>0.33333333333333331</v>
      </c>
      <c r="AM11" s="362" t="s">
        <v>394</v>
      </c>
      <c r="AN11" s="363" t="s">
        <v>427</v>
      </c>
    </row>
    <row r="12" spans="1:40" s="69" customFormat="1" ht="238.95" customHeight="1">
      <c r="A12" s="560"/>
      <c r="B12" s="152" t="s">
        <v>385</v>
      </c>
      <c r="C12" s="162" t="s">
        <v>386</v>
      </c>
      <c r="D12" s="208" t="s">
        <v>1183</v>
      </c>
      <c r="E12" s="149" t="s">
        <v>839</v>
      </c>
      <c r="F12" s="208" t="s">
        <v>27</v>
      </c>
      <c r="G12" s="136" t="s">
        <v>34</v>
      </c>
      <c r="H12" s="208" t="s">
        <v>612</v>
      </c>
      <c r="I12" s="136" t="s">
        <v>596</v>
      </c>
      <c r="J12" s="147" t="s">
        <v>389</v>
      </c>
      <c r="K12" s="149" t="s">
        <v>598</v>
      </c>
      <c r="L12" s="147" t="s">
        <v>390</v>
      </c>
      <c r="M12" s="153">
        <v>2</v>
      </c>
      <c r="N12" s="154">
        <v>3</v>
      </c>
      <c r="O12" s="153">
        <f>M12*N12</f>
        <v>6</v>
      </c>
      <c r="P12" s="167" t="str">
        <f t="shared" ref="P12:P15" si="2">IF((O12&gt;23),"MuyAlto",IF(O12&gt;9,"Alto",IF(O12&gt;5,"Medio",IF(O12&lt;6,"Bajo"))))</f>
        <v>Medio</v>
      </c>
      <c r="Q12" s="153">
        <v>60</v>
      </c>
      <c r="R12" s="153">
        <f t="shared" si="0"/>
        <v>360</v>
      </c>
      <c r="S12" s="153" t="str">
        <f t="shared" ref="S12:S15" si="3">IF((R12&gt;599),"I",IF(R12&gt;149,"II",IF(R12&gt;39,"III",IF(R12&lt;31,"IV"))))</f>
        <v>II</v>
      </c>
      <c r="T12" s="155" t="str">
        <f t="shared" ref="T12:T15"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850</v>
      </c>
      <c r="AB12" s="147" t="s">
        <v>390</v>
      </c>
      <c r="AC12" s="209" t="s">
        <v>865</v>
      </c>
      <c r="AD12" s="153">
        <v>2</v>
      </c>
      <c r="AE12" s="154">
        <v>2</v>
      </c>
      <c r="AF12" s="153">
        <f t="shared" si="1"/>
        <v>4</v>
      </c>
      <c r="AG12" s="157">
        <f>AF12*Q12</f>
        <v>240</v>
      </c>
      <c r="AH12" s="158" t="str">
        <f t="shared" ref="AH12:AH15" si="5">IF((AG12&gt;599),"I",IF(AG12&gt;149,"II",IF(AG12&gt;39,"III",IF(AG12&lt;31,"IV"))))</f>
        <v>II</v>
      </c>
      <c r="AI12" s="155" t="str">
        <f>IF(AH12="IV","Aceptable",IF(AH12="III","Mejorable",IF(AH12="II","No Aceptable o Aceptable con Control Especifico",IF(AH12="I","No Aceptable"))))</f>
        <v>No Aceptable o Aceptable con Control Especifico</v>
      </c>
      <c r="AJ12" s="157">
        <f>R12</f>
        <v>360</v>
      </c>
      <c r="AK12" s="157">
        <f>AG12</f>
        <v>240</v>
      </c>
      <c r="AL12" s="361">
        <f>(AJ12-AK12)/AJ12</f>
        <v>0.33333333333333331</v>
      </c>
      <c r="AM12" s="362" t="s">
        <v>407</v>
      </c>
      <c r="AN12" s="363" t="s">
        <v>427</v>
      </c>
    </row>
    <row r="13" spans="1:40" s="69" customFormat="1" ht="238.95" customHeight="1">
      <c r="A13" s="560"/>
      <c r="B13" s="152" t="s">
        <v>385</v>
      </c>
      <c r="C13" s="162" t="s">
        <v>386</v>
      </c>
      <c r="D13" s="136" t="s">
        <v>416</v>
      </c>
      <c r="E13" s="149" t="s">
        <v>839</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850</v>
      </c>
      <c r="AB13" s="147" t="s">
        <v>390</v>
      </c>
      <c r="AC13" s="209" t="s">
        <v>865</v>
      </c>
      <c r="AD13" s="153">
        <v>2</v>
      </c>
      <c r="AE13" s="154">
        <v>2</v>
      </c>
      <c r="AF13" s="153">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7">
        <f>R13</f>
        <v>360</v>
      </c>
      <c r="AK13" s="157">
        <f>AG13</f>
        <v>240</v>
      </c>
      <c r="AL13" s="361">
        <f>(AJ13-AK13)/AJ13</f>
        <v>0.33333333333333331</v>
      </c>
      <c r="AM13" s="362" t="s">
        <v>394</v>
      </c>
      <c r="AN13" s="363" t="s">
        <v>427</v>
      </c>
    </row>
    <row r="14" spans="1:40" s="69" customFormat="1" ht="178.95" customHeight="1">
      <c r="A14" s="560"/>
      <c r="B14" s="152" t="s">
        <v>385</v>
      </c>
      <c r="C14" s="162" t="s">
        <v>386</v>
      </c>
      <c r="D14" s="136" t="s">
        <v>855</v>
      </c>
      <c r="E14" s="149" t="s">
        <v>839</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863</v>
      </c>
      <c r="AB14" s="147" t="s">
        <v>837</v>
      </c>
      <c r="AC14" s="209" t="s">
        <v>864</v>
      </c>
      <c r="AD14" s="153">
        <v>2</v>
      </c>
      <c r="AE14" s="154">
        <v>2</v>
      </c>
      <c r="AF14" s="153">
        <f t="shared" si="1"/>
        <v>4</v>
      </c>
      <c r="AG14" s="157">
        <f t="shared" ref="AG14:AG15" si="7">AF14*Q14</f>
        <v>240</v>
      </c>
      <c r="AH14" s="158" t="str">
        <f t="shared" si="5"/>
        <v>II</v>
      </c>
      <c r="AI14" s="155" t="str">
        <f t="shared" ref="AI14:AI15" si="8">IF(AH14="IV","Aceptable",IF(AH14="III","Mejorable",IF(AH14="II","No Aceptable o Aceptable con Control Especifico",IF(AH14="I","No Aceptable"))))</f>
        <v>No Aceptable o Aceptable con Control Especifico</v>
      </c>
      <c r="AJ14" s="157">
        <f t="shared" ref="AJ14:AJ15" si="9">R14</f>
        <v>360</v>
      </c>
      <c r="AK14" s="157">
        <f t="shared" ref="AK14:AK15" si="10">AG14</f>
        <v>240</v>
      </c>
      <c r="AL14" s="361">
        <f t="shared" ref="AL14:AL15" si="11">(AJ14-AK14)/AJ14</f>
        <v>0.33333333333333331</v>
      </c>
      <c r="AM14" s="362" t="s">
        <v>418</v>
      </c>
      <c r="AN14" s="363" t="s">
        <v>427</v>
      </c>
    </row>
    <row r="15" spans="1:40" s="69" customFormat="1" ht="153" customHeight="1">
      <c r="A15" s="560"/>
      <c r="B15" s="152" t="s">
        <v>385</v>
      </c>
      <c r="C15" s="162" t="s">
        <v>386</v>
      </c>
      <c r="D15" s="136" t="s">
        <v>855</v>
      </c>
      <c r="E15" s="149" t="s">
        <v>839</v>
      </c>
      <c r="F15" s="208" t="s">
        <v>28</v>
      </c>
      <c r="G15" s="136" t="s">
        <v>35</v>
      </c>
      <c r="H15" s="136" t="s">
        <v>400</v>
      </c>
      <c r="I15" s="136" t="s">
        <v>605</v>
      </c>
      <c r="J15" s="149" t="s">
        <v>401</v>
      </c>
      <c r="K15" s="147" t="s">
        <v>397</v>
      </c>
      <c r="L15" s="147" t="s">
        <v>390</v>
      </c>
      <c r="M15" s="153">
        <v>2</v>
      </c>
      <c r="N15" s="154">
        <v>3</v>
      </c>
      <c r="O15" s="153">
        <f t="shared" ref="O15"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867</v>
      </c>
      <c r="AD15" s="153">
        <v>2</v>
      </c>
      <c r="AE15" s="154">
        <v>2</v>
      </c>
      <c r="AF15" s="153">
        <f t="shared" si="1"/>
        <v>4</v>
      </c>
      <c r="AG15" s="157">
        <f t="shared" si="7"/>
        <v>240</v>
      </c>
      <c r="AH15" s="158" t="str">
        <f t="shared" si="5"/>
        <v>II</v>
      </c>
      <c r="AI15" s="155" t="str">
        <f t="shared" si="8"/>
        <v>No Aceptable o Aceptable con Control Especifico</v>
      </c>
      <c r="AJ15" s="157">
        <f t="shared" si="9"/>
        <v>360</v>
      </c>
      <c r="AK15" s="157">
        <f t="shared" si="10"/>
        <v>240</v>
      </c>
      <c r="AL15" s="361">
        <f t="shared" si="11"/>
        <v>0.33333333333333331</v>
      </c>
      <c r="AM15" s="362" t="s">
        <v>418</v>
      </c>
      <c r="AN15" s="363" t="s">
        <v>427</v>
      </c>
    </row>
    <row r="16" spans="1:40" s="69" customFormat="1" ht="148.05000000000001" customHeight="1">
      <c r="A16" s="560"/>
      <c r="B16" s="152" t="s">
        <v>385</v>
      </c>
      <c r="C16" s="162" t="s">
        <v>386</v>
      </c>
      <c r="D16" s="136" t="s">
        <v>855</v>
      </c>
      <c r="E16" s="149" t="s">
        <v>839</v>
      </c>
      <c r="F16" s="208" t="s">
        <v>25</v>
      </c>
      <c r="G16" s="136" t="s">
        <v>570</v>
      </c>
      <c r="H16" s="136" t="s">
        <v>402</v>
      </c>
      <c r="I16" s="136" t="s">
        <v>403</v>
      </c>
      <c r="J16" s="149" t="s">
        <v>389</v>
      </c>
      <c r="K16" s="147" t="s">
        <v>397</v>
      </c>
      <c r="L16" s="149" t="s">
        <v>404</v>
      </c>
      <c r="M16" s="153">
        <v>2</v>
      </c>
      <c r="N16" s="154">
        <v>3</v>
      </c>
      <c r="O16" s="153">
        <f t="shared" ref="O16:O20" si="13">M16*N16</f>
        <v>6</v>
      </c>
      <c r="P16" s="167" t="str">
        <f t="shared" ref="P16:P20" si="14">IF((O16&gt;23),"MuyAlto",IF(O16&gt;9,"Alto",IF(O16&gt;5,"Medio",IF(O16&lt;6,"Bajo"))))</f>
        <v>Medio</v>
      </c>
      <c r="Q16" s="153">
        <v>10</v>
      </c>
      <c r="R16" s="153">
        <f t="shared" ref="R16:R20" si="15">O16*Q16</f>
        <v>60</v>
      </c>
      <c r="S16" s="153" t="str">
        <f t="shared" ref="S16:S20" si="16">IF((R16&gt;599),"I",IF(R16&gt;149,"II",IF(R16&gt;39,"III",IF(R16&lt;31,"IV"))))</f>
        <v>III</v>
      </c>
      <c r="T16" s="155" t="str">
        <f t="shared" ref="T16:T20" si="17">IF(S16="IV","Aceptable",IF(S16="III","Mejorable",IF(S16="II","No Aceptable o Aceptable con Control Especifico",IF(S16="I","No Aceptable"))))</f>
        <v>Mejorable</v>
      </c>
      <c r="U16" s="137" t="s">
        <v>391</v>
      </c>
      <c r="V16" s="137" t="s">
        <v>392</v>
      </c>
      <c r="W16" s="137" t="s">
        <v>392</v>
      </c>
      <c r="X16" s="149" t="s">
        <v>405</v>
      </c>
      <c r="Y16" s="148" t="s">
        <v>278</v>
      </c>
      <c r="Z16" s="147" t="s">
        <v>607</v>
      </c>
      <c r="AA16" s="149" t="s">
        <v>868</v>
      </c>
      <c r="AB16" s="147" t="s">
        <v>390</v>
      </c>
      <c r="AC16" s="209" t="s">
        <v>862</v>
      </c>
      <c r="AD16" s="153">
        <v>2</v>
      </c>
      <c r="AE16" s="154">
        <v>2</v>
      </c>
      <c r="AF16" s="153">
        <f t="shared" ref="AF16:AF20" si="18">AD16*AE16</f>
        <v>4</v>
      </c>
      <c r="AG16" s="157">
        <f t="shared" ref="AG16:AG20" si="19">AF16*Q16</f>
        <v>40</v>
      </c>
      <c r="AH16" s="158" t="str">
        <f t="shared" ref="AH16:AH20" si="20">IF((AG16&gt;599),"I",IF(AG16&gt;149,"II",IF(AG16&gt;39,"III",IF(AG16&lt;31,"IV"))))</f>
        <v>III</v>
      </c>
      <c r="AI16" s="155" t="str">
        <f t="shared" ref="AI16:AI20" si="21">IF(AH16="IV","Aceptable",IF(AH16="III","Mejorable",IF(AH16="II","No Aceptable o Aceptable con Control Especifico",IF(AH16="I","No Aceptable"))))</f>
        <v>Mejorable</v>
      </c>
      <c r="AJ16" s="157">
        <f t="shared" ref="AJ16:AJ17" si="22">R16</f>
        <v>60</v>
      </c>
      <c r="AK16" s="157">
        <f t="shared" ref="AK16:AK20" si="23">AG16</f>
        <v>40</v>
      </c>
      <c r="AL16" s="361">
        <f t="shared" ref="AL16:AL20" si="24">(AJ16-AK16)/AJ16</f>
        <v>0.33333333333333331</v>
      </c>
      <c r="AM16" s="362" t="s">
        <v>407</v>
      </c>
      <c r="AN16" s="363" t="s">
        <v>427</v>
      </c>
    </row>
    <row r="17" spans="1:40" s="69" customFormat="1" ht="148.05000000000001" customHeight="1">
      <c r="A17" s="560"/>
      <c r="B17" s="152" t="s">
        <v>385</v>
      </c>
      <c r="C17" s="162" t="s">
        <v>574</v>
      </c>
      <c r="D17" s="136" t="s">
        <v>408</v>
      </c>
      <c r="E17" s="149" t="s">
        <v>839</v>
      </c>
      <c r="F17" s="208" t="s">
        <v>25</v>
      </c>
      <c r="G17" s="136" t="s">
        <v>569</v>
      </c>
      <c r="H17" s="311" t="s">
        <v>949</v>
      </c>
      <c r="I17" s="149" t="s">
        <v>706</v>
      </c>
      <c r="J17" s="149" t="s">
        <v>389</v>
      </c>
      <c r="K17" s="147" t="s">
        <v>397</v>
      </c>
      <c r="L17" s="149" t="s">
        <v>707</v>
      </c>
      <c r="M17" s="153">
        <v>2</v>
      </c>
      <c r="N17" s="154">
        <v>3</v>
      </c>
      <c r="O17" s="153">
        <f t="shared" si="13"/>
        <v>6</v>
      </c>
      <c r="P17" s="167" t="str">
        <f t="shared" si="14"/>
        <v>Medio</v>
      </c>
      <c r="Q17" s="153">
        <v>60</v>
      </c>
      <c r="R17" s="153">
        <f t="shared" si="15"/>
        <v>360</v>
      </c>
      <c r="S17" s="153" t="str">
        <f t="shared" si="16"/>
        <v>II</v>
      </c>
      <c r="T17" s="155" t="str">
        <f t="shared" si="17"/>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3">
        <f t="shared" si="18"/>
        <v>4</v>
      </c>
      <c r="AG17" s="157">
        <f t="shared" si="19"/>
        <v>240</v>
      </c>
      <c r="AH17" s="158" t="str">
        <f t="shared" si="20"/>
        <v>II</v>
      </c>
      <c r="AI17" s="155" t="str">
        <f t="shared" si="21"/>
        <v>No Aceptable o Aceptable con Control Especifico</v>
      </c>
      <c r="AJ17" s="157">
        <f t="shared" si="22"/>
        <v>360</v>
      </c>
      <c r="AK17" s="157">
        <f t="shared" si="23"/>
        <v>240</v>
      </c>
      <c r="AL17" s="361">
        <f t="shared" si="24"/>
        <v>0.33333333333333331</v>
      </c>
      <c r="AM17" s="362" t="s">
        <v>394</v>
      </c>
      <c r="AN17" s="363" t="s">
        <v>427</v>
      </c>
    </row>
    <row r="18" spans="1:40" s="69" customFormat="1" ht="177" customHeight="1">
      <c r="A18" s="560"/>
      <c r="B18" s="152" t="s">
        <v>385</v>
      </c>
      <c r="C18" s="162" t="s">
        <v>386</v>
      </c>
      <c r="D18" s="136" t="s">
        <v>408</v>
      </c>
      <c r="E18" s="149" t="s">
        <v>839</v>
      </c>
      <c r="F18" s="208" t="s">
        <v>29</v>
      </c>
      <c r="G18" s="136" t="s">
        <v>62</v>
      </c>
      <c r="H18" s="136" t="s">
        <v>409</v>
      </c>
      <c r="I18" s="147" t="s">
        <v>681</v>
      </c>
      <c r="J18" s="149" t="s">
        <v>389</v>
      </c>
      <c r="K18" s="149" t="s">
        <v>397</v>
      </c>
      <c r="L18" s="149" t="s">
        <v>682</v>
      </c>
      <c r="M18" s="153">
        <v>6</v>
      </c>
      <c r="N18" s="154">
        <v>1</v>
      </c>
      <c r="O18" s="153">
        <f t="shared" si="13"/>
        <v>6</v>
      </c>
      <c r="P18" s="167" t="str">
        <f t="shared" si="14"/>
        <v>Medio</v>
      </c>
      <c r="Q18" s="153">
        <v>100</v>
      </c>
      <c r="R18" s="153">
        <f t="shared" si="15"/>
        <v>600</v>
      </c>
      <c r="S18" s="153" t="str">
        <f t="shared" si="16"/>
        <v>I</v>
      </c>
      <c r="T18" s="155" t="str">
        <f t="shared" si="17"/>
        <v>No Aceptable</v>
      </c>
      <c r="U18" s="137" t="s">
        <v>391</v>
      </c>
      <c r="V18" s="137" t="s">
        <v>392</v>
      </c>
      <c r="W18" s="137" t="s">
        <v>392</v>
      </c>
      <c r="X18" s="149" t="s">
        <v>626</v>
      </c>
      <c r="Y18" s="148" t="s">
        <v>278</v>
      </c>
      <c r="Z18" s="147" t="s">
        <v>392</v>
      </c>
      <c r="AA18" s="149" t="s">
        <v>869</v>
      </c>
      <c r="AB18" s="147" t="s">
        <v>390</v>
      </c>
      <c r="AC18" s="209" t="s">
        <v>870</v>
      </c>
      <c r="AD18" s="153">
        <v>2</v>
      </c>
      <c r="AE18" s="154">
        <v>1</v>
      </c>
      <c r="AF18" s="153">
        <f t="shared" si="18"/>
        <v>2</v>
      </c>
      <c r="AG18" s="157">
        <f t="shared" si="19"/>
        <v>200</v>
      </c>
      <c r="AH18" s="158" t="str">
        <f t="shared" si="20"/>
        <v>II</v>
      </c>
      <c r="AI18" s="155" t="str">
        <f t="shared" si="21"/>
        <v>No Aceptable o Aceptable con Control Especifico</v>
      </c>
      <c r="AJ18" s="157">
        <v>600</v>
      </c>
      <c r="AK18" s="157">
        <f t="shared" si="23"/>
        <v>200</v>
      </c>
      <c r="AL18" s="361">
        <f t="shared" si="24"/>
        <v>0.66666666666666663</v>
      </c>
      <c r="AM18" s="362" t="s">
        <v>394</v>
      </c>
      <c r="AN18" s="363" t="s">
        <v>399</v>
      </c>
    </row>
    <row r="19" spans="1:40" s="69" customFormat="1" ht="196.2">
      <c r="A19" s="560"/>
      <c r="B19" s="152" t="s">
        <v>385</v>
      </c>
      <c r="C19" s="162" t="s">
        <v>386</v>
      </c>
      <c r="D19" s="136" t="s">
        <v>408</v>
      </c>
      <c r="E19" s="149" t="s">
        <v>839</v>
      </c>
      <c r="F19" s="208" t="s">
        <v>29</v>
      </c>
      <c r="G19" s="136" t="s">
        <v>67</v>
      </c>
      <c r="H19" s="136" t="s">
        <v>412</v>
      </c>
      <c r="I19" s="147" t="s">
        <v>852</v>
      </c>
      <c r="J19" s="149" t="s">
        <v>389</v>
      </c>
      <c r="K19" s="149" t="s">
        <v>397</v>
      </c>
      <c r="L19" s="149" t="s">
        <v>685</v>
      </c>
      <c r="M19" s="153">
        <v>6</v>
      </c>
      <c r="N19" s="154">
        <v>1</v>
      </c>
      <c r="O19" s="153">
        <f t="shared" si="13"/>
        <v>6</v>
      </c>
      <c r="P19" s="167" t="str">
        <f t="shared" si="14"/>
        <v>Medio</v>
      </c>
      <c r="Q19" s="153">
        <v>100</v>
      </c>
      <c r="R19" s="153">
        <f t="shared" si="15"/>
        <v>600</v>
      </c>
      <c r="S19" s="153" t="str">
        <f t="shared" si="16"/>
        <v>I</v>
      </c>
      <c r="T19" s="155" t="str">
        <f t="shared" si="17"/>
        <v>No Aceptable</v>
      </c>
      <c r="U19" s="137" t="s">
        <v>391</v>
      </c>
      <c r="V19" s="137" t="s">
        <v>392</v>
      </c>
      <c r="W19" s="137" t="s">
        <v>392</v>
      </c>
      <c r="X19" s="149" t="s">
        <v>626</v>
      </c>
      <c r="Y19" s="148" t="s">
        <v>278</v>
      </c>
      <c r="Z19" s="147" t="s">
        <v>392</v>
      </c>
      <c r="AA19" s="149" t="s">
        <v>859</v>
      </c>
      <c r="AB19" s="147" t="s">
        <v>390</v>
      </c>
      <c r="AC19" s="209" t="s">
        <v>687</v>
      </c>
      <c r="AD19" s="153">
        <v>2</v>
      </c>
      <c r="AE19" s="154">
        <v>1</v>
      </c>
      <c r="AF19" s="153">
        <f t="shared" si="18"/>
        <v>2</v>
      </c>
      <c r="AG19" s="157">
        <f t="shared" si="19"/>
        <v>200</v>
      </c>
      <c r="AH19" s="158" t="str">
        <f t="shared" si="20"/>
        <v>II</v>
      </c>
      <c r="AI19" s="155" t="str">
        <f t="shared" si="21"/>
        <v>No Aceptable o Aceptable con Control Especifico</v>
      </c>
      <c r="AJ19" s="157">
        <v>600</v>
      </c>
      <c r="AK19" s="157">
        <f t="shared" si="23"/>
        <v>200</v>
      </c>
      <c r="AL19" s="361">
        <f t="shared" si="24"/>
        <v>0.66666666666666663</v>
      </c>
      <c r="AM19" s="362" t="s">
        <v>394</v>
      </c>
      <c r="AN19" s="363" t="s">
        <v>399</v>
      </c>
    </row>
    <row r="20" spans="1:40" s="69" customFormat="1" ht="196.2">
      <c r="A20" s="560"/>
      <c r="B20" s="152" t="s">
        <v>385</v>
      </c>
      <c r="C20" s="162" t="s">
        <v>386</v>
      </c>
      <c r="D20" s="136" t="s">
        <v>856</v>
      </c>
      <c r="E20" s="149" t="s">
        <v>839</v>
      </c>
      <c r="F20" s="208" t="s">
        <v>29</v>
      </c>
      <c r="G20" s="136" t="s">
        <v>49</v>
      </c>
      <c r="H20" s="136" t="s">
        <v>1198</v>
      </c>
      <c r="I20" s="147" t="s">
        <v>623</v>
      </c>
      <c r="J20" s="147" t="s">
        <v>389</v>
      </c>
      <c r="K20" s="149" t="s">
        <v>624</v>
      </c>
      <c r="L20" s="149" t="s">
        <v>625</v>
      </c>
      <c r="M20" s="153">
        <v>2</v>
      </c>
      <c r="N20" s="154">
        <v>3</v>
      </c>
      <c r="O20" s="153">
        <f t="shared" si="13"/>
        <v>6</v>
      </c>
      <c r="P20" s="167" t="str">
        <f t="shared" si="14"/>
        <v>Medio</v>
      </c>
      <c r="Q20" s="153">
        <v>100</v>
      </c>
      <c r="R20" s="153">
        <f t="shared" si="15"/>
        <v>600</v>
      </c>
      <c r="S20" s="153" t="str">
        <f t="shared" si="16"/>
        <v>I</v>
      </c>
      <c r="T20" s="155" t="str">
        <f t="shared" si="17"/>
        <v>No Aceptable</v>
      </c>
      <c r="U20" s="137" t="s">
        <v>391</v>
      </c>
      <c r="V20" s="137" t="s">
        <v>392</v>
      </c>
      <c r="W20" s="137" t="s">
        <v>392</v>
      </c>
      <c r="X20" s="149" t="s">
        <v>626</v>
      </c>
      <c r="Y20" s="148" t="s">
        <v>278</v>
      </c>
      <c r="Z20" s="147" t="s">
        <v>392</v>
      </c>
      <c r="AA20" s="149" t="s">
        <v>880</v>
      </c>
      <c r="AB20" s="147" t="s">
        <v>390</v>
      </c>
      <c r="AC20" s="209" t="s">
        <v>879</v>
      </c>
      <c r="AD20" s="153">
        <v>2</v>
      </c>
      <c r="AE20" s="154">
        <v>2</v>
      </c>
      <c r="AF20" s="153">
        <f t="shared" si="18"/>
        <v>4</v>
      </c>
      <c r="AG20" s="157">
        <f t="shared" si="19"/>
        <v>400</v>
      </c>
      <c r="AH20" s="158" t="str">
        <f t="shared" si="20"/>
        <v>II</v>
      </c>
      <c r="AI20" s="155" t="str">
        <f t="shared" si="21"/>
        <v>No Aceptable o Aceptable con Control Especifico</v>
      </c>
      <c r="AJ20" s="157">
        <v>600</v>
      </c>
      <c r="AK20" s="157">
        <f t="shared" si="23"/>
        <v>400</v>
      </c>
      <c r="AL20" s="361">
        <f t="shared" si="24"/>
        <v>0.33333333333333331</v>
      </c>
      <c r="AM20" s="362" t="s">
        <v>407</v>
      </c>
      <c r="AN20" s="363" t="s">
        <v>427</v>
      </c>
    </row>
    <row r="21" spans="1:40" s="69" customFormat="1" ht="196.2">
      <c r="A21" s="560"/>
      <c r="B21" s="152" t="s">
        <v>385</v>
      </c>
      <c r="C21" s="162" t="s">
        <v>386</v>
      </c>
      <c r="D21" s="319" t="s">
        <v>420</v>
      </c>
      <c r="E21" s="149" t="s">
        <v>839</v>
      </c>
      <c r="F21" s="311" t="s">
        <v>29</v>
      </c>
      <c r="G21" s="311" t="s">
        <v>43</v>
      </c>
      <c r="H21" s="311" t="s">
        <v>617</v>
      </c>
      <c r="I21" s="147" t="s">
        <v>618</v>
      </c>
      <c r="J21" s="147" t="s">
        <v>397</v>
      </c>
      <c r="K21" s="147" t="s">
        <v>397</v>
      </c>
      <c r="L21" s="147" t="s">
        <v>397</v>
      </c>
      <c r="M21" s="153">
        <v>2</v>
      </c>
      <c r="N21" s="154">
        <v>3</v>
      </c>
      <c r="O21" s="153">
        <f t="shared" ref="O21:O85" si="25">M21*N21</f>
        <v>6</v>
      </c>
      <c r="P21" s="167" t="str">
        <f t="shared" ref="P21:P85" si="26">IF((O21&gt;23),"MuyAlto",IF(O21&gt;9,"Alto",IF(O21&gt;5,"Medio",IF(O21&lt;6,"Bajo"))))</f>
        <v>Medio</v>
      </c>
      <c r="Q21" s="153">
        <v>10</v>
      </c>
      <c r="R21" s="153">
        <f t="shared" ref="R21:R85" si="27">O21*Q21</f>
        <v>60</v>
      </c>
      <c r="S21" s="153" t="str">
        <f t="shared" ref="S21:S85" si="28">IF((R21&gt;599),"I",IF(R21&gt;149,"II",IF(R21&gt;39,"III",IF(R21&lt;31,"IV"))))</f>
        <v>III</v>
      </c>
      <c r="T21" s="155" t="str">
        <f t="shared" ref="T21:T85" si="29">IF(S21="IV","Aceptable",IF(S21="III","Mejorable",IF(S21="II","No Aceptable o Aceptable con Control Especifico",IF(S21="I","No Aceptable"))))</f>
        <v>Mejorable</v>
      </c>
      <c r="U21" s="137" t="s">
        <v>391</v>
      </c>
      <c r="V21" s="137" t="s">
        <v>392</v>
      </c>
      <c r="W21" s="137" t="s">
        <v>392</v>
      </c>
      <c r="X21" s="149" t="s">
        <v>619</v>
      </c>
      <c r="Y21" s="148" t="s">
        <v>278</v>
      </c>
      <c r="Z21" s="147" t="s">
        <v>392</v>
      </c>
      <c r="AA21" s="149" t="s">
        <v>621</v>
      </c>
      <c r="AB21" s="147" t="s">
        <v>390</v>
      </c>
      <c r="AC21" s="209" t="s">
        <v>622</v>
      </c>
      <c r="AD21" s="153">
        <v>2</v>
      </c>
      <c r="AE21" s="154">
        <v>2</v>
      </c>
      <c r="AF21" s="153">
        <f t="shared" ref="AF21:AF85" si="30">AD21*AE21</f>
        <v>4</v>
      </c>
      <c r="AG21" s="157">
        <f t="shared" ref="AG21:AG55" si="31">AF21*Q21</f>
        <v>40</v>
      </c>
      <c r="AH21" s="158" t="str">
        <f t="shared" ref="AH21:AH55" si="32">IF((AG21&gt;599),"I",IF(AG21&gt;149,"II",IF(AG21&gt;39,"III",IF(AG21&lt;31,"IV"))))</f>
        <v>III</v>
      </c>
      <c r="AI21" s="155" t="str">
        <f t="shared" ref="AI21:AI55" si="33">IF(AH21="IV","Aceptable",IF(AH21="III","Mejorable",IF(AH21="II","No Aceptable o Aceptable con Control Especifico",IF(AH21="I","No Aceptable"))))</f>
        <v>Mejorable</v>
      </c>
      <c r="AJ21" s="157">
        <v>60</v>
      </c>
      <c r="AK21" s="157">
        <f t="shared" ref="AK21:AK55" si="34">AG21</f>
        <v>40</v>
      </c>
      <c r="AL21" s="361">
        <f t="shared" ref="AL21:AL55" si="35">(AJ21-AK21)/AJ21</f>
        <v>0.33333333333333331</v>
      </c>
      <c r="AM21" s="362" t="s">
        <v>407</v>
      </c>
      <c r="AN21" s="363" t="s">
        <v>427</v>
      </c>
    </row>
    <row r="22" spans="1:40" s="69" customFormat="1" ht="196.2">
      <c r="A22" s="560"/>
      <c r="B22" s="152" t="s">
        <v>385</v>
      </c>
      <c r="C22" s="162" t="s">
        <v>386</v>
      </c>
      <c r="D22" s="136" t="s">
        <v>855</v>
      </c>
      <c r="E22" s="149" t="s">
        <v>839</v>
      </c>
      <c r="F22" s="311" t="s">
        <v>29</v>
      </c>
      <c r="G22" s="311" t="s">
        <v>56</v>
      </c>
      <c r="H22" s="311" t="s">
        <v>629</v>
      </c>
      <c r="I22" s="147" t="s">
        <v>632</v>
      </c>
      <c r="J22" s="149" t="s">
        <v>631</v>
      </c>
      <c r="K22" s="149" t="s">
        <v>630</v>
      </c>
      <c r="L22" s="149" t="s">
        <v>637</v>
      </c>
      <c r="M22" s="153">
        <v>2</v>
      </c>
      <c r="N22" s="154">
        <v>4</v>
      </c>
      <c r="O22" s="153">
        <f t="shared" si="25"/>
        <v>8</v>
      </c>
      <c r="P22" s="167" t="str">
        <f t="shared" si="26"/>
        <v>Medio</v>
      </c>
      <c r="Q22" s="153">
        <v>100</v>
      </c>
      <c r="R22" s="153">
        <f t="shared" si="27"/>
        <v>800</v>
      </c>
      <c r="S22" s="153" t="str">
        <f t="shared" si="28"/>
        <v>I</v>
      </c>
      <c r="T22" s="155" t="str">
        <f t="shared" si="29"/>
        <v>No Aceptable</v>
      </c>
      <c r="U22" s="137" t="s">
        <v>391</v>
      </c>
      <c r="V22" s="137" t="s">
        <v>392</v>
      </c>
      <c r="W22" s="137" t="s">
        <v>392</v>
      </c>
      <c r="X22" s="149" t="s">
        <v>626</v>
      </c>
      <c r="Y22" s="148" t="s">
        <v>278</v>
      </c>
      <c r="Z22" s="147" t="s">
        <v>633</v>
      </c>
      <c r="AA22" s="149" t="s">
        <v>871</v>
      </c>
      <c r="AB22" s="147" t="s">
        <v>635</v>
      </c>
      <c r="AC22" s="209" t="s">
        <v>642</v>
      </c>
      <c r="AD22" s="153">
        <v>2</v>
      </c>
      <c r="AE22" s="154">
        <v>2</v>
      </c>
      <c r="AF22" s="153">
        <f t="shared" si="30"/>
        <v>4</v>
      </c>
      <c r="AG22" s="157">
        <f t="shared" si="31"/>
        <v>400</v>
      </c>
      <c r="AH22" s="158" t="str">
        <f t="shared" si="32"/>
        <v>II</v>
      </c>
      <c r="AI22" s="155" t="str">
        <f t="shared" si="33"/>
        <v>No Aceptable o Aceptable con Control Especifico</v>
      </c>
      <c r="AJ22" s="157">
        <v>800</v>
      </c>
      <c r="AK22" s="157">
        <f t="shared" si="34"/>
        <v>400</v>
      </c>
      <c r="AL22" s="361">
        <f t="shared" si="35"/>
        <v>0.5</v>
      </c>
      <c r="AM22" s="362" t="s">
        <v>407</v>
      </c>
      <c r="AN22" s="363" t="s">
        <v>395</v>
      </c>
    </row>
    <row r="23" spans="1:40" s="69" customFormat="1" ht="196.2">
      <c r="A23" s="560"/>
      <c r="B23" s="152" t="s">
        <v>385</v>
      </c>
      <c r="C23" s="162" t="s">
        <v>574</v>
      </c>
      <c r="D23" s="136" t="s">
        <v>855</v>
      </c>
      <c r="E23" s="149" t="s">
        <v>839</v>
      </c>
      <c r="F23" s="311" t="s">
        <v>30</v>
      </c>
      <c r="G23" s="311" t="s">
        <v>44</v>
      </c>
      <c r="H23" s="311" t="s">
        <v>636</v>
      </c>
      <c r="I23" s="147" t="s">
        <v>645</v>
      </c>
      <c r="J23" s="147" t="s">
        <v>390</v>
      </c>
      <c r="K23" s="147" t="s">
        <v>638</v>
      </c>
      <c r="L23" s="147" t="s">
        <v>639</v>
      </c>
      <c r="M23" s="153">
        <v>2</v>
      </c>
      <c r="N23" s="154">
        <v>4</v>
      </c>
      <c r="O23" s="153">
        <f t="shared" si="25"/>
        <v>8</v>
      </c>
      <c r="P23" s="167" t="str">
        <f t="shared" si="26"/>
        <v>Medio</v>
      </c>
      <c r="Q23" s="153">
        <v>100</v>
      </c>
      <c r="R23" s="153">
        <f t="shared" si="27"/>
        <v>800</v>
      </c>
      <c r="S23" s="153" t="str">
        <f t="shared" si="28"/>
        <v>I</v>
      </c>
      <c r="T23" s="155" t="str">
        <f t="shared" si="29"/>
        <v>No Aceptable</v>
      </c>
      <c r="U23" s="137" t="s">
        <v>391</v>
      </c>
      <c r="V23" s="137" t="s">
        <v>392</v>
      </c>
      <c r="W23" s="137" t="s">
        <v>392</v>
      </c>
      <c r="X23" s="149" t="s">
        <v>626</v>
      </c>
      <c r="Y23" s="148" t="s">
        <v>278</v>
      </c>
      <c r="Z23" s="147" t="s">
        <v>392</v>
      </c>
      <c r="AA23" s="149" t="s">
        <v>872</v>
      </c>
      <c r="AB23" s="147" t="s">
        <v>641</v>
      </c>
      <c r="AC23" s="209" t="s">
        <v>643</v>
      </c>
      <c r="AD23" s="153">
        <v>2</v>
      </c>
      <c r="AE23" s="154">
        <v>3</v>
      </c>
      <c r="AF23" s="153">
        <f t="shared" si="30"/>
        <v>6</v>
      </c>
      <c r="AG23" s="157">
        <f t="shared" si="31"/>
        <v>600</v>
      </c>
      <c r="AH23" s="158" t="str">
        <f t="shared" si="32"/>
        <v>I</v>
      </c>
      <c r="AI23" s="155" t="str">
        <f t="shared" si="33"/>
        <v>No Aceptable</v>
      </c>
      <c r="AJ23" s="157">
        <v>800</v>
      </c>
      <c r="AK23" s="157">
        <f t="shared" si="34"/>
        <v>600</v>
      </c>
      <c r="AL23" s="361">
        <f t="shared" si="35"/>
        <v>0.25</v>
      </c>
      <c r="AM23" s="362" t="s">
        <v>407</v>
      </c>
      <c r="AN23" s="363" t="s">
        <v>634</v>
      </c>
    </row>
    <row r="24" spans="1:40" s="69" customFormat="1" ht="196.2">
      <c r="A24" s="560"/>
      <c r="B24" s="152" t="s">
        <v>385</v>
      </c>
      <c r="C24" s="162" t="s">
        <v>574</v>
      </c>
      <c r="D24" s="136" t="s">
        <v>855</v>
      </c>
      <c r="E24" s="149" t="s">
        <v>839</v>
      </c>
      <c r="F24" s="311" t="s">
        <v>30</v>
      </c>
      <c r="G24" s="311" t="s">
        <v>57</v>
      </c>
      <c r="H24" s="311" t="s">
        <v>644</v>
      </c>
      <c r="I24" s="147" t="s">
        <v>646</v>
      </c>
      <c r="J24" s="147" t="s">
        <v>390</v>
      </c>
      <c r="K24" s="147" t="s">
        <v>638</v>
      </c>
      <c r="L24" s="147" t="s">
        <v>639</v>
      </c>
      <c r="M24" s="153">
        <v>2</v>
      </c>
      <c r="N24" s="154">
        <v>4</v>
      </c>
      <c r="O24" s="153">
        <f t="shared" si="25"/>
        <v>8</v>
      </c>
      <c r="P24" s="167" t="str">
        <f t="shared" si="26"/>
        <v>Medio</v>
      </c>
      <c r="Q24" s="153">
        <v>100</v>
      </c>
      <c r="R24" s="153">
        <f t="shared" si="27"/>
        <v>800</v>
      </c>
      <c r="S24" s="153" t="str">
        <f t="shared" si="28"/>
        <v>I</v>
      </c>
      <c r="T24" s="155" t="str">
        <f t="shared" si="29"/>
        <v>No Aceptable</v>
      </c>
      <c r="U24" s="137" t="s">
        <v>391</v>
      </c>
      <c r="V24" s="137" t="s">
        <v>392</v>
      </c>
      <c r="W24" s="137" t="s">
        <v>392</v>
      </c>
      <c r="X24" s="149" t="s">
        <v>626</v>
      </c>
      <c r="Y24" s="148" t="s">
        <v>278</v>
      </c>
      <c r="Z24" s="147" t="s">
        <v>392</v>
      </c>
      <c r="AA24" s="149" t="s">
        <v>873</v>
      </c>
      <c r="AB24" s="147" t="s">
        <v>641</v>
      </c>
      <c r="AC24" s="209" t="s">
        <v>643</v>
      </c>
      <c r="AD24" s="153">
        <v>2</v>
      </c>
      <c r="AE24" s="154">
        <v>3</v>
      </c>
      <c r="AF24" s="153">
        <f t="shared" si="30"/>
        <v>6</v>
      </c>
      <c r="AG24" s="157">
        <f t="shared" si="31"/>
        <v>600</v>
      </c>
      <c r="AH24" s="158" t="str">
        <f t="shared" si="32"/>
        <v>I</v>
      </c>
      <c r="AI24" s="155" t="str">
        <f t="shared" si="33"/>
        <v>No Aceptable</v>
      </c>
      <c r="AJ24" s="157">
        <v>800</v>
      </c>
      <c r="AK24" s="157">
        <f t="shared" si="34"/>
        <v>600</v>
      </c>
      <c r="AL24" s="361">
        <f t="shared" si="35"/>
        <v>0.25</v>
      </c>
      <c r="AM24" s="362" t="s">
        <v>407</v>
      </c>
      <c r="AN24" s="363" t="s">
        <v>634</v>
      </c>
    </row>
    <row r="25" spans="1:40" ht="246" customHeight="1">
      <c r="A25" s="570" t="s">
        <v>1193</v>
      </c>
      <c r="B25" s="170" t="s">
        <v>385</v>
      </c>
      <c r="C25" s="162" t="s">
        <v>386</v>
      </c>
      <c r="D25" s="208" t="s">
        <v>428</v>
      </c>
      <c r="E25" s="149" t="s">
        <v>839</v>
      </c>
      <c r="F25" s="208" t="s">
        <v>27</v>
      </c>
      <c r="G25" s="208" t="s">
        <v>566</v>
      </c>
      <c r="H25" s="208" t="s">
        <v>612</v>
      </c>
      <c r="I25" s="136" t="s">
        <v>594</v>
      </c>
      <c r="J25" s="147" t="s">
        <v>389</v>
      </c>
      <c r="K25" s="149" t="s">
        <v>595</v>
      </c>
      <c r="L25" s="147" t="s">
        <v>390</v>
      </c>
      <c r="M25" s="153">
        <v>2</v>
      </c>
      <c r="N25" s="154">
        <v>3</v>
      </c>
      <c r="O25" s="153">
        <f t="shared" si="25"/>
        <v>6</v>
      </c>
      <c r="P25" s="167" t="str">
        <f t="shared" si="26"/>
        <v>Medio</v>
      </c>
      <c r="Q25" s="153">
        <v>60</v>
      </c>
      <c r="R25" s="153">
        <f t="shared" si="27"/>
        <v>360</v>
      </c>
      <c r="S25" s="153" t="str">
        <f t="shared" si="28"/>
        <v>II</v>
      </c>
      <c r="T25" s="155" t="str">
        <f t="shared" si="29"/>
        <v>No Aceptable o Aceptable con Control Especifico</v>
      </c>
      <c r="U25" s="137" t="s">
        <v>391</v>
      </c>
      <c r="V25" s="137" t="s">
        <v>392</v>
      </c>
      <c r="W25" s="137" t="s">
        <v>392</v>
      </c>
      <c r="X25" s="149" t="s">
        <v>599</v>
      </c>
      <c r="Y25" s="148" t="s">
        <v>278</v>
      </c>
      <c r="Z25" s="148" t="s">
        <v>392</v>
      </c>
      <c r="AA25" s="149" t="s">
        <v>850</v>
      </c>
      <c r="AB25" s="147" t="s">
        <v>390</v>
      </c>
      <c r="AC25" s="209" t="s">
        <v>866</v>
      </c>
      <c r="AD25" s="153">
        <v>2</v>
      </c>
      <c r="AE25" s="154">
        <v>2</v>
      </c>
      <c r="AF25" s="153">
        <f t="shared" si="30"/>
        <v>4</v>
      </c>
      <c r="AG25" s="157">
        <f>AF25*Q25</f>
        <v>240</v>
      </c>
      <c r="AH25" s="158" t="str">
        <f t="shared" si="32"/>
        <v>II</v>
      </c>
      <c r="AI25" s="155" t="str">
        <f>IF(AH25="IV","Aceptable",IF(AH25="III","Mejorable",IF(AH25="II","No Aceptable o Aceptable con Control Especifico",IF(AH25="I","No Aceptable"))))</f>
        <v>No Aceptable o Aceptable con Control Especifico</v>
      </c>
      <c r="AJ25" s="157">
        <f>R25</f>
        <v>360</v>
      </c>
      <c r="AK25" s="157">
        <f>AG25</f>
        <v>240</v>
      </c>
      <c r="AL25" s="361">
        <f>(AJ25-AK25)/AJ25</f>
        <v>0.33333333333333331</v>
      </c>
      <c r="AM25" s="362" t="s">
        <v>394</v>
      </c>
      <c r="AN25" s="363" t="s">
        <v>427</v>
      </c>
    </row>
    <row r="26" spans="1:40" ht="241.95" customHeight="1">
      <c r="A26" s="571"/>
      <c r="B26" s="162" t="s">
        <v>385</v>
      </c>
      <c r="C26" s="162" t="s">
        <v>386</v>
      </c>
      <c r="D26" s="337" t="s">
        <v>387</v>
      </c>
      <c r="E26" s="149" t="s">
        <v>839</v>
      </c>
      <c r="F26" s="208" t="s">
        <v>27</v>
      </c>
      <c r="G26" s="136" t="s">
        <v>590</v>
      </c>
      <c r="H26" s="208" t="s">
        <v>749</v>
      </c>
      <c r="I26" s="136" t="s">
        <v>596</v>
      </c>
      <c r="J26" s="147" t="s">
        <v>389</v>
      </c>
      <c r="K26" s="149" t="s">
        <v>592</v>
      </c>
      <c r="L26" s="147" t="s">
        <v>390</v>
      </c>
      <c r="M26" s="153">
        <v>2</v>
      </c>
      <c r="N26" s="154">
        <v>3</v>
      </c>
      <c r="O26" s="153">
        <f>M26*N26</f>
        <v>6</v>
      </c>
      <c r="P26" s="167" t="str">
        <f>IF((O26&gt;23),"MuyAlto",IF(O26&gt;9,"Alto",IF(O26&gt;5,"Medio",IF(O26&lt;6,"Bajo"))))</f>
        <v>Medio</v>
      </c>
      <c r="Q26" s="153">
        <v>25</v>
      </c>
      <c r="R26" s="153">
        <f t="shared" si="27"/>
        <v>150</v>
      </c>
      <c r="S26" s="153" t="str">
        <f>IF((R26&gt;599),"I",IF(R26&gt;149,"II",IF(R26&gt;39,"III",IF(R26&lt;31,"IV"))))</f>
        <v>II</v>
      </c>
      <c r="T26" s="155" t="str">
        <f>IF(S26="IV","Aceptable",IF(S26="III","Mejorable",IF(S26="II","No Aceptable o Aceptable con Control Especifico",IF(S26="I","No Aceptable"))))</f>
        <v>No Aceptable o Aceptable con Control Especifico</v>
      </c>
      <c r="U26" s="137" t="s">
        <v>391</v>
      </c>
      <c r="V26" s="137" t="s">
        <v>392</v>
      </c>
      <c r="W26" s="137" t="s">
        <v>392</v>
      </c>
      <c r="X26" s="149" t="s">
        <v>593</v>
      </c>
      <c r="Y26" s="148" t="s">
        <v>278</v>
      </c>
      <c r="Z26" s="148" t="s">
        <v>392</v>
      </c>
      <c r="AA26" s="149" t="s">
        <v>967</v>
      </c>
      <c r="AB26" s="147" t="s">
        <v>390</v>
      </c>
      <c r="AC26" s="209" t="s">
        <v>866</v>
      </c>
      <c r="AD26" s="153">
        <v>2</v>
      </c>
      <c r="AE26" s="154">
        <v>2</v>
      </c>
      <c r="AF26" s="153">
        <f t="shared" si="30"/>
        <v>4</v>
      </c>
      <c r="AG26" s="157">
        <f>AF26*Q26</f>
        <v>100</v>
      </c>
      <c r="AH26" s="158" t="str">
        <f>IF((AG26&gt;599),"I",IF(AG26&gt;149,"II",IF(AG26&gt;39,"III",IF(AG26&lt;31,"IV"))))</f>
        <v>III</v>
      </c>
      <c r="AI26" s="155" t="str">
        <f>IF(AH26="IV","Aceptable",IF(AH26="III","Mejorable",IF(AH26="II","No Aceptable o Aceptable con Control Especifico",IF(AH26="I","No Aceptable"))))</f>
        <v>Mejorable</v>
      </c>
      <c r="AJ26" s="157">
        <f>R26</f>
        <v>150</v>
      </c>
      <c r="AK26" s="157">
        <f>AG26</f>
        <v>100</v>
      </c>
      <c r="AL26" s="361">
        <f>(AJ26-AK26)/AJ26</f>
        <v>0.33333333333333331</v>
      </c>
      <c r="AM26" s="362" t="s">
        <v>394</v>
      </c>
      <c r="AN26" s="363" t="s">
        <v>427</v>
      </c>
    </row>
    <row r="27" spans="1:40" ht="246" customHeight="1">
      <c r="A27" s="571"/>
      <c r="B27" s="162" t="s">
        <v>385</v>
      </c>
      <c r="C27" s="162" t="s">
        <v>386</v>
      </c>
      <c r="D27" s="208" t="s">
        <v>438</v>
      </c>
      <c r="E27" s="149" t="s">
        <v>839</v>
      </c>
      <c r="F27" s="208" t="s">
        <v>27</v>
      </c>
      <c r="G27" s="311" t="s">
        <v>580</v>
      </c>
      <c r="H27" s="208" t="s">
        <v>955</v>
      </c>
      <c r="I27" s="136" t="s">
        <v>596</v>
      </c>
      <c r="J27" s="147" t="s">
        <v>389</v>
      </c>
      <c r="K27" s="149" t="s">
        <v>598</v>
      </c>
      <c r="L27" s="147" t="s">
        <v>390</v>
      </c>
      <c r="M27" s="153">
        <v>2</v>
      </c>
      <c r="N27" s="154">
        <v>3</v>
      </c>
      <c r="O27" s="153">
        <f>M27*N27</f>
        <v>6</v>
      </c>
      <c r="P27" s="167" t="str">
        <f t="shared" ref="P27:P31" si="36">IF((O27&gt;23),"MuyAlto",IF(O27&gt;9,"Alto",IF(O27&gt;5,"Medio",IF(O27&lt;6,"Bajo"))))</f>
        <v>Medio</v>
      </c>
      <c r="Q27" s="153">
        <v>60</v>
      </c>
      <c r="R27" s="153">
        <f t="shared" ref="R27:R31" si="37">O27*Q27</f>
        <v>360</v>
      </c>
      <c r="S27" s="153" t="str">
        <f t="shared" ref="S27:S31" si="38">IF((R27&gt;599),"I",IF(R27&gt;149,"II",IF(R27&gt;39,"III",IF(R27&lt;31,"IV"))))</f>
        <v>II</v>
      </c>
      <c r="T27" s="155" t="str">
        <f t="shared" ref="T27:T31" si="39">IF(S27="IV","Aceptable",IF(S27="III","Mejorable",IF(S27="II","No Aceptable o Aceptable con Control Especifico",IF(S27="I","No Aceptable"))))</f>
        <v>No Aceptable o Aceptable con Control Especifico</v>
      </c>
      <c r="U27" s="137" t="s">
        <v>391</v>
      </c>
      <c r="V27" s="137" t="s">
        <v>392</v>
      </c>
      <c r="W27" s="137" t="s">
        <v>392</v>
      </c>
      <c r="X27" s="149" t="s">
        <v>599</v>
      </c>
      <c r="Y27" s="148" t="s">
        <v>278</v>
      </c>
      <c r="Z27" s="148" t="s">
        <v>392</v>
      </c>
      <c r="AA27" s="149" t="s">
        <v>850</v>
      </c>
      <c r="AB27" s="147" t="s">
        <v>390</v>
      </c>
      <c r="AC27" s="209" t="s">
        <v>866</v>
      </c>
      <c r="AD27" s="153">
        <v>2</v>
      </c>
      <c r="AE27" s="154">
        <v>2</v>
      </c>
      <c r="AF27" s="153">
        <f t="shared" ref="AF27:AF31" si="40">AD27*AE27</f>
        <v>4</v>
      </c>
      <c r="AG27" s="157">
        <f>AF27*Q27</f>
        <v>240</v>
      </c>
      <c r="AH27" s="158" t="str">
        <f t="shared" ref="AH27" si="41">IF((AG27&gt;599),"I",IF(AG27&gt;149,"II",IF(AG27&gt;39,"III",IF(AG27&lt;31,"IV"))))</f>
        <v>II</v>
      </c>
      <c r="AI27" s="155" t="str">
        <f>IF(AH27="IV","Aceptable",IF(AH27="III","Mejorable",IF(AH27="II","No Aceptable o Aceptable con Control Especifico",IF(AH27="I","No Aceptable"))))</f>
        <v>No Aceptable o Aceptable con Control Especifico</v>
      </c>
      <c r="AJ27" s="157">
        <f>R27</f>
        <v>360</v>
      </c>
      <c r="AK27" s="157">
        <f>AG27</f>
        <v>240</v>
      </c>
      <c r="AL27" s="361">
        <f>(AJ27-AK27)/AJ27</f>
        <v>0.33333333333333331</v>
      </c>
      <c r="AM27" s="362" t="s">
        <v>407</v>
      </c>
      <c r="AN27" s="363" t="s">
        <v>427</v>
      </c>
    </row>
    <row r="28" spans="1:40" ht="142.94999999999999" customHeight="1">
      <c r="A28" s="571"/>
      <c r="B28" s="162" t="s">
        <v>385</v>
      </c>
      <c r="C28" s="162" t="s">
        <v>386</v>
      </c>
      <c r="D28" s="208" t="s">
        <v>429</v>
      </c>
      <c r="E28" s="149" t="s">
        <v>839</v>
      </c>
      <c r="F28" s="208" t="s">
        <v>25</v>
      </c>
      <c r="G28" s="136" t="s">
        <v>32</v>
      </c>
      <c r="H28" s="136" t="s">
        <v>435</v>
      </c>
      <c r="I28" s="136" t="s">
        <v>664</v>
      </c>
      <c r="J28" s="147" t="s">
        <v>389</v>
      </c>
      <c r="K28" s="149" t="s">
        <v>665</v>
      </c>
      <c r="L28" s="147" t="s">
        <v>390</v>
      </c>
      <c r="M28" s="153">
        <v>2</v>
      </c>
      <c r="N28" s="154">
        <v>4</v>
      </c>
      <c r="O28" s="153">
        <f t="shared" ref="O28" si="42">M28*N28</f>
        <v>8</v>
      </c>
      <c r="P28" s="167" t="str">
        <f t="shared" si="36"/>
        <v>Medio</v>
      </c>
      <c r="Q28" s="153">
        <v>60</v>
      </c>
      <c r="R28" s="153">
        <f t="shared" si="37"/>
        <v>480</v>
      </c>
      <c r="S28" s="153" t="str">
        <f t="shared" si="38"/>
        <v>II</v>
      </c>
      <c r="T28" s="155" t="str">
        <f t="shared" si="39"/>
        <v>No Aceptable o Aceptable con Control Especifico</v>
      </c>
      <c r="U28" s="137" t="s">
        <v>666</v>
      </c>
      <c r="V28" s="137" t="s">
        <v>392</v>
      </c>
      <c r="W28" s="137" t="s">
        <v>392</v>
      </c>
      <c r="X28" s="149" t="s">
        <v>667</v>
      </c>
      <c r="Y28" s="148" t="s">
        <v>278</v>
      </c>
      <c r="Z28" s="148" t="s">
        <v>392</v>
      </c>
      <c r="AA28" s="149" t="s">
        <v>956</v>
      </c>
      <c r="AB28" s="147" t="s">
        <v>390</v>
      </c>
      <c r="AC28" s="209" t="s">
        <v>668</v>
      </c>
      <c r="AD28" s="153">
        <v>2</v>
      </c>
      <c r="AE28" s="154">
        <v>3</v>
      </c>
      <c r="AF28" s="153">
        <f>AD28*AE28</f>
        <v>6</v>
      </c>
      <c r="AG28" s="157">
        <f>AF28*Q28</f>
        <v>360</v>
      </c>
      <c r="AH28" s="158" t="str">
        <f>IF((AG28&gt;599),"I",IF(AG28&gt;149,"II",IF(AG28&gt;39,"III",IF(AG28&lt;31,"IV"))))</f>
        <v>II</v>
      </c>
      <c r="AI28" s="155" t="str">
        <f>IF(AH28="IV","Aceptable",IF(AH28="III","Mejorable",IF(AH28="II","No Aceptable o Aceptable con Control Especifico",IF(AH28="I","No Aceptable"))))</f>
        <v>No Aceptable o Aceptable con Control Especifico</v>
      </c>
      <c r="AJ28" s="157">
        <v>480</v>
      </c>
      <c r="AK28" s="157">
        <f>AG28</f>
        <v>360</v>
      </c>
      <c r="AL28" s="361">
        <f t="shared" ref="AL28" si="43">(AJ28-AK28)/AJ28</f>
        <v>0.25</v>
      </c>
      <c r="AM28" s="362" t="s">
        <v>394</v>
      </c>
      <c r="AN28" s="363" t="s">
        <v>634</v>
      </c>
    </row>
    <row r="29" spans="1:40" ht="244.95" customHeight="1">
      <c r="A29" s="571"/>
      <c r="B29" s="152" t="s">
        <v>385</v>
      </c>
      <c r="C29" s="162" t="s">
        <v>386</v>
      </c>
      <c r="D29" s="208" t="s">
        <v>951</v>
      </c>
      <c r="E29" s="149" t="s">
        <v>839</v>
      </c>
      <c r="F29" s="208" t="s">
        <v>25</v>
      </c>
      <c r="G29" s="136" t="s">
        <v>570</v>
      </c>
      <c r="H29" s="136" t="s">
        <v>424</v>
      </c>
      <c r="I29" s="136" t="s">
        <v>403</v>
      </c>
      <c r="J29" s="147" t="s">
        <v>389</v>
      </c>
      <c r="K29" s="147" t="s">
        <v>397</v>
      </c>
      <c r="L29" s="147" t="s">
        <v>397</v>
      </c>
      <c r="M29" s="153">
        <v>2</v>
      </c>
      <c r="N29" s="154">
        <v>3</v>
      </c>
      <c r="O29" s="153">
        <f t="shared" ref="O29:O30" si="44">M29*N29</f>
        <v>6</v>
      </c>
      <c r="P29" s="167" t="str">
        <f t="shared" si="36"/>
        <v>Medio</v>
      </c>
      <c r="Q29" s="153">
        <v>10</v>
      </c>
      <c r="R29" s="153">
        <f t="shared" si="37"/>
        <v>60</v>
      </c>
      <c r="S29" s="153" t="str">
        <f t="shared" si="38"/>
        <v>III</v>
      </c>
      <c r="T29" s="155" t="str">
        <f t="shared" si="39"/>
        <v>Mejorable</v>
      </c>
      <c r="U29" s="137" t="s">
        <v>391</v>
      </c>
      <c r="V29" s="137" t="s">
        <v>392</v>
      </c>
      <c r="W29" s="137" t="s">
        <v>392</v>
      </c>
      <c r="X29" s="149" t="s">
        <v>405</v>
      </c>
      <c r="Y29" s="148" t="s">
        <v>278</v>
      </c>
      <c r="Z29" s="148" t="s">
        <v>392</v>
      </c>
      <c r="AA29" s="149" t="s">
        <v>406</v>
      </c>
      <c r="AB29" s="147" t="s">
        <v>390</v>
      </c>
      <c r="AC29" s="209" t="s">
        <v>406</v>
      </c>
      <c r="AD29" s="153">
        <v>2</v>
      </c>
      <c r="AE29" s="154">
        <v>1</v>
      </c>
      <c r="AF29" s="153">
        <f t="shared" si="40"/>
        <v>2</v>
      </c>
      <c r="AG29" s="157">
        <f>AF29*Q29</f>
        <v>20</v>
      </c>
      <c r="AH29" s="158" t="str">
        <f>IF((AG29&gt;599),"I",IF(AG29&gt;149,"II",IF(AG29&gt;39,"III",IF(AG29&lt;31,"IV"))))</f>
        <v>IV</v>
      </c>
      <c r="AI29" s="155" t="str">
        <f>IF(AH29="IV","Aceptable",IF(AH29="III","Mejorable",IF(AH29="II","No Aceptable o Aceptable con Control Especifico",IF(AH29="I","No Aceptable"))))</f>
        <v>Aceptable</v>
      </c>
      <c r="AJ29" s="157">
        <f>R29</f>
        <v>60</v>
      </c>
      <c r="AK29" s="157">
        <f>AG29</f>
        <v>20</v>
      </c>
      <c r="AL29" s="361">
        <f>(AJ29-AK29)/AJ29</f>
        <v>0.66666666666666663</v>
      </c>
      <c r="AM29" s="362" t="s">
        <v>407</v>
      </c>
      <c r="AN29" s="363" t="s">
        <v>399</v>
      </c>
    </row>
    <row r="30" spans="1:40" ht="232.05" customHeight="1">
      <c r="A30" s="571"/>
      <c r="B30" s="152" t="s">
        <v>385</v>
      </c>
      <c r="C30" s="162" t="s">
        <v>386</v>
      </c>
      <c r="D30" s="208" t="s">
        <v>953</v>
      </c>
      <c r="E30" s="149" t="s">
        <v>839</v>
      </c>
      <c r="F30" s="208" t="s">
        <v>28</v>
      </c>
      <c r="G30" s="136" t="s">
        <v>35</v>
      </c>
      <c r="H30" s="311" t="s">
        <v>615</v>
      </c>
      <c r="I30" s="136" t="s">
        <v>605</v>
      </c>
      <c r="J30" s="149" t="s">
        <v>401</v>
      </c>
      <c r="K30" s="147" t="s">
        <v>397</v>
      </c>
      <c r="L30" s="147" t="s">
        <v>397</v>
      </c>
      <c r="M30" s="153">
        <v>2</v>
      </c>
      <c r="N30" s="154">
        <v>3</v>
      </c>
      <c r="O30" s="153">
        <f t="shared" si="44"/>
        <v>6</v>
      </c>
      <c r="P30" s="167" t="str">
        <f t="shared" si="36"/>
        <v>Medio</v>
      </c>
      <c r="Q30" s="153">
        <v>60</v>
      </c>
      <c r="R30" s="153">
        <f t="shared" si="37"/>
        <v>360</v>
      </c>
      <c r="S30" s="153" t="str">
        <f t="shared" si="38"/>
        <v>II</v>
      </c>
      <c r="T30" s="155" t="str">
        <f t="shared" si="39"/>
        <v>No Aceptable o Aceptable con Control Especifico</v>
      </c>
      <c r="U30" s="137" t="s">
        <v>391</v>
      </c>
      <c r="V30" s="137" t="s">
        <v>392</v>
      </c>
      <c r="W30" s="137" t="s">
        <v>392</v>
      </c>
      <c r="X30" s="149" t="s">
        <v>606</v>
      </c>
      <c r="Y30" s="148" t="s">
        <v>278</v>
      </c>
      <c r="Z30" s="148" t="s">
        <v>392</v>
      </c>
      <c r="AA30" s="149" t="s">
        <v>965</v>
      </c>
      <c r="AB30" s="147" t="s">
        <v>390</v>
      </c>
      <c r="AC30" s="209" t="s">
        <v>966</v>
      </c>
      <c r="AD30" s="153">
        <v>2</v>
      </c>
      <c r="AE30" s="154">
        <v>2</v>
      </c>
      <c r="AF30" s="153">
        <f t="shared" si="40"/>
        <v>4</v>
      </c>
      <c r="AG30" s="157">
        <f t="shared" ref="AG30:AG31" si="45">AF30*Q30</f>
        <v>240</v>
      </c>
      <c r="AH30" s="158" t="str">
        <f t="shared" ref="AH30:AH31" si="46">IF((AG30&gt;599),"I",IF(AG30&gt;149,"II",IF(AG30&gt;39,"III",IF(AG30&lt;31,"IV"))))</f>
        <v>II</v>
      </c>
      <c r="AI30" s="155" t="str">
        <f t="shared" ref="AI30:AI31" si="47">IF(AH30="IV","Aceptable",IF(AH30="III","Mejorable",IF(AH30="II","No Aceptable o Aceptable con Control Especifico",IF(AH30="I","No Aceptable"))))</f>
        <v>No Aceptable o Aceptable con Control Especifico</v>
      </c>
      <c r="AJ30" s="157">
        <f t="shared" ref="AJ30:AJ31" si="48">R30</f>
        <v>360</v>
      </c>
      <c r="AK30" s="157">
        <f t="shared" ref="AK30:AK31" si="49">AG30</f>
        <v>240</v>
      </c>
      <c r="AL30" s="361">
        <f t="shared" ref="AL30:AL31" si="50">(AJ30-AK30)/AJ30</f>
        <v>0.33333333333333331</v>
      </c>
      <c r="AM30" s="362" t="s">
        <v>394</v>
      </c>
      <c r="AN30" s="363" t="s">
        <v>563</v>
      </c>
    </row>
    <row r="31" spans="1:40" ht="232.95" customHeight="1">
      <c r="A31" s="571"/>
      <c r="B31" s="152" t="s">
        <v>385</v>
      </c>
      <c r="C31" s="162" t="s">
        <v>386</v>
      </c>
      <c r="D31" s="208" t="s">
        <v>953</v>
      </c>
      <c r="E31" s="149" t="s">
        <v>839</v>
      </c>
      <c r="F31" s="208" t="s">
        <v>28</v>
      </c>
      <c r="G31" s="136" t="s">
        <v>48</v>
      </c>
      <c r="H31" s="136" t="s">
        <v>426</v>
      </c>
      <c r="I31" s="136" t="s">
        <v>600</v>
      </c>
      <c r="J31" s="149" t="s">
        <v>603</v>
      </c>
      <c r="K31" s="149" t="s">
        <v>604</v>
      </c>
      <c r="L31" s="147" t="s">
        <v>390</v>
      </c>
      <c r="M31" s="153">
        <v>2</v>
      </c>
      <c r="N31" s="154">
        <v>3</v>
      </c>
      <c r="O31" s="153">
        <f>M31*N31</f>
        <v>6</v>
      </c>
      <c r="P31" s="167" t="str">
        <f t="shared" si="36"/>
        <v>Medio</v>
      </c>
      <c r="Q31" s="153">
        <v>60</v>
      </c>
      <c r="R31" s="153">
        <f t="shared" si="37"/>
        <v>360</v>
      </c>
      <c r="S31" s="153" t="str">
        <f t="shared" si="38"/>
        <v>II</v>
      </c>
      <c r="T31" s="155" t="str">
        <f t="shared" si="39"/>
        <v>No Aceptable o Aceptable con Control Especifico</v>
      </c>
      <c r="U31" s="137" t="s">
        <v>391</v>
      </c>
      <c r="V31" s="137" t="s">
        <v>392</v>
      </c>
      <c r="W31" s="137" t="s">
        <v>392</v>
      </c>
      <c r="X31" s="149" t="s">
        <v>398</v>
      </c>
      <c r="Y31" s="148" t="s">
        <v>278</v>
      </c>
      <c r="Z31" s="148" t="s">
        <v>392</v>
      </c>
      <c r="AA31" s="149" t="s">
        <v>964</v>
      </c>
      <c r="AB31" s="147" t="s">
        <v>837</v>
      </c>
      <c r="AC31" s="209" t="s">
        <v>659</v>
      </c>
      <c r="AD31" s="153">
        <v>2</v>
      </c>
      <c r="AE31" s="154">
        <v>2</v>
      </c>
      <c r="AF31" s="153">
        <f t="shared" si="40"/>
        <v>4</v>
      </c>
      <c r="AG31" s="157">
        <f t="shared" si="45"/>
        <v>240</v>
      </c>
      <c r="AH31" s="158" t="str">
        <f t="shared" si="46"/>
        <v>II</v>
      </c>
      <c r="AI31" s="155" t="str">
        <f t="shared" si="47"/>
        <v>No Aceptable o Aceptable con Control Especifico</v>
      </c>
      <c r="AJ31" s="157">
        <f t="shared" si="48"/>
        <v>360</v>
      </c>
      <c r="AK31" s="157">
        <f t="shared" si="49"/>
        <v>240</v>
      </c>
      <c r="AL31" s="361">
        <f t="shared" si="50"/>
        <v>0.33333333333333331</v>
      </c>
      <c r="AM31" s="362" t="s">
        <v>394</v>
      </c>
      <c r="AN31" s="363" t="s">
        <v>563</v>
      </c>
    </row>
    <row r="32" spans="1:40" ht="136.05000000000001" customHeight="1">
      <c r="A32" s="571"/>
      <c r="B32" s="152" t="s">
        <v>385</v>
      </c>
      <c r="C32" s="162" t="s">
        <v>386</v>
      </c>
      <c r="D32" s="208" t="s">
        <v>957</v>
      </c>
      <c r="E32" s="149" t="s">
        <v>839</v>
      </c>
      <c r="F32" s="311" t="s">
        <v>29</v>
      </c>
      <c r="G32" s="311" t="s">
        <v>43</v>
      </c>
      <c r="H32" s="311" t="s">
        <v>617</v>
      </c>
      <c r="I32" s="147" t="s">
        <v>618</v>
      </c>
      <c r="J32" s="147" t="s">
        <v>397</v>
      </c>
      <c r="K32" s="147" t="s">
        <v>397</v>
      </c>
      <c r="L32" s="147" t="s">
        <v>397</v>
      </c>
      <c r="M32" s="153">
        <v>2</v>
      </c>
      <c r="N32" s="154">
        <v>3</v>
      </c>
      <c r="O32" s="153">
        <f t="shared" si="25"/>
        <v>6</v>
      </c>
      <c r="P32" s="167" t="str">
        <f t="shared" si="26"/>
        <v>Medio</v>
      </c>
      <c r="Q32" s="153">
        <v>10</v>
      </c>
      <c r="R32" s="153">
        <f t="shared" si="27"/>
        <v>60</v>
      </c>
      <c r="S32" s="153" t="str">
        <f t="shared" si="28"/>
        <v>III</v>
      </c>
      <c r="T32" s="155" t="str">
        <f t="shared" si="29"/>
        <v>Mejorable</v>
      </c>
      <c r="U32" s="137" t="s">
        <v>391</v>
      </c>
      <c r="V32" s="137" t="s">
        <v>392</v>
      </c>
      <c r="W32" s="137" t="s">
        <v>392</v>
      </c>
      <c r="X32" s="149" t="s">
        <v>619</v>
      </c>
      <c r="Y32" s="148" t="s">
        <v>278</v>
      </c>
      <c r="Z32" s="147" t="s">
        <v>392</v>
      </c>
      <c r="AA32" s="149" t="s">
        <v>621</v>
      </c>
      <c r="AB32" s="147" t="s">
        <v>390</v>
      </c>
      <c r="AC32" s="209" t="s">
        <v>622</v>
      </c>
      <c r="AD32" s="153">
        <v>2</v>
      </c>
      <c r="AE32" s="154">
        <v>2</v>
      </c>
      <c r="AF32" s="153">
        <f t="shared" si="30"/>
        <v>4</v>
      </c>
      <c r="AG32" s="157">
        <f t="shared" si="31"/>
        <v>40</v>
      </c>
      <c r="AH32" s="158" t="str">
        <f t="shared" si="32"/>
        <v>III</v>
      </c>
      <c r="AI32" s="155" t="str">
        <f t="shared" si="33"/>
        <v>Mejorable</v>
      </c>
      <c r="AJ32" s="157">
        <v>60</v>
      </c>
      <c r="AK32" s="157">
        <f t="shared" si="34"/>
        <v>40</v>
      </c>
      <c r="AL32" s="361">
        <f t="shared" si="35"/>
        <v>0.33333333333333331</v>
      </c>
      <c r="AM32" s="362" t="s">
        <v>407</v>
      </c>
      <c r="AN32" s="363" t="s">
        <v>427</v>
      </c>
    </row>
    <row r="33" spans="1:40" ht="118.05" customHeight="1">
      <c r="A33" s="571"/>
      <c r="B33" s="162" t="s">
        <v>385</v>
      </c>
      <c r="C33" s="162" t="s">
        <v>386</v>
      </c>
      <c r="D33" s="208" t="s">
        <v>429</v>
      </c>
      <c r="E33" s="149" t="s">
        <v>839</v>
      </c>
      <c r="F33" s="208" t="s">
        <v>29</v>
      </c>
      <c r="G33" s="136" t="s">
        <v>36</v>
      </c>
      <c r="H33" s="136" t="s">
        <v>432</v>
      </c>
      <c r="I33" s="136" t="s">
        <v>433</v>
      </c>
      <c r="J33" s="153" t="s">
        <v>397</v>
      </c>
      <c r="K33" s="147" t="s">
        <v>397</v>
      </c>
      <c r="L33" s="147" t="s">
        <v>410</v>
      </c>
      <c r="M33" s="153">
        <v>2</v>
      </c>
      <c r="N33" s="154">
        <v>2</v>
      </c>
      <c r="O33" s="153">
        <f t="shared" si="25"/>
        <v>4</v>
      </c>
      <c r="P33" s="167" t="str">
        <f t="shared" si="26"/>
        <v>Bajo</v>
      </c>
      <c r="Q33" s="153">
        <v>60</v>
      </c>
      <c r="R33" s="153">
        <f t="shared" si="27"/>
        <v>240</v>
      </c>
      <c r="S33" s="153" t="str">
        <f t="shared" si="28"/>
        <v>II</v>
      </c>
      <c r="T33" s="155" t="str">
        <f t="shared" si="29"/>
        <v>No Aceptable o Aceptable con Control Especifico</v>
      </c>
      <c r="U33" s="137" t="s">
        <v>391</v>
      </c>
      <c r="V33" s="137" t="s">
        <v>392</v>
      </c>
      <c r="W33" s="137" t="s">
        <v>392</v>
      </c>
      <c r="X33" s="149" t="s">
        <v>434</v>
      </c>
      <c r="Y33" s="148" t="s">
        <v>278</v>
      </c>
      <c r="Z33" s="148" t="s">
        <v>392</v>
      </c>
      <c r="AA33" s="149" t="s">
        <v>963</v>
      </c>
      <c r="AB33" s="147" t="s">
        <v>390</v>
      </c>
      <c r="AC33" s="209" t="s">
        <v>958</v>
      </c>
      <c r="AD33" s="153">
        <v>2</v>
      </c>
      <c r="AE33" s="154">
        <v>1</v>
      </c>
      <c r="AF33" s="153">
        <f t="shared" si="30"/>
        <v>2</v>
      </c>
      <c r="AG33" s="157">
        <f t="shared" si="31"/>
        <v>120</v>
      </c>
      <c r="AH33" s="158" t="str">
        <f t="shared" si="32"/>
        <v>III</v>
      </c>
      <c r="AI33" s="155" t="str">
        <f t="shared" si="33"/>
        <v>Mejorable</v>
      </c>
      <c r="AJ33" s="157">
        <f t="shared" ref="AJ33" si="51">R33</f>
        <v>240</v>
      </c>
      <c r="AK33" s="157">
        <f t="shared" si="34"/>
        <v>120</v>
      </c>
      <c r="AL33" s="361">
        <f t="shared" si="35"/>
        <v>0.5</v>
      </c>
      <c r="AM33" s="362" t="s">
        <v>407</v>
      </c>
      <c r="AN33" s="363" t="s">
        <v>395</v>
      </c>
    </row>
    <row r="34" spans="1:40" ht="183" customHeight="1">
      <c r="A34" s="571"/>
      <c r="B34" s="162" t="s">
        <v>385</v>
      </c>
      <c r="C34" s="162" t="s">
        <v>574</v>
      </c>
      <c r="D34" s="208" t="s">
        <v>952</v>
      </c>
      <c r="E34" s="149" t="s">
        <v>839</v>
      </c>
      <c r="F34" s="208" t="s">
        <v>29</v>
      </c>
      <c r="G34" s="136" t="s">
        <v>62</v>
      </c>
      <c r="H34" s="136" t="s">
        <v>439</v>
      </c>
      <c r="I34" s="147" t="s">
        <v>681</v>
      </c>
      <c r="J34" s="149" t="s">
        <v>389</v>
      </c>
      <c r="K34" s="149" t="s">
        <v>397</v>
      </c>
      <c r="L34" s="149" t="s">
        <v>682</v>
      </c>
      <c r="M34" s="153">
        <v>6</v>
      </c>
      <c r="N34" s="154">
        <v>1</v>
      </c>
      <c r="O34" s="153">
        <f t="shared" si="25"/>
        <v>6</v>
      </c>
      <c r="P34" s="167" t="str">
        <f t="shared" si="26"/>
        <v>Medio</v>
      </c>
      <c r="Q34" s="153">
        <v>100</v>
      </c>
      <c r="R34" s="153">
        <f t="shared" si="27"/>
        <v>600</v>
      </c>
      <c r="S34" s="153" t="str">
        <f t="shared" si="28"/>
        <v>I</v>
      </c>
      <c r="T34" s="155" t="str">
        <f t="shared" si="29"/>
        <v>No Aceptable</v>
      </c>
      <c r="U34" s="137" t="s">
        <v>391</v>
      </c>
      <c r="V34" s="137" t="s">
        <v>392</v>
      </c>
      <c r="W34" s="137" t="s">
        <v>392</v>
      </c>
      <c r="X34" s="149" t="s">
        <v>626</v>
      </c>
      <c r="Y34" s="148" t="s">
        <v>278</v>
      </c>
      <c r="Z34" s="147" t="s">
        <v>392</v>
      </c>
      <c r="AA34" s="149" t="s">
        <v>881</v>
      </c>
      <c r="AB34" s="147" t="s">
        <v>390</v>
      </c>
      <c r="AC34" s="209" t="s">
        <v>968</v>
      </c>
      <c r="AD34" s="153">
        <v>2</v>
      </c>
      <c r="AE34" s="154">
        <v>1</v>
      </c>
      <c r="AF34" s="153">
        <f t="shared" si="30"/>
        <v>2</v>
      </c>
      <c r="AG34" s="157">
        <f t="shared" si="31"/>
        <v>200</v>
      </c>
      <c r="AH34" s="158" t="str">
        <f t="shared" si="32"/>
        <v>II</v>
      </c>
      <c r="AI34" s="155" t="str">
        <f t="shared" si="33"/>
        <v>No Aceptable o Aceptable con Control Especifico</v>
      </c>
      <c r="AJ34" s="157">
        <v>600</v>
      </c>
      <c r="AK34" s="157">
        <f t="shared" si="34"/>
        <v>200</v>
      </c>
      <c r="AL34" s="361">
        <f t="shared" si="35"/>
        <v>0.66666666666666663</v>
      </c>
      <c r="AM34" s="362" t="s">
        <v>394</v>
      </c>
      <c r="AN34" s="363" t="s">
        <v>399</v>
      </c>
    </row>
    <row r="35" spans="1:40" ht="205.95" customHeight="1">
      <c r="A35" s="571"/>
      <c r="B35" s="313" t="s">
        <v>385</v>
      </c>
      <c r="C35" s="313" t="s">
        <v>574</v>
      </c>
      <c r="D35" s="315" t="s">
        <v>954</v>
      </c>
      <c r="E35" s="149" t="s">
        <v>839</v>
      </c>
      <c r="F35" s="325" t="s">
        <v>29</v>
      </c>
      <c r="G35" s="326" t="s">
        <v>67</v>
      </c>
      <c r="H35" s="326" t="s">
        <v>440</v>
      </c>
      <c r="I35" s="312" t="s">
        <v>820</v>
      </c>
      <c r="J35" s="314" t="s">
        <v>389</v>
      </c>
      <c r="K35" s="314" t="s">
        <v>397</v>
      </c>
      <c r="L35" s="314" t="s">
        <v>685</v>
      </c>
      <c r="M35" s="276">
        <v>6</v>
      </c>
      <c r="N35" s="277">
        <v>1</v>
      </c>
      <c r="O35" s="276">
        <f t="shared" si="25"/>
        <v>6</v>
      </c>
      <c r="P35" s="316" t="str">
        <f t="shared" si="26"/>
        <v>Medio</v>
      </c>
      <c r="Q35" s="276">
        <v>100</v>
      </c>
      <c r="R35" s="276">
        <f t="shared" si="27"/>
        <v>600</v>
      </c>
      <c r="S35" s="276" t="str">
        <f t="shared" si="28"/>
        <v>I</v>
      </c>
      <c r="T35" s="281" t="str">
        <f t="shared" si="29"/>
        <v>No Aceptable</v>
      </c>
      <c r="U35" s="317" t="s">
        <v>391</v>
      </c>
      <c r="V35" s="317" t="s">
        <v>392</v>
      </c>
      <c r="W35" s="317" t="s">
        <v>392</v>
      </c>
      <c r="X35" s="314" t="s">
        <v>626</v>
      </c>
      <c r="Y35" s="318" t="s">
        <v>278</v>
      </c>
      <c r="Z35" s="312" t="s">
        <v>392</v>
      </c>
      <c r="AA35" s="314" t="s">
        <v>962</v>
      </c>
      <c r="AB35" s="312" t="s">
        <v>390</v>
      </c>
      <c r="AC35" s="327" t="s">
        <v>687</v>
      </c>
      <c r="AD35" s="328">
        <v>2</v>
      </c>
      <c r="AE35" s="329">
        <v>1</v>
      </c>
      <c r="AF35" s="328">
        <f t="shared" si="30"/>
        <v>2</v>
      </c>
      <c r="AG35" s="331">
        <f t="shared" si="31"/>
        <v>200</v>
      </c>
      <c r="AH35" s="332" t="str">
        <f t="shared" si="32"/>
        <v>II</v>
      </c>
      <c r="AI35" s="333" t="str">
        <f t="shared" si="33"/>
        <v>No Aceptable o Aceptable con Control Especifico</v>
      </c>
      <c r="AJ35" s="331">
        <v>600</v>
      </c>
      <c r="AK35" s="331">
        <f t="shared" si="34"/>
        <v>200</v>
      </c>
      <c r="AL35" s="364">
        <f t="shared" si="35"/>
        <v>0.66666666666666663</v>
      </c>
      <c r="AM35" s="365" t="s">
        <v>394</v>
      </c>
      <c r="AN35" s="366" t="s">
        <v>399</v>
      </c>
    </row>
    <row r="36" spans="1:40" ht="205.95" customHeight="1">
      <c r="A36" s="571"/>
      <c r="B36" s="152" t="s">
        <v>385</v>
      </c>
      <c r="C36" s="162" t="s">
        <v>386</v>
      </c>
      <c r="D36" s="136" t="s">
        <v>856</v>
      </c>
      <c r="E36" s="149" t="s">
        <v>839</v>
      </c>
      <c r="F36" s="208" t="s">
        <v>29</v>
      </c>
      <c r="G36" s="136" t="s">
        <v>49</v>
      </c>
      <c r="H36" s="136" t="s">
        <v>1198</v>
      </c>
      <c r="I36" s="147" t="s">
        <v>623</v>
      </c>
      <c r="J36" s="147" t="s">
        <v>389</v>
      </c>
      <c r="K36" s="149" t="s">
        <v>624</v>
      </c>
      <c r="L36" s="149" t="s">
        <v>625</v>
      </c>
      <c r="M36" s="153">
        <v>2</v>
      </c>
      <c r="N36" s="154">
        <v>3</v>
      </c>
      <c r="O36" s="153">
        <f t="shared" si="25"/>
        <v>6</v>
      </c>
      <c r="P36" s="167" t="str">
        <f t="shared" si="26"/>
        <v>Medio</v>
      </c>
      <c r="Q36" s="153">
        <v>100</v>
      </c>
      <c r="R36" s="153">
        <f t="shared" si="27"/>
        <v>600</v>
      </c>
      <c r="S36" s="153" t="str">
        <f t="shared" si="28"/>
        <v>I</v>
      </c>
      <c r="T36" s="155" t="str">
        <f t="shared" si="29"/>
        <v>No Aceptable</v>
      </c>
      <c r="U36" s="137" t="s">
        <v>391</v>
      </c>
      <c r="V36" s="137" t="s">
        <v>392</v>
      </c>
      <c r="W36" s="137" t="s">
        <v>392</v>
      </c>
      <c r="X36" s="149" t="s">
        <v>626</v>
      </c>
      <c r="Y36" s="148" t="s">
        <v>278</v>
      </c>
      <c r="Z36" s="147" t="s">
        <v>392</v>
      </c>
      <c r="AA36" s="149" t="s">
        <v>880</v>
      </c>
      <c r="AB36" s="147" t="s">
        <v>390</v>
      </c>
      <c r="AC36" s="209" t="s">
        <v>879</v>
      </c>
      <c r="AD36" s="153">
        <v>2</v>
      </c>
      <c r="AE36" s="154">
        <v>2</v>
      </c>
      <c r="AF36" s="153">
        <f t="shared" si="30"/>
        <v>4</v>
      </c>
      <c r="AG36" s="157">
        <f t="shared" si="31"/>
        <v>400</v>
      </c>
      <c r="AH36" s="158" t="str">
        <f t="shared" si="32"/>
        <v>II</v>
      </c>
      <c r="AI36" s="155" t="str">
        <f t="shared" si="33"/>
        <v>No Aceptable o Aceptable con Control Especifico</v>
      </c>
      <c r="AJ36" s="157">
        <v>600</v>
      </c>
      <c r="AK36" s="157">
        <f t="shared" si="34"/>
        <v>400</v>
      </c>
      <c r="AL36" s="361">
        <f t="shared" si="35"/>
        <v>0.33333333333333331</v>
      </c>
      <c r="AM36" s="362" t="s">
        <v>407</v>
      </c>
      <c r="AN36" s="363" t="s">
        <v>427</v>
      </c>
    </row>
    <row r="37" spans="1:40" ht="229.05" customHeight="1">
      <c r="A37" s="571"/>
      <c r="B37" s="162" t="s">
        <v>385</v>
      </c>
      <c r="C37" s="162" t="s">
        <v>386</v>
      </c>
      <c r="D37" s="208" t="s">
        <v>953</v>
      </c>
      <c r="E37" s="149" t="s">
        <v>839</v>
      </c>
      <c r="F37" s="323" t="s">
        <v>29</v>
      </c>
      <c r="G37" s="311" t="s">
        <v>56</v>
      </c>
      <c r="H37" s="311" t="s">
        <v>629</v>
      </c>
      <c r="I37" s="147" t="s">
        <v>632</v>
      </c>
      <c r="J37" s="149" t="s">
        <v>631</v>
      </c>
      <c r="K37" s="149" t="s">
        <v>630</v>
      </c>
      <c r="L37" s="149" t="s">
        <v>637</v>
      </c>
      <c r="M37" s="153">
        <v>2</v>
      </c>
      <c r="N37" s="154">
        <v>4</v>
      </c>
      <c r="O37" s="153">
        <f t="shared" si="25"/>
        <v>8</v>
      </c>
      <c r="P37" s="167" t="str">
        <f t="shared" si="26"/>
        <v>Medio</v>
      </c>
      <c r="Q37" s="153">
        <v>100</v>
      </c>
      <c r="R37" s="153">
        <f t="shared" si="27"/>
        <v>800</v>
      </c>
      <c r="S37" s="153" t="str">
        <f t="shared" si="28"/>
        <v>I</v>
      </c>
      <c r="T37" s="155" t="str">
        <f t="shared" si="29"/>
        <v>No Aceptable</v>
      </c>
      <c r="U37" s="137" t="s">
        <v>391</v>
      </c>
      <c r="V37" s="260" t="s">
        <v>392</v>
      </c>
      <c r="W37" s="260" t="s">
        <v>392</v>
      </c>
      <c r="X37" s="261" t="s">
        <v>626</v>
      </c>
      <c r="Y37" s="262" t="s">
        <v>278</v>
      </c>
      <c r="Z37" s="263" t="s">
        <v>633</v>
      </c>
      <c r="AA37" s="261" t="s">
        <v>961</v>
      </c>
      <c r="AB37" s="263" t="s">
        <v>635</v>
      </c>
      <c r="AC37" s="264" t="s">
        <v>642</v>
      </c>
      <c r="AD37" s="265">
        <v>2</v>
      </c>
      <c r="AE37" s="266">
        <v>2</v>
      </c>
      <c r="AF37" s="265">
        <f t="shared" si="30"/>
        <v>4</v>
      </c>
      <c r="AG37" s="268">
        <f t="shared" si="31"/>
        <v>400</v>
      </c>
      <c r="AH37" s="269" t="str">
        <f t="shared" si="32"/>
        <v>II</v>
      </c>
      <c r="AI37" s="270" t="str">
        <f t="shared" si="33"/>
        <v>No Aceptable o Aceptable con Control Especifico</v>
      </c>
      <c r="AJ37" s="268">
        <v>800</v>
      </c>
      <c r="AK37" s="268">
        <f t="shared" si="34"/>
        <v>400</v>
      </c>
      <c r="AL37" s="367">
        <f t="shared" si="35"/>
        <v>0.5</v>
      </c>
      <c r="AM37" s="368" t="s">
        <v>407</v>
      </c>
      <c r="AN37" s="363" t="s">
        <v>395</v>
      </c>
    </row>
    <row r="38" spans="1:40" ht="229.05" customHeight="1">
      <c r="A38" s="571"/>
      <c r="B38" s="162" t="s">
        <v>385</v>
      </c>
      <c r="C38" s="162" t="s">
        <v>574</v>
      </c>
      <c r="D38" s="208" t="s">
        <v>953</v>
      </c>
      <c r="E38" s="149" t="s">
        <v>839</v>
      </c>
      <c r="F38" s="311" t="s">
        <v>30</v>
      </c>
      <c r="G38" s="311" t="s">
        <v>44</v>
      </c>
      <c r="H38" s="311" t="s">
        <v>636</v>
      </c>
      <c r="I38" s="149" t="s">
        <v>645</v>
      </c>
      <c r="J38" s="147" t="s">
        <v>390</v>
      </c>
      <c r="K38" s="147" t="s">
        <v>638</v>
      </c>
      <c r="L38" s="147" t="s">
        <v>639</v>
      </c>
      <c r="M38" s="153">
        <v>2</v>
      </c>
      <c r="N38" s="154">
        <v>4</v>
      </c>
      <c r="O38" s="153">
        <f t="shared" si="25"/>
        <v>8</v>
      </c>
      <c r="P38" s="167" t="str">
        <f t="shared" si="26"/>
        <v>Medio</v>
      </c>
      <c r="Q38" s="153">
        <v>100</v>
      </c>
      <c r="R38" s="153">
        <f t="shared" si="27"/>
        <v>800</v>
      </c>
      <c r="S38" s="153" t="str">
        <f t="shared" si="28"/>
        <v>I</v>
      </c>
      <c r="T38" s="155" t="str">
        <f t="shared" si="29"/>
        <v>No Aceptable</v>
      </c>
      <c r="U38" s="137" t="s">
        <v>391</v>
      </c>
      <c r="V38" s="137" t="s">
        <v>392</v>
      </c>
      <c r="W38" s="137" t="s">
        <v>392</v>
      </c>
      <c r="X38" s="149" t="s">
        <v>626</v>
      </c>
      <c r="Y38" s="262" t="s">
        <v>278</v>
      </c>
      <c r="Z38" s="263" t="s">
        <v>392</v>
      </c>
      <c r="AA38" s="261" t="s">
        <v>960</v>
      </c>
      <c r="AB38" s="263" t="s">
        <v>641</v>
      </c>
      <c r="AC38" s="264" t="s">
        <v>643</v>
      </c>
      <c r="AD38" s="265">
        <v>2</v>
      </c>
      <c r="AE38" s="266">
        <v>3</v>
      </c>
      <c r="AF38" s="265">
        <f t="shared" si="30"/>
        <v>6</v>
      </c>
      <c r="AG38" s="268">
        <f t="shared" ref="AG38:AG39" si="52">AF38*Q38</f>
        <v>600</v>
      </c>
      <c r="AH38" s="269" t="str">
        <f t="shared" ref="AH38:AH39" si="53">IF((AG38&gt;599),"I",IF(AG38&gt;149,"II",IF(AG38&gt;39,"III",IF(AG38&lt;31,"IV"))))</f>
        <v>I</v>
      </c>
      <c r="AI38" s="270" t="str">
        <f t="shared" ref="AI38:AI39" si="54">IF(AH38="IV","Aceptable",IF(AH38="III","Mejorable",IF(AH38="II","No Aceptable o Aceptable con Control Especifico",IF(AH38="I","No Aceptable"))))</f>
        <v>No Aceptable</v>
      </c>
      <c r="AJ38" s="268">
        <v>800</v>
      </c>
      <c r="AK38" s="268">
        <f t="shared" ref="AK38:AK39" si="55">AG38</f>
        <v>600</v>
      </c>
      <c r="AL38" s="367">
        <f t="shared" ref="AL38:AL43" si="56">(AJ38-AK38)/AJ38</f>
        <v>0.25</v>
      </c>
      <c r="AM38" s="368" t="s">
        <v>407</v>
      </c>
      <c r="AN38" s="363" t="s">
        <v>634</v>
      </c>
    </row>
    <row r="39" spans="1:40" ht="229.05" customHeight="1">
      <c r="A39" s="572"/>
      <c r="B39" s="162" t="s">
        <v>385</v>
      </c>
      <c r="C39" s="162" t="s">
        <v>574</v>
      </c>
      <c r="D39" s="208" t="s">
        <v>953</v>
      </c>
      <c r="E39" s="149" t="s">
        <v>839</v>
      </c>
      <c r="F39" s="311" t="s">
        <v>30</v>
      </c>
      <c r="G39" s="311" t="s">
        <v>57</v>
      </c>
      <c r="H39" s="311" t="s">
        <v>644</v>
      </c>
      <c r="I39" s="147" t="s">
        <v>646</v>
      </c>
      <c r="J39" s="147" t="s">
        <v>390</v>
      </c>
      <c r="K39" s="147" t="s">
        <v>638</v>
      </c>
      <c r="L39" s="147" t="s">
        <v>639</v>
      </c>
      <c r="M39" s="153">
        <v>2</v>
      </c>
      <c r="N39" s="154">
        <v>4</v>
      </c>
      <c r="O39" s="153">
        <f t="shared" si="25"/>
        <v>8</v>
      </c>
      <c r="P39" s="167" t="str">
        <f t="shared" si="26"/>
        <v>Medio</v>
      </c>
      <c r="Q39" s="153">
        <v>100</v>
      </c>
      <c r="R39" s="153">
        <f t="shared" si="27"/>
        <v>800</v>
      </c>
      <c r="S39" s="153" t="str">
        <f t="shared" si="28"/>
        <v>I</v>
      </c>
      <c r="T39" s="155" t="str">
        <f t="shared" si="29"/>
        <v>No Aceptable</v>
      </c>
      <c r="U39" s="137" t="s">
        <v>391</v>
      </c>
      <c r="V39" s="137" t="s">
        <v>392</v>
      </c>
      <c r="W39" s="137" t="s">
        <v>392</v>
      </c>
      <c r="X39" s="149" t="s">
        <v>626</v>
      </c>
      <c r="Y39" s="262" t="s">
        <v>278</v>
      </c>
      <c r="Z39" s="263" t="s">
        <v>392</v>
      </c>
      <c r="AA39" s="261" t="s">
        <v>959</v>
      </c>
      <c r="AB39" s="263" t="s">
        <v>641</v>
      </c>
      <c r="AC39" s="264" t="s">
        <v>643</v>
      </c>
      <c r="AD39" s="265">
        <v>2</v>
      </c>
      <c r="AE39" s="266">
        <v>3</v>
      </c>
      <c r="AF39" s="265">
        <f t="shared" si="30"/>
        <v>6</v>
      </c>
      <c r="AG39" s="268">
        <f t="shared" si="52"/>
        <v>600</v>
      </c>
      <c r="AH39" s="269" t="str">
        <f t="shared" si="53"/>
        <v>I</v>
      </c>
      <c r="AI39" s="270" t="str">
        <f t="shared" si="54"/>
        <v>No Aceptable</v>
      </c>
      <c r="AJ39" s="268">
        <v>800</v>
      </c>
      <c r="AK39" s="268">
        <f t="shared" si="55"/>
        <v>600</v>
      </c>
      <c r="AL39" s="367">
        <f t="shared" si="56"/>
        <v>0.25</v>
      </c>
      <c r="AM39" s="368" t="s">
        <v>407</v>
      </c>
      <c r="AN39" s="363" t="s">
        <v>634</v>
      </c>
    </row>
    <row r="40" spans="1:40" ht="168" customHeight="1">
      <c r="A40" s="573" t="s">
        <v>444</v>
      </c>
      <c r="B40" s="162" t="s">
        <v>385</v>
      </c>
      <c r="C40" s="162" t="s">
        <v>386</v>
      </c>
      <c r="D40" s="136" t="s">
        <v>447</v>
      </c>
      <c r="E40" s="149" t="s">
        <v>839</v>
      </c>
      <c r="F40" s="208" t="s">
        <v>25</v>
      </c>
      <c r="G40" s="136" t="s">
        <v>32</v>
      </c>
      <c r="H40" s="136" t="s">
        <v>448</v>
      </c>
      <c r="I40" s="136" t="s">
        <v>664</v>
      </c>
      <c r="J40" s="147" t="s">
        <v>389</v>
      </c>
      <c r="K40" s="149" t="s">
        <v>665</v>
      </c>
      <c r="L40" s="147" t="s">
        <v>390</v>
      </c>
      <c r="M40" s="153">
        <v>2</v>
      </c>
      <c r="N40" s="154">
        <v>4</v>
      </c>
      <c r="O40" s="153">
        <f t="shared" si="25"/>
        <v>8</v>
      </c>
      <c r="P40" s="167" t="str">
        <f t="shared" si="26"/>
        <v>Medio</v>
      </c>
      <c r="Q40" s="153">
        <v>60</v>
      </c>
      <c r="R40" s="153">
        <f t="shared" si="27"/>
        <v>480</v>
      </c>
      <c r="S40" s="153" t="str">
        <f t="shared" si="28"/>
        <v>II</v>
      </c>
      <c r="T40" s="155" t="str">
        <f t="shared" si="29"/>
        <v>No Aceptable o Aceptable con Control Especifico</v>
      </c>
      <c r="U40" s="137" t="s">
        <v>666</v>
      </c>
      <c r="V40" s="137" t="s">
        <v>392</v>
      </c>
      <c r="W40" s="137" t="s">
        <v>392</v>
      </c>
      <c r="X40" s="149" t="s">
        <v>667</v>
      </c>
      <c r="Y40" s="148" t="s">
        <v>278</v>
      </c>
      <c r="Z40" s="148" t="s">
        <v>392</v>
      </c>
      <c r="AA40" s="149" t="s">
        <v>669</v>
      </c>
      <c r="AB40" s="147" t="s">
        <v>390</v>
      </c>
      <c r="AC40" s="209" t="s">
        <v>668</v>
      </c>
      <c r="AD40" s="276">
        <v>2</v>
      </c>
      <c r="AE40" s="277">
        <v>3</v>
      </c>
      <c r="AF40" s="276">
        <f>AD40*AE40</f>
        <v>6</v>
      </c>
      <c r="AG40" s="279">
        <f>AF40*Q40</f>
        <v>360</v>
      </c>
      <c r="AH40" s="280" t="str">
        <f>IF((AG40&gt;599),"I",IF(AG40&gt;149,"II",IF(AG40&gt;39,"III",IF(AG40&lt;31,"IV"))))</f>
        <v>II</v>
      </c>
      <c r="AI40" s="281" t="str">
        <f>IF(AH40="IV","Aceptable",IF(AH40="III","Mejorable",IF(AH40="II","No Aceptable o Aceptable con Control Especifico",IF(AH40="I","No Aceptable"))))</f>
        <v>No Aceptable o Aceptable con Control Especifico</v>
      </c>
      <c r="AJ40" s="279">
        <v>480</v>
      </c>
      <c r="AK40" s="279">
        <f>AG40</f>
        <v>360</v>
      </c>
      <c r="AL40" s="369">
        <f t="shared" si="56"/>
        <v>0.25</v>
      </c>
      <c r="AM40" s="362" t="s">
        <v>394</v>
      </c>
      <c r="AN40" s="363" t="s">
        <v>634</v>
      </c>
    </row>
    <row r="41" spans="1:40" ht="198">
      <c r="A41" s="574"/>
      <c r="B41" s="162" t="s">
        <v>385</v>
      </c>
      <c r="C41" s="162" t="s">
        <v>386</v>
      </c>
      <c r="D41" s="136" t="s">
        <v>449</v>
      </c>
      <c r="E41" s="149" t="s">
        <v>839</v>
      </c>
      <c r="F41" s="208" t="s">
        <v>25</v>
      </c>
      <c r="G41" s="136" t="s">
        <v>39</v>
      </c>
      <c r="H41" s="136" t="s">
        <v>450</v>
      </c>
      <c r="I41" s="339" t="s">
        <v>655</v>
      </c>
      <c r="J41" s="149" t="s">
        <v>389</v>
      </c>
      <c r="K41" s="147" t="s">
        <v>397</v>
      </c>
      <c r="L41" s="149" t="s">
        <v>404</v>
      </c>
      <c r="M41" s="153">
        <v>2</v>
      </c>
      <c r="N41" s="154">
        <v>4</v>
      </c>
      <c r="O41" s="153">
        <f t="shared" si="25"/>
        <v>8</v>
      </c>
      <c r="P41" s="167" t="str">
        <f t="shared" si="26"/>
        <v>Medio</v>
      </c>
      <c r="Q41" s="153">
        <v>25</v>
      </c>
      <c r="R41" s="153">
        <f t="shared" si="27"/>
        <v>200</v>
      </c>
      <c r="S41" s="153" t="str">
        <f t="shared" si="28"/>
        <v>II</v>
      </c>
      <c r="T41" s="221" t="str">
        <f t="shared" si="29"/>
        <v>No Aceptable o Aceptable con Control Especifico</v>
      </c>
      <c r="U41" s="137" t="s">
        <v>391</v>
      </c>
      <c r="V41" s="137" t="s">
        <v>392</v>
      </c>
      <c r="W41" s="137" t="s">
        <v>392</v>
      </c>
      <c r="X41" s="149" t="s">
        <v>609</v>
      </c>
      <c r="Y41" s="148" t="s">
        <v>278</v>
      </c>
      <c r="Z41" s="147" t="s">
        <v>610</v>
      </c>
      <c r="AA41" s="149" t="s">
        <v>611</v>
      </c>
      <c r="AB41" s="147" t="s">
        <v>390</v>
      </c>
      <c r="AC41" s="209" t="s">
        <v>620</v>
      </c>
      <c r="AD41" s="153">
        <v>2</v>
      </c>
      <c r="AE41" s="154">
        <v>3</v>
      </c>
      <c r="AF41" s="153">
        <f t="shared" ref="AF41:AF51" si="57">AD41*AE41</f>
        <v>6</v>
      </c>
      <c r="AG41" s="157">
        <f t="shared" ref="AG41:AG43" si="58">AF41*Q41</f>
        <v>150</v>
      </c>
      <c r="AH41" s="158" t="str">
        <f t="shared" ref="AH41:AH43" si="59">IF((AG41&gt;599),"I",IF(AG41&gt;149,"II",IF(AG41&gt;39,"III",IF(AG41&lt;31,"IV"))))</f>
        <v>II</v>
      </c>
      <c r="AI41" s="155" t="str">
        <f t="shared" ref="AI41:AI43" si="60">IF(AH41="IV","Aceptable",IF(AH41="III","Mejorable",IF(AH41="II","No Aceptable o Aceptable con Control Especifico",IF(AH41="I","No Aceptable"))))</f>
        <v>No Aceptable o Aceptable con Control Especifico</v>
      </c>
      <c r="AJ41" s="157">
        <v>200</v>
      </c>
      <c r="AK41" s="157">
        <f t="shared" ref="AK41:AK43" si="61">AG41</f>
        <v>150</v>
      </c>
      <c r="AL41" s="361">
        <f t="shared" si="56"/>
        <v>0.25</v>
      </c>
      <c r="AM41" s="362" t="s">
        <v>407</v>
      </c>
      <c r="AN41" s="363" t="s">
        <v>634</v>
      </c>
    </row>
    <row r="42" spans="1:40" ht="198">
      <c r="A42" s="574"/>
      <c r="B42" s="162" t="s">
        <v>385</v>
      </c>
      <c r="C42" s="162" t="s">
        <v>386</v>
      </c>
      <c r="D42" s="136" t="s">
        <v>449</v>
      </c>
      <c r="E42" s="149" t="s">
        <v>839</v>
      </c>
      <c r="F42" s="208" t="s">
        <v>25</v>
      </c>
      <c r="G42" s="136" t="s">
        <v>570</v>
      </c>
      <c r="H42" s="136" t="s">
        <v>441</v>
      </c>
      <c r="I42" s="136" t="s">
        <v>403</v>
      </c>
      <c r="J42" s="149" t="s">
        <v>389</v>
      </c>
      <c r="K42" s="147" t="s">
        <v>397</v>
      </c>
      <c r="L42" s="149" t="s">
        <v>404</v>
      </c>
      <c r="M42" s="153">
        <v>2</v>
      </c>
      <c r="N42" s="154">
        <v>3</v>
      </c>
      <c r="O42" s="153">
        <f t="shared" si="25"/>
        <v>6</v>
      </c>
      <c r="P42" s="167" t="str">
        <f t="shared" si="26"/>
        <v>Medio</v>
      </c>
      <c r="Q42" s="153">
        <v>10</v>
      </c>
      <c r="R42" s="153">
        <f t="shared" si="27"/>
        <v>60</v>
      </c>
      <c r="S42" s="153" t="str">
        <f t="shared" si="28"/>
        <v>III</v>
      </c>
      <c r="T42" s="221" t="str">
        <f t="shared" si="29"/>
        <v>Mejorable</v>
      </c>
      <c r="U42" s="137" t="s">
        <v>391</v>
      </c>
      <c r="V42" s="137" t="s">
        <v>392</v>
      </c>
      <c r="W42" s="137" t="s">
        <v>392</v>
      </c>
      <c r="X42" s="149" t="s">
        <v>405</v>
      </c>
      <c r="Y42" s="148" t="s">
        <v>278</v>
      </c>
      <c r="Z42" s="147" t="s">
        <v>607</v>
      </c>
      <c r="AA42" s="149" t="s">
        <v>608</v>
      </c>
      <c r="AB42" s="147" t="s">
        <v>390</v>
      </c>
      <c r="AC42" s="209" t="s">
        <v>658</v>
      </c>
      <c r="AD42" s="153">
        <v>2</v>
      </c>
      <c r="AE42" s="154">
        <v>2</v>
      </c>
      <c r="AF42" s="153">
        <f t="shared" si="57"/>
        <v>4</v>
      </c>
      <c r="AG42" s="157">
        <f t="shared" si="58"/>
        <v>40</v>
      </c>
      <c r="AH42" s="158" t="str">
        <f t="shared" si="59"/>
        <v>III</v>
      </c>
      <c r="AI42" s="155" t="str">
        <f t="shared" si="60"/>
        <v>Mejorable</v>
      </c>
      <c r="AJ42" s="157">
        <f t="shared" ref="AJ42:AJ43" si="62">R42</f>
        <v>60</v>
      </c>
      <c r="AK42" s="157">
        <f t="shared" si="61"/>
        <v>40</v>
      </c>
      <c r="AL42" s="361">
        <f t="shared" si="56"/>
        <v>0.33333333333333331</v>
      </c>
      <c r="AM42" s="362" t="s">
        <v>407</v>
      </c>
      <c r="AN42" s="363" t="s">
        <v>427</v>
      </c>
    </row>
    <row r="43" spans="1:40" ht="108">
      <c r="A43" s="574"/>
      <c r="B43" s="162" t="s">
        <v>385</v>
      </c>
      <c r="C43" s="162" t="s">
        <v>386</v>
      </c>
      <c r="D43" s="136" t="s">
        <v>445</v>
      </c>
      <c r="E43" s="149" t="s">
        <v>839</v>
      </c>
      <c r="F43" s="208" t="s">
        <v>25</v>
      </c>
      <c r="G43" s="136" t="s">
        <v>569</v>
      </c>
      <c r="H43" s="320" t="s">
        <v>1009</v>
      </c>
      <c r="I43" s="149" t="s">
        <v>706</v>
      </c>
      <c r="J43" s="149" t="s">
        <v>389</v>
      </c>
      <c r="K43" s="147" t="s">
        <v>397</v>
      </c>
      <c r="L43" s="149" t="s">
        <v>707</v>
      </c>
      <c r="M43" s="153">
        <v>2</v>
      </c>
      <c r="N43" s="154">
        <v>3</v>
      </c>
      <c r="O43" s="153">
        <f t="shared" si="25"/>
        <v>6</v>
      </c>
      <c r="P43" s="167" t="str">
        <f t="shared" si="26"/>
        <v>Medio</v>
      </c>
      <c r="Q43" s="153">
        <v>60</v>
      </c>
      <c r="R43" s="153">
        <f t="shared" si="27"/>
        <v>360</v>
      </c>
      <c r="S43" s="153" t="str">
        <f t="shared" si="28"/>
        <v>II</v>
      </c>
      <c r="T43" s="155" t="str">
        <f t="shared" si="29"/>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3">
        <f t="shared" si="57"/>
        <v>4</v>
      </c>
      <c r="AG43" s="157">
        <f t="shared" si="58"/>
        <v>240</v>
      </c>
      <c r="AH43" s="158" t="str">
        <f t="shared" si="59"/>
        <v>II</v>
      </c>
      <c r="AI43" s="155" t="str">
        <f t="shared" si="60"/>
        <v>No Aceptable o Aceptable con Control Especifico</v>
      </c>
      <c r="AJ43" s="157">
        <f t="shared" si="62"/>
        <v>360</v>
      </c>
      <c r="AK43" s="157">
        <f t="shared" si="61"/>
        <v>240</v>
      </c>
      <c r="AL43" s="361">
        <f t="shared" si="56"/>
        <v>0.33333333333333331</v>
      </c>
      <c r="AM43" s="362" t="s">
        <v>394</v>
      </c>
      <c r="AN43" s="363" t="s">
        <v>427</v>
      </c>
    </row>
    <row r="44" spans="1:40" ht="224.4">
      <c r="A44" s="574"/>
      <c r="B44" s="152" t="s">
        <v>385</v>
      </c>
      <c r="C44" s="162" t="s">
        <v>386</v>
      </c>
      <c r="D44" s="136" t="s">
        <v>387</v>
      </c>
      <c r="E44" s="149" t="s">
        <v>839</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27"/>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866</v>
      </c>
      <c r="AD44" s="153">
        <v>2</v>
      </c>
      <c r="AE44" s="154">
        <v>2</v>
      </c>
      <c r="AF44" s="153">
        <f t="shared" si="57"/>
        <v>4</v>
      </c>
      <c r="AG44" s="157">
        <f>AF44*Q44</f>
        <v>100</v>
      </c>
      <c r="AH44" s="158" t="str">
        <f>IF((AG44&gt;599),"I",IF(AG44&gt;149,"II",IF(AG44&gt;39,"III",IF(AG44&lt;31,"IV"))))</f>
        <v>III</v>
      </c>
      <c r="AI44" s="155" t="str">
        <f>IF(AH44="IV","Aceptable",IF(AH44="III","Mejorable",IF(AH44="II","No Aceptable o Aceptable con Control Especifico",IF(AH44="I","No Aceptable"))))</f>
        <v>Mejorable</v>
      </c>
      <c r="AJ44" s="157">
        <f>R44</f>
        <v>150</v>
      </c>
      <c r="AK44" s="157">
        <f>AG44</f>
        <v>100</v>
      </c>
      <c r="AL44" s="361">
        <f>(AJ44-AK44)/AJ44</f>
        <v>0.33333333333333331</v>
      </c>
      <c r="AM44" s="362" t="s">
        <v>394</v>
      </c>
      <c r="AN44" s="363" t="s">
        <v>427</v>
      </c>
    </row>
    <row r="45" spans="1:40" ht="237.6">
      <c r="A45" s="574"/>
      <c r="B45" s="152" t="s">
        <v>385</v>
      </c>
      <c r="C45" s="162" t="s">
        <v>386</v>
      </c>
      <c r="D45" s="136" t="s">
        <v>449</v>
      </c>
      <c r="E45" s="149" t="s">
        <v>839</v>
      </c>
      <c r="F45" s="208" t="s">
        <v>27</v>
      </c>
      <c r="G45" s="208" t="s">
        <v>566</v>
      </c>
      <c r="H45" s="208" t="s">
        <v>612</v>
      </c>
      <c r="I45" s="136" t="s">
        <v>594</v>
      </c>
      <c r="J45" s="147" t="s">
        <v>389</v>
      </c>
      <c r="K45" s="149" t="s">
        <v>595</v>
      </c>
      <c r="L45" s="147" t="s">
        <v>390</v>
      </c>
      <c r="M45" s="153">
        <v>2</v>
      </c>
      <c r="N45" s="154">
        <v>3</v>
      </c>
      <c r="O45" s="153">
        <f t="shared" ref="O45" si="63">M45*N45</f>
        <v>6</v>
      </c>
      <c r="P45" s="167" t="str">
        <f t="shared" ref="P45" si="64">IF((O45&gt;23),"MuyAlto",IF(O45&gt;9,"Alto",IF(O45&gt;5,"Medio",IF(O45&lt;6,"Bajo"))))</f>
        <v>Medio</v>
      </c>
      <c r="Q45" s="153">
        <v>60</v>
      </c>
      <c r="R45" s="153">
        <f t="shared" ref="R45" si="65">O45*Q45</f>
        <v>360</v>
      </c>
      <c r="S45" s="153" t="str">
        <f t="shared" ref="S45" si="66">IF((R45&gt;599),"I",IF(R45&gt;149,"II",IF(R45&gt;39,"III",IF(R45&lt;31,"IV"))))</f>
        <v>II</v>
      </c>
      <c r="T45" s="155" t="str">
        <f t="shared" ref="T45" si="67">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866</v>
      </c>
      <c r="AD45" s="153">
        <v>2</v>
      </c>
      <c r="AE45" s="154">
        <v>2</v>
      </c>
      <c r="AF45" s="153">
        <f t="shared" si="57"/>
        <v>4</v>
      </c>
      <c r="AG45" s="157">
        <f>AF45*Q45</f>
        <v>240</v>
      </c>
      <c r="AH45" s="158" t="str">
        <f t="shared" ref="AH45" si="68">IF((AG45&gt;599),"I",IF(AG45&gt;149,"II",IF(AG45&gt;39,"III",IF(AG45&lt;31,"IV"))))</f>
        <v>II</v>
      </c>
      <c r="AI45" s="155" t="str">
        <f>IF(AH45="IV","Aceptable",IF(AH45="III","Mejorable",IF(AH45="II","No Aceptable o Aceptable con Control Especifico",IF(AH45="I","No Aceptable"))))</f>
        <v>No Aceptable o Aceptable con Control Especifico</v>
      </c>
      <c r="AJ45" s="157">
        <f>R45</f>
        <v>360</v>
      </c>
      <c r="AK45" s="157">
        <f>AG45</f>
        <v>240</v>
      </c>
      <c r="AL45" s="361">
        <f>(AJ45-AK45)/AJ45</f>
        <v>0.33333333333333331</v>
      </c>
      <c r="AM45" s="362" t="s">
        <v>394</v>
      </c>
      <c r="AN45" s="363" t="s">
        <v>427</v>
      </c>
    </row>
    <row r="46" spans="1:40" ht="198">
      <c r="A46" s="574"/>
      <c r="B46" s="162" t="s">
        <v>385</v>
      </c>
      <c r="C46" s="162" t="s">
        <v>386</v>
      </c>
      <c r="D46" s="136" t="s">
        <v>449</v>
      </c>
      <c r="E46" s="149" t="s">
        <v>839</v>
      </c>
      <c r="F46" s="208" t="s">
        <v>28</v>
      </c>
      <c r="G46" s="136" t="s">
        <v>35</v>
      </c>
      <c r="H46" s="311" t="s">
        <v>615</v>
      </c>
      <c r="I46" s="136" t="s">
        <v>605</v>
      </c>
      <c r="J46" s="149" t="s">
        <v>401</v>
      </c>
      <c r="K46" s="147" t="s">
        <v>397</v>
      </c>
      <c r="L46" s="147" t="s">
        <v>397</v>
      </c>
      <c r="M46" s="153">
        <v>2</v>
      </c>
      <c r="N46" s="154">
        <v>3</v>
      </c>
      <c r="O46" s="153">
        <f t="shared" ref="O46" si="69">M46*N46</f>
        <v>6</v>
      </c>
      <c r="P46" s="167" t="str">
        <f t="shared" ref="P46:P51" si="70">IF((O46&gt;23),"MuyAlto",IF(O46&gt;9,"Alto",IF(O46&gt;5,"Medio",IF(O46&lt;6,"Bajo"))))</f>
        <v>Medio</v>
      </c>
      <c r="Q46" s="153">
        <v>60</v>
      </c>
      <c r="R46" s="153">
        <f t="shared" si="27"/>
        <v>360</v>
      </c>
      <c r="S46" s="153" t="str">
        <f t="shared" ref="S46:S51" si="71">IF((R46&gt;599),"I",IF(R46&gt;149,"II",IF(R46&gt;39,"III",IF(R46&lt;31,"IV"))))</f>
        <v>II</v>
      </c>
      <c r="T46" s="155" t="str">
        <f t="shared" ref="T46:T51" si="72">IF(S46="IV","Aceptable",IF(S46="III","Mejorable",IF(S46="II","No Aceptable o Aceptable con Control Especifico",IF(S46="I","No Aceptable"))))</f>
        <v>No Aceptable o Aceptable con Control Especifico</v>
      </c>
      <c r="U46" s="137" t="s">
        <v>391</v>
      </c>
      <c r="V46" s="137" t="s">
        <v>392</v>
      </c>
      <c r="W46" s="137" t="s">
        <v>392</v>
      </c>
      <c r="X46" s="149" t="s">
        <v>606</v>
      </c>
      <c r="Y46" s="148" t="s">
        <v>278</v>
      </c>
      <c r="Z46" s="148" t="s">
        <v>392</v>
      </c>
      <c r="AA46" s="149" t="s">
        <v>965</v>
      </c>
      <c r="AB46" s="147" t="s">
        <v>390</v>
      </c>
      <c r="AC46" s="209" t="s">
        <v>966</v>
      </c>
      <c r="AD46" s="153">
        <v>2</v>
      </c>
      <c r="AE46" s="154">
        <v>2</v>
      </c>
      <c r="AF46" s="153">
        <f t="shared" si="57"/>
        <v>4</v>
      </c>
      <c r="AG46" s="157">
        <f t="shared" ref="AG46:AG51" si="73">AF46*Q46</f>
        <v>240</v>
      </c>
      <c r="AH46" s="158" t="str">
        <f t="shared" ref="AH46:AH51" si="74">IF((AG46&gt;599),"I",IF(AG46&gt;149,"II",IF(AG46&gt;39,"III",IF(AG46&lt;31,"IV"))))</f>
        <v>II</v>
      </c>
      <c r="AI46" s="155" t="str">
        <f t="shared" ref="AI46:AI51" si="75">IF(AH46="IV","Aceptable",IF(AH46="III","Mejorable",IF(AH46="II","No Aceptable o Aceptable con Control Especifico",IF(AH46="I","No Aceptable"))))</f>
        <v>No Aceptable o Aceptable con Control Especifico</v>
      </c>
      <c r="AJ46" s="157">
        <f t="shared" ref="AJ46:AJ47" si="76">R46</f>
        <v>360</v>
      </c>
      <c r="AK46" s="157">
        <f t="shared" ref="AK46:AK51" si="77">AG46</f>
        <v>240</v>
      </c>
      <c r="AL46" s="361">
        <f t="shared" ref="AL46:AL51" si="78">(AJ46-AK46)/AJ46</f>
        <v>0.33333333333333331</v>
      </c>
      <c r="AM46" s="362" t="s">
        <v>394</v>
      </c>
      <c r="AN46" s="363" t="s">
        <v>563</v>
      </c>
    </row>
    <row r="47" spans="1:40" ht="198">
      <c r="A47" s="574"/>
      <c r="B47" s="162" t="s">
        <v>385</v>
      </c>
      <c r="C47" s="162" t="s">
        <v>386</v>
      </c>
      <c r="D47" s="136" t="s">
        <v>449</v>
      </c>
      <c r="E47" s="149" t="s">
        <v>839</v>
      </c>
      <c r="F47" s="208" t="s">
        <v>28</v>
      </c>
      <c r="G47" s="136" t="s">
        <v>48</v>
      </c>
      <c r="H47" s="136" t="s">
        <v>426</v>
      </c>
      <c r="I47" s="136" t="s">
        <v>600</v>
      </c>
      <c r="J47" s="149" t="s">
        <v>603</v>
      </c>
      <c r="K47" s="149" t="s">
        <v>604</v>
      </c>
      <c r="L47" s="147" t="s">
        <v>390</v>
      </c>
      <c r="M47" s="153">
        <v>2</v>
      </c>
      <c r="N47" s="154">
        <v>3</v>
      </c>
      <c r="O47" s="153">
        <f>M47*N47</f>
        <v>6</v>
      </c>
      <c r="P47" s="167" t="str">
        <f t="shared" si="70"/>
        <v>Medio</v>
      </c>
      <c r="Q47" s="153">
        <v>60</v>
      </c>
      <c r="R47" s="153">
        <f t="shared" si="27"/>
        <v>360</v>
      </c>
      <c r="S47" s="153" t="str">
        <f t="shared" si="71"/>
        <v>II</v>
      </c>
      <c r="T47" s="155" t="str">
        <f t="shared" si="72"/>
        <v>No Aceptable o Aceptable con Control Especifico</v>
      </c>
      <c r="U47" s="137" t="s">
        <v>391</v>
      </c>
      <c r="V47" s="137" t="s">
        <v>392</v>
      </c>
      <c r="W47" s="137" t="s">
        <v>392</v>
      </c>
      <c r="X47" s="149" t="s">
        <v>398</v>
      </c>
      <c r="Y47" s="148" t="s">
        <v>278</v>
      </c>
      <c r="Z47" s="148" t="s">
        <v>392</v>
      </c>
      <c r="AA47" s="149" t="s">
        <v>964</v>
      </c>
      <c r="AB47" s="147" t="s">
        <v>837</v>
      </c>
      <c r="AC47" s="209" t="s">
        <v>659</v>
      </c>
      <c r="AD47" s="153">
        <v>2</v>
      </c>
      <c r="AE47" s="154">
        <v>2</v>
      </c>
      <c r="AF47" s="153">
        <f t="shared" si="57"/>
        <v>4</v>
      </c>
      <c r="AG47" s="157">
        <f t="shared" si="73"/>
        <v>240</v>
      </c>
      <c r="AH47" s="158" t="str">
        <f t="shared" si="74"/>
        <v>II</v>
      </c>
      <c r="AI47" s="155" t="str">
        <f t="shared" si="75"/>
        <v>No Aceptable o Aceptable con Control Especifico</v>
      </c>
      <c r="AJ47" s="157">
        <f t="shared" si="76"/>
        <v>360</v>
      </c>
      <c r="AK47" s="157">
        <f t="shared" si="77"/>
        <v>240</v>
      </c>
      <c r="AL47" s="361">
        <f t="shared" si="78"/>
        <v>0.33333333333333331</v>
      </c>
      <c r="AM47" s="362" t="s">
        <v>394</v>
      </c>
      <c r="AN47" s="363" t="s">
        <v>563</v>
      </c>
    </row>
    <row r="48" spans="1:40" ht="108" customHeight="1">
      <c r="A48" s="574"/>
      <c r="B48" s="162" t="s">
        <v>385</v>
      </c>
      <c r="C48" s="162" t="s">
        <v>574</v>
      </c>
      <c r="D48" s="136" t="s">
        <v>445</v>
      </c>
      <c r="E48" s="149" t="s">
        <v>839</v>
      </c>
      <c r="F48" s="208" t="s">
        <v>29</v>
      </c>
      <c r="G48" s="136" t="s">
        <v>67</v>
      </c>
      <c r="H48" s="136" t="s">
        <v>440</v>
      </c>
      <c r="I48" s="147" t="s">
        <v>820</v>
      </c>
      <c r="J48" s="149" t="s">
        <v>389</v>
      </c>
      <c r="K48" s="149" t="s">
        <v>397</v>
      </c>
      <c r="L48" s="149" t="s">
        <v>685</v>
      </c>
      <c r="M48" s="153">
        <v>6</v>
      </c>
      <c r="N48" s="154">
        <v>1</v>
      </c>
      <c r="O48" s="153">
        <f t="shared" ref="O48:O51" si="79">M48*N48</f>
        <v>6</v>
      </c>
      <c r="P48" s="167" t="str">
        <f t="shared" si="70"/>
        <v>Medio</v>
      </c>
      <c r="Q48" s="153">
        <v>100</v>
      </c>
      <c r="R48" s="153">
        <f t="shared" si="27"/>
        <v>600</v>
      </c>
      <c r="S48" s="153" t="str">
        <f t="shared" si="71"/>
        <v>I</v>
      </c>
      <c r="T48" s="155" t="str">
        <f t="shared" si="72"/>
        <v>No Aceptable</v>
      </c>
      <c r="U48" s="137" t="s">
        <v>391</v>
      </c>
      <c r="V48" s="137" t="s">
        <v>392</v>
      </c>
      <c r="W48" s="137" t="s">
        <v>392</v>
      </c>
      <c r="X48" s="149" t="s">
        <v>626</v>
      </c>
      <c r="Y48" s="148" t="s">
        <v>278</v>
      </c>
      <c r="Z48" s="147" t="s">
        <v>392</v>
      </c>
      <c r="AA48" s="149" t="s">
        <v>795</v>
      </c>
      <c r="AB48" s="147" t="s">
        <v>390</v>
      </c>
      <c r="AC48" s="209" t="s">
        <v>687</v>
      </c>
      <c r="AD48" s="153">
        <v>2</v>
      </c>
      <c r="AE48" s="154">
        <v>1</v>
      </c>
      <c r="AF48" s="153">
        <f t="shared" si="57"/>
        <v>2</v>
      </c>
      <c r="AG48" s="157">
        <f t="shared" si="73"/>
        <v>200</v>
      </c>
      <c r="AH48" s="158" t="str">
        <f t="shared" si="74"/>
        <v>II</v>
      </c>
      <c r="AI48" s="155" t="str">
        <f t="shared" si="75"/>
        <v>No Aceptable o Aceptable con Control Especifico</v>
      </c>
      <c r="AJ48" s="157">
        <v>600</v>
      </c>
      <c r="AK48" s="157">
        <f t="shared" si="77"/>
        <v>200</v>
      </c>
      <c r="AL48" s="361">
        <f t="shared" si="78"/>
        <v>0.66666666666666663</v>
      </c>
      <c r="AM48" s="362" t="s">
        <v>394</v>
      </c>
      <c r="AN48" s="363" t="s">
        <v>399</v>
      </c>
    </row>
    <row r="49" spans="1:40" ht="171.45" customHeight="1">
      <c r="A49" s="574"/>
      <c r="B49" s="162" t="s">
        <v>385</v>
      </c>
      <c r="C49" s="162" t="s">
        <v>574</v>
      </c>
      <c r="D49" s="136" t="s">
        <v>445</v>
      </c>
      <c r="E49" s="149" t="s">
        <v>839</v>
      </c>
      <c r="F49" s="208" t="s">
        <v>29</v>
      </c>
      <c r="G49" s="136" t="s">
        <v>62</v>
      </c>
      <c r="H49" s="136" t="s">
        <v>446</v>
      </c>
      <c r="I49" s="147" t="s">
        <v>681</v>
      </c>
      <c r="J49" s="149" t="s">
        <v>389</v>
      </c>
      <c r="K49" s="149" t="s">
        <v>397</v>
      </c>
      <c r="L49" s="149" t="s">
        <v>682</v>
      </c>
      <c r="M49" s="153">
        <v>6</v>
      </c>
      <c r="N49" s="154">
        <v>1</v>
      </c>
      <c r="O49" s="153">
        <f t="shared" si="79"/>
        <v>6</v>
      </c>
      <c r="P49" s="167" t="str">
        <f t="shared" si="70"/>
        <v>Medio</v>
      </c>
      <c r="Q49" s="153">
        <v>100</v>
      </c>
      <c r="R49" s="153">
        <f t="shared" si="27"/>
        <v>600</v>
      </c>
      <c r="S49" s="153" t="str">
        <f t="shared" si="71"/>
        <v>I</v>
      </c>
      <c r="T49" s="155" t="str">
        <f t="shared" si="72"/>
        <v>No Aceptable</v>
      </c>
      <c r="U49" s="137" t="s">
        <v>391</v>
      </c>
      <c r="V49" s="137" t="s">
        <v>392</v>
      </c>
      <c r="W49" s="137" t="s">
        <v>392</v>
      </c>
      <c r="X49" s="149" t="s">
        <v>626</v>
      </c>
      <c r="Y49" s="148" t="s">
        <v>278</v>
      </c>
      <c r="Z49" s="147" t="s">
        <v>392</v>
      </c>
      <c r="AA49" s="149" t="s">
        <v>793</v>
      </c>
      <c r="AB49" s="147" t="s">
        <v>390</v>
      </c>
      <c r="AC49" s="209" t="s">
        <v>794</v>
      </c>
      <c r="AD49" s="153">
        <v>2</v>
      </c>
      <c r="AE49" s="154">
        <v>1</v>
      </c>
      <c r="AF49" s="153">
        <f t="shared" si="57"/>
        <v>2</v>
      </c>
      <c r="AG49" s="157">
        <f t="shared" si="73"/>
        <v>200</v>
      </c>
      <c r="AH49" s="158" t="str">
        <f t="shared" si="74"/>
        <v>II</v>
      </c>
      <c r="AI49" s="155" t="str">
        <f t="shared" si="75"/>
        <v>No Aceptable o Aceptable con Control Especifico</v>
      </c>
      <c r="AJ49" s="157">
        <v>600</v>
      </c>
      <c r="AK49" s="157">
        <f t="shared" si="77"/>
        <v>200</v>
      </c>
      <c r="AL49" s="361">
        <f t="shared" si="78"/>
        <v>0.66666666666666663</v>
      </c>
      <c r="AM49" s="362" t="s">
        <v>394</v>
      </c>
      <c r="AN49" s="363" t="s">
        <v>399</v>
      </c>
    </row>
    <row r="50" spans="1:40" ht="198">
      <c r="A50" s="574"/>
      <c r="B50" s="162" t="s">
        <v>385</v>
      </c>
      <c r="C50" s="162" t="s">
        <v>386</v>
      </c>
      <c r="D50" s="136" t="s">
        <v>449</v>
      </c>
      <c r="E50" s="149" t="s">
        <v>839</v>
      </c>
      <c r="F50" s="208" t="s">
        <v>29</v>
      </c>
      <c r="G50" s="208" t="s">
        <v>43</v>
      </c>
      <c r="H50" s="311" t="s">
        <v>1010</v>
      </c>
      <c r="I50" s="147" t="s">
        <v>618</v>
      </c>
      <c r="J50" s="147" t="s">
        <v>397</v>
      </c>
      <c r="K50" s="147" t="s">
        <v>397</v>
      </c>
      <c r="L50" s="147" t="s">
        <v>397</v>
      </c>
      <c r="M50" s="153">
        <v>2</v>
      </c>
      <c r="N50" s="154">
        <v>3</v>
      </c>
      <c r="O50" s="153">
        <f t="shared" si="79"/>
        <v>6</v>
      </c>
      <c r="P50" s="167" t="str">
        <f t="shared" si="70"/>
        <v>Medio</v>
      </c>
      <c r="Q50" s="153">
        <v>10</v>
      </c>
      <c r="R50" s="153">
        <f t="shared" si="27"/>
        <v>60</v>
      </c>
      <c r="S50" s="153" t="str">
        <f t="shared" si="71"/>
        <v>III</v>
      </c>
      <c r="T50" s="155" t="str">
        <f t="shared" si="72"/>
        <v>Mejorable</v>
      </c>
      <c r="U50" s="137" t="s">
        <v>391</v>
      </c>
      <c r="V50" s="137" t="s">
        <v>392</v>
      </c>
      <c r="W50" s="137" t="s">
        <v>392</v>
      </c>
      <c r="X50" s="149" t="s">
        <v>619</v>
      </c>
      <c r="Y50" s="148" t="s">
        <v>278</v>
      </c>
      <c r="Z50" s="147" t="s">
        <v>392</v>
      </c>
      <c r="AA50" s="149" t="s">
        <v>621</v>
      </c>
      <c r="AB50" s="147" t="s">
        <v>390</v>
      </c>
      <c r="AC50" s="209" t="s">
        <v>622</v>
      </c>
      <c r="AD50" s="153">
        <v>2</v>
      </c>
      <c r="AE50" s="154">
        <v>2</v>
      </c>
      <c r="AF50" s="153">
        <f t="shared" si="57"/>
        <v>4</v>
      </c>
      <c r="AG50" s="157">
        <f t="shared" si="73"/>
        <v>40</v>
      </c>
      <c r="AH50" s="158" t="str">
        <f t="shared" si="74"/>
        <v>III</v>
      </c>
      <c r="AI50" s="155" t="str">
        <f t="shared" si="75"/>
        <v>Mejorable</v>
      </c>
      <c r="AJ50" s="157">
        <v>60</v>
      </c>
      <c r="AK50" s="157">
        <f t="shared" si="77"/>
        <v>40</v>
      </c>
      <c r="AL50" s="361">
        <f t="shared" si="78"/>
        <v>0.33333333333333331</v>
      </c>
      <c r="AM50" s="362" t="s">
        <v>407</v>
      </c>
      <c r="AN50" s="363" t="s">
        <v>427</v>
      </c>
    </row>
    <row r="51" spans="1:40" ht="196.2">
      <c r="A51" s="574"/>
      <c r="B51" s="162" t="s">
        <v>385</v>
      </c>
      <c r="C51" s="162" t="s">
        <v>386</v>
      </c>
      <c r="D51" s="136" t="s">
        <v>856</v>
      </c>
      <c r="E51" s="149" t="s">
        <v>839</v>
      </c>
      <c r="F51" s="208" t="s">
        <v>29</v>
      </c>
      <c r="G51" s="311" t="s">
        <v>49</v>
      </c>
      <c r="H51" s="136" t="s">
        <v>1198</v>
      </c>
      <c r="I51" s="147" t="s">
        <v>623</v>
      </c>
      <c r="J51" s="147" t="s">
        <v>389</v>
      </c>
      <c r="K51" s="149" t="s">
        <v>624</v>
      </c>
      <c r="L51" s="149" t="s">
        <v>625</v>
      </c>
      <c r="M51" s="153">
        <v>2</v>
      </c>
      <c r="N51" s="154">
        <v>3</v>
      </c>
      <c r="O51" s="153">
        <f t="shared" si="79"/>
        <v>6</v>
      </c>
      <c r="P51" s="167" t="str">
        <f t="shared" si="70"/>
        <v>Medio</v>
      </c>
      <c r="Q51" s="153">
        <v>100</v>
      </c>
      <c r="R51" s="153">
        <f t="shared" si="27"/>
        <v>600</v>
      </c>
      <c r="S51" s="153" t="str">
        <f t="shared" si="71"/>
        <v>I</v>
      </c>
      <c r="T51" s="155" t="str">
        <f t="shared" si="72"/>
        <v>No Aceptable</v>
      </c>
      <c r="U51" s="137" t="s">
        <v>391</v>
      </c>
      <c r="V51" s="137" t="s">
        <v>392</v>
      </c>
      <c r="W51" s="137" t="s">
        <v>392</v>
      </c>
      <c r="X51" s="261" t="s">
        <v>626</v>
      </c>
      <c r="Y51" s="262" t="s">
        <v>278</v>
      </c>
      <c r="Z51" s="263" t="s">
        <v>607</v>
      </c>
      <c r="AA51" s="261" t="s">
        <v>944</v>
      </c>
      <c r="AB51" s="263" t="s">
        <v>390</v>
      </c>
      <c r="AC51" s="264" t="s">
        <v>660</v>
      </c>
      <c r="AD51" s="153">
        <v>2</v>
      </c>
      <c r="AE51" s="154">
        <v>2</v>
      </c>
      <c r="AF51" s="153">
        <f t="shared" si="57"/>
        <v>4</v>
      </c>
      <c r="AG51" s="157">
        <f t="shared" si="73"/>
        <v>400</v>
      </c>
      <c r="AH51" s="158" t="str">
        <f t="shared" si="74"/>
        <v>II</v>
      </c>
      <c r="AI51" s="155" t="str">
        <f t="shared" si="75"/>
        <v>No Aceptable o Aceptable con Control Especifico</v>
      </c>
      <c r="AJ51" s="157">
        <f t="shared" ref="AJ51" si="80">R51</f>
        <v>600</v>
      </c>
      <c r="AK51" s="157">
        <f t="shared" si="77"/>
        <v>400</v>
      </c>
      <c r="AL51" s="361">
        <f t="shared" si="78"/>
        <v>0.33333333333333331</v>
      </c>
      <c r="AM51" s="362" t="s">
        <v>394</v>
      </c>
      <c r="AN51" s="363" t="s">
        <v>563</v>
      </c>
    </row>
    <row r="52" spans="1:40" ht="198">
      <c r="A52" s="574"/>
      <c r="B52" s="162" t="s">
        <v>385</v>
      </c>
      <c r="C52" s="162" t="s">
        <v>386</v>
      </c>
      <c r="D52" s="136" t="s">
        <v>449</v>
      </c>
      <c r="E52" s="149" t="s">
        <v>839</v>
      </c>
      <c r="F52" s="311" t="s">
        <v>30</v>
      </c>
      <c r="G52" s="311" t="s">
        <v>44</v>
      </c>
      <c r="H52" s="311" t="s">
        <v>636</v>
      </c>
      <c r="I52" s="149" t="s">
        <v>645</v>
      </c>
      <c r="J52" s="147" t="s">
        <v>390</v>
      </c>
      <c r="K52" s="147" t="s">
        <v>638</v>
      </c>
      <c r="L52" s="147" t="s">
        <v>639</v>
      </c>
      <c r="M52" s="153">
        <v>2</v>
      </c>
      <c r="N52" s="154">
        <v>4</v>
      </c>
      <c r="O52" s="153">
        <f t="shared" ref="O52:O58" si="81">M52*N52</f>
        <v>8</v>
      </c>
      <c r="P52" s="167" t="str">
        <f t="shared" ref="P52:P59" si="82">IF((O52&gt;23),"MuyAlto",IF(O52&gt;9,"Alto",IF(O52&gt;5,"Medio",IF(O52&lt;6,"Bajo"))))</f>
        <v>Medio</v>
      </c>
      <c r="Q52" s="153">
        <v>100</v>
      </c>
      <c r="R52" s="153">
        <f t="shared" ref="R52:R59" si="83">O52*Q52</f>
        <v>800</v>
      </c>
      <c r="S52" s="153" t="str">
        <f t="shared" ref="S52:S59" si="84">IF((R52&gt;599),"I",IF(R52&gt;149,"II",IF(R52&gt;39,"III",IF(R52&lt;31,"IV"))))</f>
        <v>I</v>
      </c>
      <c r="T52" s="155" t="str">
        <f t="shared" ref="T52:T59" si="85">IF(S52="IV","Aceptable",IF(S52="III","Mejorable",IF(S52="II","No Aceptable o Aceptable con Control Especifico",IF(S52="I","No Aceptable"))))</f>
        <v>No Aceptable</v>
      </c>
      <c r="U52" s="137" t="s">
        <v>391</v>
      </c>
      <c r="V52" s="137" t="s">
        <v>392</v>
      </c>
      <c r="W52" s="137" t="s">
        <v>392</v>
      </c>
      <c r="X52" s="149" t="s">
        <v>626</v>
      </c>
      <c r="Y52" s="262" t="s">
        <v>278</v>
      </c>
      <c r="Z52" s="263" t="s">
        <v>392</v>
      </c>
      <c r="AA52" s="261" t="s">
        <v>960</v>
      </c>
      <c r="AB52" s="263" t="s">
        <v>641</v>
      </c>
      <c r="AC52" s="264" t="s">
        <v>643</v>
      </c>
      <c r="AD52" s="265">
        <v>2</v>
      </c>
      <c r="AE52" s="266">
        <v>3</v>
      </c>
      <c r="AF52" s="265">
        <f t="shared" ref="AF52:AF59" si="86">AD52*AE52</f>
        <v>6</v>
      </c>
      <c r="AG52" s="268">
        <f t="shared" si="31"/>
        <v>600</v>
      </c>
      <c r="AH52" s="269" t="str">
        <f t="shared" si="32"/>
        <v>I</v>
      </c>
      <c r="AI52" s="270" t="str">
        <f t="shared" si="33"/>
        <v>No Aceptable</v>
      </c>
      <c r="AJ52" s="268">
        <v>800</v>
      </c>
      <c r="AK52" s="268">
        <f t="shared" si="34"/>
        <v>600</v>
      </c>
      <c r="AL52" s="367">
        <f t="shared" si="35"/>
        <v>0.25</v>
      </c>
      <c r="AM52" s="368" t="s">
        <v>407</v>
      </c>
      <c r="AN52" s="363" t="s">
        <v>634</v>
      </c>
    </row>
    <row r="53" spans="1:40" ht="198">
      <c r="A53" s="575"/>
      <c r="B53" s="162" t="s">
        <v>385</v>
      </c>
      <c r="C53" s="162" t="s">
        <v>386</v>
      </c>
      <c r="D53" s="136" t="s">
        <v>449</v>
      </c>
      <c r="E53" s="149" t="s">
        <v>839</v>
      </c>
      <c r="F53" s="311" t="s">
        <v>30</v>
      </c>
      <c r="G53" s="311" t="s">
        <v>57</v>
      </c>
      <c r="H53" s="311" t="s">
        <v>644</v>
      </c>
      <c r="I53" s="147" t="s">
        <v>646</v>
      </c>
      <c r="J53" s="147" t="s">
        <v>390</v>
      </c>
      <c r="K53" s="147" t="s">
        <v>638</v>
      </c>
      <c r="L53" s="147" t="s">
        <v>639</v>
      </c>
      <c r="M53" s="153">
        <v>2</v>
      </c>
      <c r="N53" s="154">
        <v>4</v>
      </c>
      <c r="O53" s="153">
        <f t="shared" si="81"/>
        <v>8</v>
      </c>
      <c r="P53" s="167" t="str">
        <f t="shared" si="82"/>
        <v>Medio</v>
      </c>
      <c r="Q53" s="153">
        <v>100</v>
      </c>
      <c r="R53" s="153">
        <f t="shared" si="83"/>
        <v>800</v>
      </c>
      <c r="S53" s="153" t="str">
        <f t="shared" si="84"/>
        <v>I</v>
      </c>
      <c r="T53" s="155" t="str">
        <f t="shared" si="85"/>
        <v>No Aceptable</v>
      </c>
      <c r="U53" s="137" t="s">
        <v>391</v>
      </c>
      <c r="V53" s="137" t="s">
        <v>392</v>
      </c>
      <c r="W53" s="137" t="s">
        <v>392</v>
      </c>
      <c r="X53" s="149" t="s">
        <v>626</v>
      </c>
      <c r="Y53" s="262" t="s">
        <v>278</v>
      </c>
      <c r="Z53" s="263" t="s">
        <v>392</v>
      </c>
      <c r="AA53" s="261" t="s">
        <v>959</v>
      </c>
      <c r="AB53" s="263" t="s">
        <v>641</v>
      </c>
      <c r="AC53" s="264" t="s">
        <v>643</v>
      </c>
      <c r="AD53" s="265">
        <v>2</v>
      </c>
      <c r="AE53" s="266">
        <v>3</v>
      </c>
      <c r="AF53" s="265">
        <f t="shared" si="86"/>
        <v>6</v>
      </c>
      <c r="AG53" s="268">
        <f t="shared" si="31"/>
        <v>600</v>
      </c>
      <c r="AH53" s="269" t="str">
        <f t="shared" si="32"/>
        <v>I</v>
      </c>
      <c r="AI53" s="270" t="str">
        <f t="shared" si="33"/>
        <v>No Aceptable</v>
      </c>
      <c r="AJ53" s="268">
        <v>800</v>
      </c>
      <c r="AK53" s="268">
        <f t="shared" si="34"/>
        <v>600</v>
      </c>
      <c r="AL53" s="367">
        <f t="shared" si="35"/>
        <v>0.25</v>
      </c>
      <c r="AM53" s="368" t="s">
        <v>407</v>
      </c>
      <c r="AN53" s="363" t="s">
        <v>634</v>
      </c>
    </row>
    <row r="54" spans="1:40" ht="184.8">
      <c r="A54" s="568" t="s">
        <v>452</v>
      </c>
      <c r="B54" s="162" t="s">
        <v>385</v>
      </c>
      <c r="C54" s="162" t="s">
        <v>386</v>
      </c>
      <c r="D54" s="136" t="s">
        <v>1031</v>
      </c>
      <c r="E54" s="149" t="s">
        <v>839</v>
      </c>
      <c r="F54" s="208" t="s">
        <v>29</v>
      </c>
      <c r="G54" s="136" t="s">
        <v>67</v>
      </c>
      <c r="H54" s="136" t="s">
        <v>454</v>
      </c>
      <c r="I54" s="147" t="s">
        <v>820</v>
      </c>
      <c r="J54" s="149" t="s">
        <v>389</v>
      </c>
      <c r="K54" s="149" t="s">
        <v>397</v>
      </c>
      <c r="L54" s="149" t="s">
        <v>685</v>
      </c>
      <c r="M54" s="153">
        <v>6</v>
      </c>
      <c r="N54" s="154">
        <v>1</v>
      </c>
      <c r="O54" s="153">
        <f t="shared" si="81"/>
        <v>6</v>
      </c>
      <c r="P54" s="167" t="str">
        <f t="shared" si="82"/>
        <v>Medio</v>
      </c>
      <c r="Q54" s="153">
        <v>100</v>
      </c>
      <c r="R54" s="153">
        <f t="shared" si="83"/>
        <v>600</v>
      </c>
      <c r="S54" s="153" t="str">
        <f t="shared" si="84"/>
        <v>I</v>
      </c>
      <c r="T54" s="155" t="str">
        <f t="shared" si="85"/>
        <v>No Aceptable</v>
      </c>
      <c r="U54" s="137" t="s">
        <v>391</v>
      </c>
      <c r="V54" s="137" t="s">
        <v>392</v>
      </c>
      <c r="W54" s="137" t="s">
        <v>392</v>
      </c>
      <c r="X54" s="149" t="s">
        <v>626</v>
      </c>
      <c r="Y54" s="148" t="s">
        <v>278</v>
      </c>
      <c r="Z54" s="147" t="s">
        <v>392</v>
      </c>
      <c r="AA54" s="149" t="s">
        <v>795</v>
      </c>
      <c r="AB54" s="147" t="s">
        <v>390</v>
      </c>
      <c r="AC54" s="209" t="s">
        <v>687</v>
      </c>
      <c r="AD54" s="153">
        <v>2</v>
      </c>
      <c r="AE54" s="154">
        <v>1</v>
      </c>
      <c r="AF54" s="153">
        <f t="shared" si="86"/>
        <v>2</v>
      </c>
      <c r="AG54" s="157">
        <f t="shared" si="31"/>
        <v>200</v>
      </c>
      <c r="AH54" s="158" t="str">
        <f t="shared" si="32"/>
        <v>II</v>
      </c>
      <c r="AI54" s="155" t="str">
        <f t="shared" si="33"/>
        <v>No Aceptable o Aceptable con Control Especifico</v>
      </c>
      <c r="AJ54" s="157">
        <v>600</v>
      </c>
      <c r="AK54" s="157">
        <f t="shared" si="34"/>
        <v>200</v>
      </c>
      <c r="AL54" s="361">
        <f t="shared" si="35"/>
        <v>0.66666666666666663</v>
      </c>
      <c r="AM54" s="362" t="s">
        <v>394</v>
      </c>
      <c r="AN54" s="363" t="s">
        <v>399</v>
      </c>
    </row>
    <row r="55" spans="1:40" ht="171.45" customHeight="1">
      <c r="A55" s="569"/>
      <c r="B55" s="162" t="s">
        <v>385</v>
      </c>
      <c r="C55" s="162" t="s">
        <v>386</v>
      </c>
      <c r="D55" s="136" t="s">
        <v>453</v>
      </c>
      <c r="E55" s="149" t="s">
        <v>839</v>
      </c>
      <c r="F55" s="208" t="s">
        <v>29</v>
      </c>
      <c r="G55" s="136" t="s">
        <v>62</v>
      </c>
      <c r="H55" s="136" t="s">
        <v>455</v>
      </c>
      <c r="I55" s="149" t="s">
        <v>681</v>
      </c>
      <c r="J55" s="149" t="s">
        <v>389</v>
      </c>
      <c r="K55" s="149" t="s">
        <v>397</v>
      </c>
      <c r="L55" s="149" t="s">
        <v>682</v>
      </c>
      <c r="M55" s="153">
        <v>6</v>
      </c>
      <c r="N55" s="154">
        <v>1</v>
      </c>
      <c r="O55" s="153">
        <f t="shared" si="81"/>
        <v>6</v>
      </c>
      <c r="P55" s="167" t="str">
        <f t="shared" si="82"/>
        <v>Medio</v>
      </c>
      <c r="Q55" s="153">
        <v>100</v>
      </c>
      <c r="R55" s="153">
        <f t="shared" si="83"/>
        <v>600</v>
      </c>
      <c r="S55" s="153" t="str">
        <f t="shared" si="84"/>
        <v>I</v>
      </c>
      <c r="T55" s="155" t="str">
        <f t="shared" si="85"/>
        <v>No Aceptable</v>
      </c>
      <c r="U55" s="137" t="s">
        <v>391</v>
      </c>
      <c r="V55" s="137" t="s">
        <v>392</v>
      </c>
      <c r="W55" s="137" t="s">
        <v>392</v>
      </c>
      <c r="X55" s="149" t="s">
        <v>626</v>
      </c>
      <c r="Y55" s="148" t="s">
        <v>278</v>
      </c>
      <c r="Z55" s="147" t="s">
        <v>392</v>
      </c>
      <c r="AA55" s="149" t="s">
        <v>793</v>
      </c>
      <c r="AB55" s="147" t="s">
        <v>390</v>
      </c>
      <c r="AC55" s="209" t="s">
        <v>794</v>
      </c>
      <c r="AD55" s="153">
        <v>2</v>
      </c>
      <c r="AE55" s="154">
        <v>1</v>
      </c>
      <c r="AF55" s="153">
        <f t="shared" si="86"/>
        <v>2</v>
      </c>
      <c r="AG55" s="157">
        <f t="shared" si="31"/>
        <v>200</v>
      </c>
      <c r="AH55" s="158" t="str">
        <f t="shared" si="32"/>
        <v>II</v>
      </c>
      <c r="AI55" s="155" t="str">
        <f t="shared" si="33"/>
        <v>No Aceptable o Aceptable con Control Especifico</v>
      </c>
      <c r="AJ55" s="157">
        <v>600</v>
      </c>
      <c r="AK55" s="157">
        <f t="shared" si="34"/>
        <v>200</v>
      </c>
      <c r="AL55" s="361">
        <f t="shared" si="35"/>
        <v>0.66666666666666663</v>
      </c>
      <c r="AM55" s="362" t="s">
        <v>394</v>
      </c>
      <c r="AN55" s="363" t="s">
        <v>399</v>
      </c>
    </row>
    <row r="56" spans="1:40" ht="171.45" customHeight="1">
      <c r="A56" s="569"/>
      <c r="B56" s="162" t="s">
        <v>385</v>
      </c>
      <c r="C56" s="162" t="s">
        <v>386</v>
      </c>
      <c r="D56" s="136" t="s">
        <v>456</v>
      </c>
      <c r="E56" s="149" t="s">
        <v>839</v>
      </c>
      <c r="F56" s="208" t="s">
        <v>29</v>
      </c>
      <c r="G56" s="136" t="s">
        <v>36</v>
      </c>
      <c r="H56" s="136" t="s">
        <v>432</v>
      </c>
      <c r="I56" s="136" t="s">
        <v>433</v>
      </c>
      <c r="J56" s="153" t="s">
        <v>397</v>
      </c>
      <c r="K56" s="147" t="s">
        <v>397</v>
      </c>
      <c r="L56" s="147" t="s">
        <v>410</v>
      </c>
      <c r="M56" s="153">
        <v>2</v>
      </c>
      <c r="N56" s="154">
        <v>2</v>
      </c>
      <c r="O56" s="153">
        <f t="shared" si="81"/>
        <v>4</v>
      </c>
      <c r="P56" s="167" t="str">
        <f t="shared" si="82"/>
        <v>Bajo</v>
      </c>
      <c r="Q56" s="153">
        <v>60</v>
      </c>
      <c r="R56" s="153">
        <f t="shared" si="83"/>
        <v>240</v>
      </c>
      <c r="S56" s="153" t="str">
        <f t="shared" si="84"/>
        <v>II</v>
      </c>
      <c r="T56" s="155" t="str">
        <f t="shared" si="85"/>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3">
        <f t="shared" si="86"/>
        <v>2</v>
      </c>
      <c r="AG56" s="157">
        <f t="shared" ref="AG56:AG59" si="87">AF56*Q56</f>
        <v>120</v>
      </c>
      <c r="AH56" s="158" t="str">
        <f t="shared" ref="AH56:AH59" si="88">IF((AG56&gt;599),"I",IF(AG56&gt;149,"II",IF(AG56&gt;39,"III",IF(AG56&lt;31,"IV"))))</f>
        <v>III</v>
      </c>
      <c r="AI56" s="155" t="str">
        <f t="shared" ref="AI56:AI59" si="89">IF(AH56="IV","Aceptable",IF(AH56="III","Mejorable",IF(AH56="II","No Aceptable o Aceptable con Control Especifico",IF(AH56="I","No Aceptable"))))</f>
        <v>Mejorable</v>
      </c>
      <c r="AJ56" s="157">
        <f t="shared" ref="AJ56:AJ59" si="90">R56</f>
        <v>240</v>
      </c>
      <c r="AK56" s="157">
        <f t="shared" ref="AK56:AK59" si="91">AG56</f>
        <v>120</v>
      </c>
      <c r="AL56" s="361">
        <f t="shared" ref="AL56:AL59" si="92">(AJ56-AK56)/AJ56</f>
        <v>0.5</v>
      </c>
      <c r="AM56" s="362" t="s">
        <v>407</v>
      </c>
      <c r="AN56" s="363" t="s">
        <v>395</v>
      </c>
    </row>
    <row r="57" spans="1:40" ht="145.05000000000001" customHeight="1">
      <c r="A57" s="569"/>
      <c r="B57" s="152" t="s">
        <v>385</v>
      </c>
      <c r="C57" s="162" t="s">
        <v>386</v>
      </c>
      <c r="D57" s="136" t="s">
        <v>856</v>
      </c>
      <c r="E57" s="149" t="s">
        <v>839</v>
      </c>
      <c r="F57" s="208" t="s">
        <v>29</v>
      </c>
      <c r="G57" s="136" t="s">
        <v>49</v>
      </c>
      <c r="H57" s="136" t="s">
        <v>1198</v>
      </c>
      <c r="I57" s="149" t="s">
        <v>623</v>
      </c>
      <c r="J57" s="147" t="s">
        <v>389</v>
      </c>
      <c r="K57" s="149" t="s">
        <v>624</v>
      </c>
      <c r="L57" s="149" t="s">
        <v>625</v>
      </c>
      <c r="M57" s="153">
        <v>2</v>
      </c>
      <c r="N57" s="154">
        <v>3</v>
      </c>
      <c r="O57" s="153">
        <f t="shared" si="81"/>
        <v>6</v>
      </c>
      <c r="P57" s="167" t="str">
        <f t="shared" si="82"/>
        <v>Medio</v>
      </c>
      <c r="Q57" s="153">
        <v>100</v>
      </c>
      <c r="R57" s="153">
        <f t="shared" si="83"/>
        <v>600</v>
      </c>
      <c r="S57" s="153" t="str">
        <f t="shared" si="84"/>
        <v>I</v>
      </c>
      <c r="T57" s="155" t="str">
        <f t="shared" si="85"/>
        <v>No Aceptable</v>
      </c>
      <c r="U57" s="137" t="s">
        <v>391</v>
      </c>
      <c r="V57" s="137" t="s">
        <v>392</v>
      </c>
      <c r="W57" s="137" t="s">
        <v>392</v>
      </c>
      <c r="X57" s="149" t="s">
        <v>626</v>
      </c>
      <c r="Y57" s="148" t="s">
        <v>278</v>
      </c>
      <c r="Z57" s="147" t="s">
        <v>392</v>
      </c>
      <c r="AA57" s="149" t="s">
        <v>880</v>
      </c>
      <c r="AB57" s="147" t="s">
        <v>390</v>
      </c>
      <c r="AC57" s="209" t="s">
        <v>879</v>
      </c>
      <c r="AD57" s="153">
        <v>2</v>
      </c>
      <c r="AE57" s="154">
        <v>2</v>
      </c>
      <c r="AF57" s="153">
        <f t="shared" si="86"/>
        <v>4</v>
      </c>
      <c r="AG57" s="157">
        <f t="shared" si="87"/>
        <v>400</v>
      </c>
      <c r="AH57" s="158" t="str">
        <f t="shared" si="88"/>
        <v>II</v>
      </c>
      <c r="AI57" s="155" t="str">
        <f t="shared" si="89"/>
        <v>No Aceptable o Aceptable con Control Especifico</v>
      </c>
      <c r="AJ57" s="157">
        <v>600</v>
      </c>
      <c r="AK57" s="157">
        <f t="shared" si="91"/>
        <v>400</v>
      </c>
      <c r="AL57" s="361">
        <f t="shared" si="92"/>
        <v>0.33333333333333331</v>
      </c>
      <c r="AM57" s="362" t="s">
        <v>407</v>
      </c>
      <c r="AN57" s="363" t="s">
        <v>427</v>
      </c>
    </row>
    <row r="58" spans="1:40" ht="145.19999999999999">
      <c r="A58" s="569"/>
      <c r="B58" s="162" t="s">
        <v>385</v>
      </c>
      <c r="C58" s="162" t="s">
        <v>386</v>
      </c>
      <c r="D58" s="136" t="s">
        <v>456</v>
      </c>
      <c r="E58" s="149" t="s">
        <v>839</v>
      </c>
      <c r="F58" s="208" t="s">
        <v>28</v>
      </c>
      <c r="G58" s="136" t="s">
        <v>35</v>
      </c>
      <c r="H58" s="136" t="s">
        <v>457</v>
      </c>
      <c r="I58" s="136" t="s">
        <v>605</v>
      </c>
      <c r="J58" s="149" t="s">
        <v>401</v>
      </c>
      <c r="K58" s="147" t="s">
        <v>397</v>
      </c>
      <c r="L58" s="147" t="s">
        <v>397</v>
      </c>
      <c r="M58" s="153">
        <v>2</v>
      </c>
      <c r="N58" s="154">
        <v>3</v>
      </c>
      <c r="O58" s="153">
        <f t="shared" si="81"/>
        <v>6</v>
      </c>
      <c r="P58" s="167" t="str">
        <f t="shared" si="82"/>
        <v>Medio</v>
      </c>
      <c r="Q58" s="153">
        <v>60</v>
      </c>
      <c r="R58" s="153">
        <f t="shared" si="83"/>
        <v>360</v>
      </c>
      <c r="S58" s="153" t="str">
        <f t="shared" si="84"/>
        <v>II</v>
      </c>
      <c r="T58" s="155" t="str">
        <f t="shared" si="85"/>
        <v>No Aceptable o Aceptable con Control Especifico</v>
      </c>
      <c r="U58" s="137" t="s">
        <v>391</v>
      </c>
      <c r="V58" s="137" t="s">
        <v>392</v>
      </c>
      <c r="W58" s="137" t="s">
        <v>392</v>
      </c>
      <c r="X58" s="149" t="s">
        <v>606</v>
      </c>
      <c r="Y58" s="148" t="s">
        <v>278</v>
      </c>
      <c r="Z58" s="148" t="s">
        <v>392</v>
      </c>
      <c r="AA58" s="149" t="s">
        <v>965</v>
      </c>
      <c r="AB58" s="147" t="s">
        <v>390</v>
      </c>
      <c r="AC58" s="209" t="s">
        <v>966</v>
      </c>
      <c r="AD58" s="153">
        <v>2</v>
      </c>
      <c r="AE58" s="154">
        <v>2</v>
      </c>
      <c r="AF58" s="153">
        <f t="shared" si="86"/>
        <v>4</v>
      </c>
      <c r="AG58" s="157">
        <f t="shared" si="87"/>
        <v>240</v>
      </c>
      <c r="AH58" s="158" t="str">
        <f t="shared" si="88"/>
        <v>II</v>
      </c>
      <c r="AI58" s="155" t="str">
        <f t="shared" si="89"/>
        <v>No Aceptable o Aceptable con Control Especifico</v>
      </c>
      <c r="AJ58" s="157">
        <f t="shared" si="90"/>
        <v>360</v>
      </c>
      <c r="AK58" s="157">
        <f t="shared" si="91"/>
        <v>240</v>
      </c>
      <c r="AL58" s="361">
        <f t="shared" si="92"/>
        <v>0.33333333333333331</v>
      </c>
      <c r="AM58" s="362" t="s">
        <v>394</v>
      </c>
      <c r="AN58" s="363" t="s">
        <v>563</v>
      </c>
    </row>
    <row r="59" spans="1:40" ht="171.6">
      <c r="A59" s="569"/>
      <c r="B59" s="162" t="s">
        <v>385</v>
      </c>
      <c r="C59" s="162" t="s">
        <v>386</v>
      </c>
      <c r="D59" s="136" t="s">
        <v>456</v>
      </c>
      <c r="E59" s="149" t="s">
        <v>839</v>
      </c>
      <c r="F59" s="208" t="s">
        <v>28</v>
      </c>
      <c r="G59" s="136" t="s">
        <v>48</v>
      </c>
      <c r="H59" s="136" t="s">
        <v>458</v>
      </c>
      <c r="I59" s="136" t="s">
        <v>600</v>
      </c>
      <c r="J59" s="149" t="s">
        <v>603</v>
      </c>
      <c r="K59" s="149" t="s">
        <v>604</v>
      </c>
      <c r="L59" s="147" t="s">
        <v>390</v>
      </c>
      <c r="M59" s="153">
        <v>2</v>
      </c>
      <c r="N59" s="154">
        <v>3</v>
      </c>
      <c r="O59" s="153">
        <f>M59*N59</f>
        <v>6</v>
      </c>
      <c r="P59" s="167" t="str">
        <f t="shared" si="82"/>
        <v>Medio</v>
      </c>
      <c r="Q59" s="153">
        <v>60</v>
      </c>
      <c r="R59" s="153">
        <f t="shared" si="83"/>
        <v>360</v>
      </c>
      <c r="S59" s="153" t="str">
        <f t="shared" si="84"/>
        <v>II</v>
      </c>
      <c r="T59" s="155" t="str">
        <f t="shared" si="85"/>
        <v>No Aceptable o Aceptable con Control Especifico</v>
      </c>
      <c r="U59" s="137" t="s">
        <v>391</v>
      </c>
      <c r="V59" s="137" t="s">
        <v>392</v>
      </c>
      <c r="W59" s="137" t="s">
        <v>392</v>
      </c>
      <c r="X59" s="149" t="s">
        <v>398</v>
      </c>
      <c r="Y59" s="148" t="s">
        <v>278</v>
      </c>
      <c r="Z59" s="148" t="s">
        <v>392</v>
      </c>
      <c r="AA59" s="149" t="s">
        <v>964</v>
      </c>
      <c r="AB59" s="147" t="s">
        <v>837</v>
      </c>
      <c r="AC59" s="209" t="s">
        <v>659</v>
      </c>
      <c r="AD59" s="153">
        <v>2</v>
      </c>
      <c r="AE59" s="154">
        <v>2</v>
      </c>
      <c r="AF59" s="153">
        <f t="shared" si="86"/>
        <v>4</v>
      </c>
      <c r="AG59" s="157">
        <f t="shared" si="87"/>
        <v>240</v>
      </c>
      <c r="AH59" s="158" t="str">
        <f t="shared" si="88"/>
        <v>II</v>
      </c>
      <c r="AI59" s="155" t="str">
        <f t="shared" si="89"/>
        <v>No Aceptable o Aceptable con Control Especifico</v>
      </c>
      <c r="AJ59" s="157">
        <f t="shared" si="90"/>
        <v>360</v>
      </c>
      <c r="AK59" s="157">
        <f t="shared" si="91"/>
        <v>240</v>
      </c>
      <c r="AL59" s="361">
        <f t="shared" si="92"/>
        <v>0.33333333333333331</v>
      </c>
      <c r="AM59" s="362" t="s">
        <v>394</v>
      </c>
      <c r="AN59" s="363" t="s">
        <v>563</v>
      </c>
    </row>
    <row r="60" spans="1:40" ht="241.95" customHeight="1">
      <c r="A60" s="569"/>
      <c r="B60" s="321" t="s">
        <v>385</v>
      </c>
      <c r="C60" s="321" t="s">
        <v>386</v>
      </c>
      <c r="D60" s="322" t="s">
        <v>462</v>
      </c>
      <c r="E60" s="149" t="s">
        <v>839</v>
      </c>
      <c r="F60" s="208" t="s">
        <v>27</v>
      </c>
      <c r="G60" s="136" t="s">
        <v>388</v>
      </c>
      <c r="H60" s="208" t="s">
        <v>743</v>
      </c>
      <c r="I60" s="136" t="s">
        <v>596</v>
      </c>
      <c r="J60" s="147" t="s">
        <v>389</v>
      </c>
      <c r="K60" s="149" t="s">
        <v>592</v>
      </c>
      <c r="L60" s="147" t="s">
        <v>390</v>
      </c>
      <c r="M60" s="153">
        <v>2</v>
      </c>
      <c r="N60" s="154">
        <v>3</v>
      </c>
      <c r="O60" s="153">
        <f>M60*N60</f>
        <v>6</v>
      </c>
      <c r="P60" s="167" t="str">
        <f>IF((O60&gt;23),"MuyAlto",IF(O60&gt;9,"Alto",IF(O60&gt;5,"Medio",IF(O60&lt;6,"Bajo"))))</f>
        <v>Medio</v>
      </c>
      <c r="Q60" s="153">
        <v>25</v>
      </c>
      <c r="R60" s="153">
        <f t="shared" ref="R60:R61" si="93">O60*Q60</f>
        <v>150</v>
      </c>
      <c r="S60" s="153" t="str">
        <f>IF((R60&gt;599),"I",IF(R60&gt;149,"II",IF(R60&gt;39,"III",IF(R60&lt;31,"IV"))))</f>
        <v>II</v>
      </c>
      <c r="T60" s="155" t="str">
        <f>IF(S60="IV","Aceptable",IF(S60="III","Mejorable",IF(S60="II","No Aceptable o Aceptable con Control Especifico",IF(S60="I","No Aceptable"))))</f>
        <v>No Aceptable o Aceptable con Control Especifico</v>
      </c>
      <c r="U60" s="137" t="s">
        <v>391</v>
      </c>
      <c r="V60" s="137" t="s">
        <v>392</v>
      </c>
      <c r="W60" s="137" t="s">
        <v>392</v>
      </c>
      <c r="X60" s="149" t="s">
        <v>593</v>
      </c>
      <c r="Y60" s="148" t="s">
        <v>278</v>
      </c>
      <c r="Z60" s="148" t="s">
        <v>392</v>
      </c>
      <c r="AA60" s="149" t="s">
        <v>838</v>
      </c>
      <c r="AB60" s="147" t="s">
        <v>390</v>
      </c>
      <c r="AC60" s="209" t="s">
        <v>866</v>
      </c>
      <c r="AD60" s="153">
        <v>2</v>
      </c>
      <c r="AE60" s="154">
        <v>2</v>
      </c>
      <c r="AF60" s="153">
        <f t="shared" si="30"/>
        <v>4</v>
      </c>
      <c r="AG60" s="157">
        <f>AF60*Q60</f>
        <v>100</v>
      </c>
      <c r="AH60" s="158" t="str">
        <f>IF((AG60&gt;599),"I",IF(AG60&gt;149,"II",IF(AG60&gt;39,"III",IF(AG60&lt;31,"IV"))))</f>
        <v>III</v>
      </c>
      <c r="AI60" s="155" t="str">
        <f>IF(AH60="IV","Aceptable",IF(AH60="III","Mejorable",IF(AH60="II","No Aceptable o Aceptable con Control Especifico",IF(AH60="I","No Aceptable"))))</f>
        <v>Mejorable</v>
      </c>
      <c r="AJ60" s="157">
        <f>R60</f>
        <v>150</v>
      </c>
      <c r="AK60" s="157">
        <f>AG60</f>
        <v>100</v>
      </c>
      <c r="AL60" s="361">
        <f>(AJ60-AK60)/AJ60</f>
        <v>0.33333333333333331</v>
      </c>
      <c r="AM60" s="362" t="s">
        <v>394</v>
      </c>
      <c r="AN60" s="363" t="s">
        <v>427</v>
      </c>
    </row>
    <row r="61" spans="1:40" ht="240" customHeight="1">
      <c r="A61" s="569"/>
      <c r="B61" s="162" t="s">
        <v>385</v>
      </c>
      <c r="C61" s="162" t="s">
        <v>386</v>
      </c>
      <c r="D61" s="136" t="s">
        <v>456</v>
      </c>
      <c r="E61" s="149" t="s">
        <v>839</v>
      </c>
      <c r="F61" s="208" t="s">
        <v>27</v>
      </c>
      <c r="G61" s="208" t="s">
        <v>566</v>
      </c>
      <c r="H61" s="208" t="s">
        <v>612</v>
      </c>
      <c r="I61" s="136" t="s">
        <v>594</v>
      </c>
      <c r="J61" s="147" t="s">
        <v>389</v>
      </c>
      <c r="K61" s="149" t="s">
        <v>595</v>
      </c>
      <c r="L61" s="147" t="s">
        <v>390</v>
      </c>
      <c r="M61" s="153">
        <v>2</v>
      </c>
      <c r="N61" s="154">
        <v>3</v>
      </c>
      <c r="O61" s="153">
        <f t="shared" ref="O61" si="94">M61*N61</f>
        <v>6</v>
      </c>
      <c r="P61" s="167" t="str">
        <f t="shared" ref="P61" si="95">IF((O61&gt;23),"MuyAlto",IF(O61&gt;9,"Alto",IF(O61&gt;5,"Medio",IF(O61&lt;6,"Bajo"))))</f>
        <v>Medio</v>
      </c>
      <c r="Q61" s="153">
        <v>60</v>
      </c>
      <c r="R61" s="153">
        <f t="shared" si="93"/>
        <v>360</v>
      </c>
      <c r="S61" s="153" t="str">
        <f t="shared" ref="S61" si="96">IF((R61&gt;599),"I",IF(R61&gt;149,"II",IF(R61&gt;39,"III",IF(R61&lt;31,"IV"))))</f>
        <v>II</v>
      </c>
      <c r="T61" s="155" t="str">
        <f t="shared" ref="T61" si="97">IF(S61="IV","Aceptable",IF(S61="III","Mejorable",IF(S61="II","No Aceptable o Aceptable con Control Especifico",IF(S61="I","No Aceptable"))))</f>
        <v>No Aceptable o Aceptable con Control Especifico</v>
      </c>
      <c r="U61" s="137" t="s">
        <v>391</v>
      </c>
      <c r="V61" s="137" t="s">
        <v>392</v>
      </c>
      <c r="W61" s="137" t="s">
        <v>392</v>
      </c>
      <c r="X61" s="149" t="s">
        <v>599</v>
      </c>
      <c r="Y61" s="148" t="s">
        <v>278</v>
      </c>
      <c r="Z61" s="148" t="s">
        <v>392</v>
      </c>
      <c r="AA61" s="149" t="s">
        <v>850</v>
      </c>
      <c r="AB61" s="147" t="s">
        <v>390</v>
      </c>
      <c r="AC61" s="209" t="s">
        <v>866</v>
      </c>
      <c r="AD61" s="153">
        <v>2</v>
      </c>
      <c r="AE61" s="154">
        <v>2</v>
      </c>
      <c r="AF61" s="153">
        <f t="shared" si="30"/>
        <v>4</v>
      </c>
      <c r="AG61" s="157">
        <f>AF61*Q61</f>
        <v>240</v>
      </c>
      <c r="AH61" s="158" t="str">
        <f t="shared" ref="AH61" si="98">IF((AG61&gt;599),"I",IF(AG61&gt;149,"II",IF(AG61&gt;39,"III",IF(AG61&lt;31,"IV"))))</f>
        <v>II</v>
      </c>
      <c r="AI61" s="155" t="str">
        <f>IF(AH61="IV","Aceptable",IF(AH61="III","Mejorable",IF(AH61="II","No Aceptable o Aceptable con Control Especifico",IF(AH61="I","No Aceptable"))))</f>
        <v>No Aceptable o Aceptable con Control Especifico</v>
      </c>
      <c r="AJ61" s="157">
        <f>R61</f>
        <v>360</v>
      </c>
      <c r="AK61" s="157">
        <f>AG61</f>
        <v>240</v>
      </c>
      <c r="AL61" s="361">
        <f>(AJ61-AK61)/AJ61</f>
        <v>0.33333333333333331</v>
      </c>
      <c r="AM61" s="362" t="s">
        <v>394</v>
      </c>
      <c r="AN61" s="363" t="s">
        <v>427</v>
      </c>
    </row>
    <row r="62" spans="1:40" ht="136.19999999999999" customHeight="1">
      <c r="A62" s="569"/>
      <c r="B62" s="162" t="s">
        <v>385</v>
      </c>
      <c r="C62" s="162" t="s">
        <v>386</v>
      </c>
      <c r="D62" s="136" t="s">
        <v>456</v>
      </c>
      <c r="E62" s="149" t="s">
        <v>839</v>
      </c>
      <c r="F62" s="208" t="s">
        <v>24</v>
      </c>
      <c r="G62" s="136" t="s">
        <v>38</v>
      </c>
      <c r="H62" s="136" t="s">
        <v>459</v>
      </c>
      <c r="I62" s="136" t="s">
        <v>460</v>
      </c>
      <c r="J62" s="153" t="s">
        <v>397</v>
      </c>
      <c r="K62" s="136" t="s">
        <v>430</v>
      </c>
      <c r="L62" s="153" t="s">
        <v>397</v>
      </c>
      <c r="M62" s="153">
        <v>2</v>
      </c>
      <c r="N62" s="154">
        <v>4</v>
      </c>
      <c r="O62" s="153">
        <f t="shared" si="25"/>
        <v>8</v>
      </c>
      <c r="P62" s="167" t="str">
        <f t="shared" si="26"/>
        <v>Medio</v>
      </c>
      <c r="Q62" s="153">
        <v>10</v>
      </c>
      <c r="R62" s="153">
        <f t="shared" si="27"/>
        <v>80</v>
      </c>
      <c r="S62" s="153" t="str">
        <f t="shared" si="28"/>
        <v>III</v>
      </c>
      <c r="T62" s="155" t="str">
        <f t="shared" si="29"/>
        <v>Mejorable</v>
      </c>
      <c r="U62" s="137" t="s">
        <v>391</v>
      </c>
      <c r="V62" s="137" t="s">
        <v>392</v>
      </c>
      <c r="W62" s="137" t="s">
        <v>392</v>
      </c>
      <c r="X62" s="149" t="s">
        <v>431</v>
      </c>
      <c r="Y62" s="148" t="s">
        <v>278</v>
      </c>
      <c r="Z62" s="147" t="s">
        <v>392</v>
      </c>
      <c r="AA62" s="147" t="s">
        <v>442</v>
      </c>
      <c r="AB62" s="148" t="s">
        <v>390</v>
      </c>
      <c r="AC62" s="209" t="s">
        <v>562</v>
      </c>
      <c r="AD62" s="153">
        <v>2</v>
      </c>
      <c r="AE62" s="154">
        <v>1</v>
      </c>
      <c r="AF62" s="153">
        <f t="shared" si="30"/>
        <v>2</v>
      </c>
      <c r="AG62" s="157">
        <f>AF62*Q62</f>
        <v>20</v>
      </c>
      <c r="AH62" s="158" t="str">
        <f>IF((AG62&gt;599),"I",IF(AG62&gt;149,"II",IF(AG62&gt;39,"III",IF(AG62&lt;31,"IV"))))</f>
        <v>IV</v>
      </c>
      <c r="AI62" s="155" t="str">
        <f>IF(AH62="IV","Aceptable",IF(AH62="III","Mejorable",IF(AH62="II","No Aceptable o Aceptable con Control Especifico",IF(AH62="I","No Aceptable"))))</f>
        <v>Aceptable</v>
      </c>
      <c r="AJ62" s="157">
        <f>R62</f>
        <v>80</v>
      </c>
      <c r="AK62" s="157">
        <f>AG62</f>
        <v>20</v>
      </c>
      <c r="AL62" s="361">
        <f>(AJ62-AK62)/AJ62</f>
        <v>0.75</v>
      </c>
      <c r="AM62" s="362" t="s">
        <v>443</v>
      </c>
      <c r="AN62" s="363" t="s">
        <v>451</v>
      </c>
    </row>
    <row r="63" spans="1:40" ht="136.19999999999999" customHeight="1">
      <c r="A63" s="569"/>
      <c r="B63" s="162" t="s">
        <v>385</v>
      </c>
      <c r="C63" s="162" t="s">
        <v>386</v>
      </c>
      <c r="D63" s="136" t="s">
        <v>456</v>
      </c>
      <c r="E63" s="149" t="s">
        <v>839</v>
      </c>
      <c r="F63" s="208" t="s">
        <v>25</v>
      </c>
      <c r="G63" s="136" t="s">
        <v>570</v>
      </c>
      <c r="H63" s="136" t="s">
        <v>461</v>
      </c>
      <c r="I63" s="136" t="s">
        <v>403</v>
      </c>
      <c r="J63" s="149" t="s">
        <v>389</v>
      </c>
      <c r="K63" s="147" t="s">
        <v>397</v>
      </c>
      <c r="L63" s="149" t="s">
        <v>404</v>
      </c>
      <c r="M63" s="153">
        <v>2</v>
      </c>
      <c r="N63" s="154">
        <v>3</v>
      </c>
      <c r="O63" s="153">
        <f t="shared" ref="O63" si="99">M63*N63</f>
        <v>6</v>
      </c>
      <c r="P63" s="167" t="str">
        <f t="shared" ref="P63" si="100">IF((O63&gt;23),"MuyAlto",IF(O63&gt;9,"Alto",IF(O63&gt;5,"Medio",IF(O63&lt;6,"Bajo"))))</f>
        <v>Medio</v>
      </c>
      <c r="Q63" s="153">
        <v>10</v>
      </c>
      <c r="R63" s="153">
        <f t="shared" ref="R63" si="101">O63*Q63</f>
        <v>60</v>
      </c>
      <c r="S63" s="153" t="str">
        <f t="shared" ref="S63" si="102">IF((R63&gt;599),"I",IF(R63&gt;149,"II",IF(R63&gt;39,"III",IF(R63&lt;31,"IV"))))</f>
        <v>III</v>
      </c>
      <c r="T63" s="221" t="str">
        <f t="shared" ref="T63" si="103">IF(S63="IV","Aceptable",IF(S63="III","Mejorable",IF(S63="II","No Aceptable o Aceptable con Control Especifico",IF(S63="I","No Aceptable"))))</f>
        <v>Mejorable</v>
      </c>
      <c r="U63" s="137" t="s">
        <v>391</v>
      </c>
      <c r="V63" s="137" t="s">
        <v>392</v>
      </c>
      <c r="W63" s="137" t="s">
        <v>392</v>
      </c>
      <c r="X63" s="149" t="s">
        <v>405</v>
      </c>
      <c r="Y63" s="148" t="s">
        <v>278</v>
      </c>
      <c r="Z63" s="147" t="s">
        <v>607</v>
      </c>
      <c r="AA63" s="149" t="s">
        <v>608</v>
      </c>
      <c r="AB63" s="147" t="s">
        <v>390</v>
      </c>
      <c r="AC63" s="209" t="s">
        <v>658</v>
      </c>
      <c r="AD63" s="153">
        <v>2</v>
      </c>
      <c r="AE63" s="154">
        <v>2</v>
      </c>
      <c r="AF63" s="153">
        <f t="shared" si="30"/>
        <v>4</v>
      </c>
      <c r="AG63" s="157">
        <f t="shared" ref="AG63" si="104">AF63*Q63</f>
        <v>40</v>
      </c>
      <c r="AH63" s="158" t="str">
        <f t="shared" ref="AH63" si="105">IF((AG63&gt;599),"I",IF(AG63&gt;149,"II",IF(AG63&gt;39,"III",IF(AG63&lt;31,"IV"))))</f>
        <v>III</v>
      </c>
      <c r="AI63" s="155" t="str">
        <f t="shared" ref="AI63" si="106">IF(AH63="IV","Aceptable",IF(AH63="III","Mejorable",IF(AH63="II","No Aceptable o Aceptable con Control Especifico",IF(AH63="I","No Aceptable"))))</f>
        <v>Mejorable</v>
      </c>
      <c r="AJ63" s="157">
        <f t="shared" ref="AJ63" si="107">R63</f>
        <v>60</v>
      </c>
      <c r="AK63" s="157">
        <f t="shared" ref="AK63" si="108">AG63</f>
        <v>40</v>
      </c>
      <c r="AL63" s="361">
        <f t="shared" ref="AL63" si="109">(AJ63-AK63)/AJ63</f>
        <v>0.33333333333333331</v>
      </c>
      <c r="AM63" s="362" t="s">
        <v>407</v>
      </c>
      <c r="AN63" s="363" t="s">
        <v>427</v>
      </c>
    </row>
    <row r="64" spans="1:40" ht="136.19999999999999" customHeight="1">
      <c r="A64" s="569"/>
      <c r="B64" s="162" t="s">
        <v>385</v>
      </c>
      <c r="C64" s="162" t="s">
        <v>386</v>
      </c>
      <c r="D64" s="136" t="s">
        <v>456</v>
      </c>
      <c r="E64" s="149" t="s">
        <v>839</v>
      </c>
      <c r="F64" s="208" t="s">
        <v>25</v>
      </c>
      <c r="G64" s="136" t="s">
        <v>32</v>
      </c>
      <c r="H64" s="136" t="s">
        <v>435</v>
      </c>
      <c r="I64" s="136" t="s">
        <v>664</v>
      </c>
      <c r="J64" s="147" t="s">
        <v>389</v>
      </c>
      <c r="K64" s="149" t="s">
        <v>665</v>
      </c>
      <c r="L64" s="147" t="s">
        <v>390</v>
      </c>
      <c r="M64" s="153">
        <v>2</v>
      </c>
      <c r="N64" s="154">
        <v>4</v>
      </c>
      <c r="O64" s="153">
        <f t="shared" ref="O64:O66" si="110">M64*N64</f>
        <v>8</v>
      </c>
      <c r="P64" s="167" t="str">
        <f t="shared" ref="P64:P66" si="111">IF((O64&gt;23),"MuyAlto",IF(O64&gt;9,"Alto",IF(O64&gt;5,"Medio",IF(O64&lt;6,"Bajo"))))</f>
        <v>Medio</v>
      </c>
      <c r="Q64" s="153">
        <v>60</v>
      </c>
      <c r="R64" s="153">
        <f t="shared" ref="R64:R66" si="112">O64*Q64</f>
        <v>480</v>
      </c>
      <c r="S64" s="153" t="str">
        <f t="shared" ref="S64:S66" si="113">IF((R64&gt;599),"I",IF(R64&gt;149,"II",IF(R64&gt;39,"III",IF(R64&lt;31,"IV"))))</f>
        <v>II</v>
      </c>
      <c r="T64" s="155" t="str">
        <f t="shared" ref="T64:T66" si="114">IF(S64="IV","Aceptable",IF(S64="III","Mejorable",IF(S64="II","No Aceptable o Aceptable con Control Especifico",IF(S64="I","No Aceptable"))))</f>
        <v>No Aceptable o Aceptable con Control Especifico</v>
      </c>
      <c r="U64" s="137" t="s">
        <v>666</v>
      </c>
      <c r="V64" s="137" t="s">
        <v>392</v>
      </c>
      <c r="W64" s="137" t="s">
        <v>392</v>
      </c>
      <c r="X64" s="149" t="s">
        <v>667</v>
      </c>
      <c r="Y64" s="148" t="s">
        <v>278</v>
      </c>
      <c r="Z64" s="148" t="s">
        <v>392</v>
      </c>
      <c r="AA64" s="149" t="s">
        <v>669</v>
      </c>
      <c r="AB64" s="147" t="s">
        <v>390</v>
      </c>
      <c r="AC64" s="209" t="s">
        <v>668</v>
      </c>
      <c r="AD64" s="276">
        <v>2</v>
      </c>
      <c r="AE64" s="277">
        <v>3</v>
      </c>
      <c r="AF64" s="276">
        <f>AD64*AE64</f>
        <v>6</v>
      </c>
      <c r="AG64" s="279">
        <f>AF64*Q64</f>
        <v>360</v>
      </c>
      <c r="AH64" s="280" t="str">
        <f>IF((AG64&gt;599),"I",IF(AG64&gt;149,"II",IF(AG64&gt;39,"III",IF(AG64&lt;31,"IV"))))</f>
        <v>II</v>
      </c>
      <c r="AI64" s="281" t="str">
        <f>IF(AH64="IV","Aceptable",IF(AH64="III","Mejorable",IF(AH64="II","No Aceptable o Aceptable con Control Especifico",IF(AH64="I","No Aceptable"))))</f>
        <v>No Aceptable o Aceptable con Control Especifico</v>
      </c>
      <c r="AJ64" s="279">
        <v>480</v>
      </c>
      <c r="AK64" s="279">
        <f>AG64</f>
        <v>360</v>
      </c>
      <c r="AL64" s="369">
        <f t="shared" ref="AL64:AL66" si="115">(AJ64-AK64)/AJ64</f>
        <v>0.25</v>
      </c>
      <c r="AM64" s="362" t="s">
        <v>394</v>
      </c>
      <c r="AN64" s="363" t="s">
        <v>634</v>
      </c>
    </row>
    <row r="65" spans="1:40" ht="136.19999999999999" customHeight="1">
      <c r="A65" s="569"/>
      <c r="B65" s="162" t="s">
        <v>385</v>
      </c>
      <c r="C65" s="162" t="s">
        <v>574</v>
      </c>
      <c r="D65" s="136" t="s">
        <v>456</v>
      </c>
      <c r="E65" s="149" t="s">
        <v>839</v>
      </c>
      <c r="F65" s="311" t="s">
        <v>30</v>
      </c>
      <c r="G65" s="311" t="s">
        <v>44</v>
      </c>
      <c r="H65" s="311" t="s">
        <v>636</v>
      </c>
      <c r="I65" s="149" t="s">
        <v>645</v>
      </c>
      <c r="J65" s="147" t="s">
        <v>390</v>
      </c>
      <c r="K65" s="147" t="s">
        <v>638</v>
      </c>
      <c r="L65" s="147" t="s">
        <v>639</v>
      </c>
      <c r="M65" s="153">
        <v>2</v>
      </c>
      <c r="N65" s="154">
        <v>4</v>
      </c>
      <c r="O65" s="153">
        <f t="shared" si="110"/>
        <v>8</v>
      </c>
      <c r="P65" s="167" t="str">
        <f t="shared" si="111"/>
        <v>Medio</v>
      </c>
      <c r="Q65" s="153">
        <v>100</v>
      </c>
      <c r="R65" s="153">
        <f t="shared" si="112"/>
        <v>800</v>
      </c>
      <c r="S65" s="153" t="str">
        <f t="shared" si="113"/>
        <v>I</v>
      </c>
      <c r="T65" s="155" t="str">
        <f t="shared" si="114"/>
        <v>No Aceptable</v>
      </c>
      <c r="U65" s="137" t="s">
        <v>391</v>
      </c>
      <c r="V65" s="137" t="s">
        <v>392</v>
      </c>
      <c r="W65" s="137" t="s">
        <v>392</v>
      </c>
      <c r="X65" s="149" t="s">
        <v>626</v>
      </c>
      <c r="Y65" s="262" t="s">
        <v>278</v>
      </c>
      <c r="Z65" s="263" t="s">
        <v>392</v>
      </c>
      <c r="AA65" s="261" t="s">
        <v>960</v>
      </c>
      <c r="AB65" s="263" t="s">
        <v>641</v>
      </c>
      <c r="AC65" s="264" t="s">
        <v>643</v>
      </c>
      <c r="AD65" s="265">
        <v>2</v>
      </c>
      <c r="AE65" s="266">
        <v>3</v>
      </c>
      <c r="AF65" s="265">
        <f t="shared" ref="AF65:AF66" si="116">AD65*AE65</f>
        <v>6</v>
      </c>
      <c r="AG65" s="268">
        <f t="shared" ref="AG65:AG66" si="117">AF65*Q65</f>
        <v>600</v>
      </c>
      <c r="AH65" s="269" t="str">
        <f t="shared" ref="AH65:AH66" si="118">IF((AG65&gt;599),"I",IF(AG65&gt;149,"II",IF(AG65&gt;39,"III",IF(AG65&lt;31,"IV"))))</f>
        <v>I</v>
      </c>
      <c r="AI65" s="270" t="str">
        <f t="shared" ref="AI65:AI66" si="119">IF(AH65="IV","Aceptable",IF(AH65="III","Mejorable",IF(AH65="II","No Aceptable o Aceptable con Control Especifico",IF(AH65="I","No Aceptable"))))</f>
        <v>No Aceptable</v>
      </c>
      <c r="AJ65" s="268">
        <v>800</v>
      </c>
      <c r="AK65" s="268">
        <f t="shared" ref="AK65:AK66" si="120">AG65</f>
        <v>600</v>
      </c>
      <c r="AL65" s="367">
        <f t="shared" si="115"/>
        <v>0.25</v>
      </c>
      <c r="AM65" s="368" t="s">
        <v>407</v>
      </c>
      <c r="AN65" s="363" t="s">
        <v>634</v>
      </c>
    </row>
    <row r="66" spans="1:40" ht="102" customHeight="1">
      <c r="A66" s="569"/>
      <c r="B66" s="321" t="s">
        <v>385</v>
      </c>
      <c r="C66" s="321" t="s">
        <v>386</v>
      </c>
      <c r="D66" s="322" t="s">
        <v>462</v>
      </c>
      <c r="E66" s="149" t="s">
        <v>839</v>
      </c>
      <c r="F66" s="311" t="s">
        <v>30</v>
      </c>
      <c r="G66" s="311" t="s">
        <v>57</v>
      </c>
      <c r="H66" s="311" t="s">
        <v>644</v>
      </c>
      <c r="I66" s="147" t="s">
        <v>646</v>
      </c>
      <c r="J66" s="147" t="s">
        <v>390</v>
      </c>
      <c r="K66" s="147" t="s">
        <v>638</v>
      </c>
      <c r="L66" s="147" t="s">
        <v>639</v>
      </c>
      <c r="M66" s="153">
        <v>2</v>
      </c>
      <c r="N66" s="154">
        <v>4</v>
      </c>
      <c r="O66" s="153">
        <f t="shared" si="110"/>
        <v>8</v>
      </c>
      <c r="P66" s="167" t="str">
        <f t="shared" si="111"/>
        <v>Medio</v>
      </c>
      <c r="Q66" s="153">
        <v>100</v>
      </c>
      <c r="R66" s="153">
        <f t="shared" si="112"/>
        <v>800</v>
      </c>
      <c r="S66" s="153" t="str">
        <f t="shared" si="113"/>
        <v>I</v>
      </c>
      <c r="T66" s="155" t="str">
        <f t="shared" si="114"/>
        <v>No Aceptable</v>
      </c>
      <c r="U66" s="137" t="s">
        <v>391</v>
      </c>
      <c r="V66" s="137" t="s">
        <v>392</v>
      </c>
      <c r="W66" s="137" t="s">
        <v>392</v>
      </c>
      <c r="X66" s="149" t="s">
        <v>626</v>
      </c>
      <c r="Y66" s="262" t="s">
        <v>278</v>
      </c>
      <c r="Z66" s="263" t="s">
        <v>392</v>
      </c>
      <c r="AA66" s="261" t="s">
        <v>959</v>
      </c>
      <c r="AB66" s="263" t="s">
        <v>641</v>
      </c>
      <c r="AC66" s="264" t="s">
        <v>643</v>
      </c>
      <c r="AD66" s="265">
        <v>2</v>
      </c>
      <c r="AE66" s="266">
        <v>3</v>
      </c>
      <c r="AF66" s="265">
        <f t="shared" si="116"/>
        <v>6</v>
      </c>
      <c r="AG66" s="268">
        <f t="shared" si="117"/>
        <v>600</v>
      </c>
      <c r="AH66" s="269" t="str">
        <f t="shared" si="118"/>
        <v>I</v>
      </c>
      <c r="AI66" s="270" t="str">
        <f t="shared" si="119"/>
        <v>No Aceptable</v>
      </c>
      <c r="AJ66" s="268">
        <v>800</v>
      </c>
      <c r="AK66" s="268">
        <f t="shared" si="120"/>
        <v>600</v>
      </c>
      <c r="AL66" s="367">
        <f t="shared" si="115"/>
        <v>0.25</v>
      </c>
      <c r="AM66" s="368" t="s">
        <v>407</v>
      </c>
      <c r="AN66" s="363" t="s">
        <v>634</v>
      </c>
    </row>
    <row r="67" spans="1:40" ht="292.95" customHeight="1">
      <c r="A67" s="566" t="s">
        <v>567</v>
      </c>
      <c r="B67" s="162" t="s">
        <v>385</v>
      </c>
      <c r="C67" s="162" t="s">
        <v>386</v>
      </c>
      <c r="D67" s="319" t="s">
        <v>760</v>
      </c>
      <c r="E67" s="149" t="s">
        <v>839</v>
      </c>
      <c r="F67" s="208" t="s">
        <v>24</v>
      </c>
      <c r="G67" s="208" t="s">
        <v>72</v>
      </c>
      <c r="H67" s="208" t="s">
        <v>772</v>
      </c>
      <c r="I67" s="136" t="s">
        <v>774</v>
      </c>
      <c r="J67" s="147" t="s">
        <v>397</v>
      </c>
      <c r="K67" s="147" t="s">
        <v>397</v>
      </c>
      <c r="L67" s="136" t="s">
        <v>775</v>
      </c>
      <c r="M67" s="153">
        <v>2</v>
      </c>
      <c r="N67" s="154">
        <v>2</v>
      </c>
      <c r="O67" s="153">
        <f t="shared" si="25"/>
        <v>4</v>
      </c>
      <c r="P67" s="167" t="str">
        <f t="shared" si="26"/>
        <v>Bajo</v>
      </c>
      <c r="Q67" s="153">
        <v>25</v>
      </c>
      <c r="R67" s="153">
        <f t="shared" si="27"/>
        <v>100</v>
      </c>
      <c r="S67" s="153" t="str">
        <f t="shared" si="28"/>
        <v>III</v>
      </c>
      <c r="T67" s="155" t="str">
        <f t="shared" si="29"/>
        <v>Mejorable</v>
      </c>
      <c r="U67" s="137" t="s">
        <v>391</v>
      </c>
      <c r="V67" s="137" t="s">
        <v>392</v>
      </c>
      <c r="W67" s="137" t="s">
        <v>392</v>
      </c>
      <c r="X67" s="149" t="s">
        <v>463</v>
      </c>
      <c r="Y67" s="148" t="s">
        <v>278</v>
      </c>
      <c r="Z67" s="147" t="s">
        <v>392</v>
      </c>
      <c r="AA67" s="308" t="s">
        <v>988</v>
      </c>
      <c r="AB67" s="147" t="s">
        <v>777</v>
      </c>
      <c r="AC67" s="209" t="s">
        <v>989</v>
      </c>
      <c r="AD67" s="153">
        <v>2</v>
      </c>
      <c r="AE67" s="154">
        <v>1</v>
      </c>
      <c r="AF67" s="153">
        <f t="shared" si="30"/>
        <v>2</v>
      </c>
      <c r="AG67" s="157">
        <f t="shared" ref="AG67:AG85" si="121">AF67*Q67</f>
        <v>50</v>
      </c>
      <c r="AH67" s="158" t="str">
        <f t="shared" ref="AH67:AH85" si="122">IF((AG67&gt;599),"I",IF(AG67&gt;149,"II",IF(AG67&gt;39,"III",IF(AG67&lt;31,"IV"))))</f>
        <v>III</v>
      </c>
      <c r="AI67" s="155" t="str">
        <f t="shared" ref="AI67:AI85" si="123">IF(AH67="IV","Aceptable",IF(AH67="III","Mejorable",IF(AH67="II","No Aceptable o Aceptable con Control Especifico",IF(AH67="I","No Aceptable"))))</f>
        <v>Mejorable</v>
      </c>
      <c r="AJ67" s="157">
        <f t="shared" ref="AJ67:AJ81" si="124">R67</f>
        <v>100</v>
      </c>
      <c r="AK67" s="157">
        <f t="shared" ref="AK67:AK85" si="125">AG67</f>
        <v>50</v>
      </c>
      <c r="AL67" s="361">
        <f t="shared" ref="AL67:AL85" si="126">(AJ67-AK67)/AJ67</f>
        <v>0.5</v>
      </c>
      <c r="AM67" s="362" t="s">
        <v>419</v>
      </c>
      <c r="AN67" s="363" t="s">
        <v>395</v>
      </c>
    </row>
    <row r="68" spans="1:40" ht="294" customHeight="1">
      <c r="A68" s="566"/>
      <c r="B68" s="162" t="s">
        <v>385</v>
      </c>
      <c r="C68" s="162" t="s">
        <v>386</v>
      </c>
      <c r="D68" s="319" t="s">
        <v>770</v>
      </c>
      <c r="E68" s="149" t="s">
        <v>839</v>
      </c>
      <c r="F68" s="208" t="s">
        <v>24</v>
      </c>
      <c r="G68" s="208" t="s">
        <v>38</v>
      </c>
      <c r="H68" s="208" t="s">
        <v>771</v>
      </c>
      <c r="I68" s="136" t="s">
        <v>773</v>
      </c>
      <c r="J68" s="147" t="s">
        <v>397</v>
      </c>
      <c r="K68" s="147" t="s">
        <v>397</v>
      </c>
      <c r="L68" s="136" t="s">
        <v>775</v>
      </c>
      <c r="M68" s="153">
        <v>2</v>
      </c>
      <c r="N68" s="154">
        <v>3</v>
      </c>
      <c r="O68" s="153">
        <f>M68*N68</f>
        <v>6</v>
      </c>
      <c r="P68" s="167" t="str">
        <f>IF((O68&gt;23),"MuyAlto",IF(O68&gt;9,"Alto",IF(O68&gt;5,"Medio",IF(O68&lt;6,"Bajo"))))</f>
        <v>Medio</v>
      </c>
      <c r="Q68" s="153">
        <v>25</v>
      </c>
      <c r="R68" s="153">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987</v>
      </c>
      <c r="AB68" s="148" t="s">
        <v>390</v>
      </c>
      <c r="AC68" s="169" t="s">
        <v>986</v>
      </c>
      <c r="AD68" s="153">
        <v>2</v>
      </c>
      <c r="AE68" s="154">
        <v>1</v>
      </c>
      <c r="AF68" s="153">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7">
        <f>R68</f>
        <v>150</v>
      </c>
      <c r="AK68" s="157">
        <f>AG68</f>
        <v>50</v>
      </c>
      <c r="AL68" s="361">
        <f>(AJ68-AK68)/AJ68</f>
        <v>0.66666666666666663</v>
      </c>
      <c r="AM68" s="362" t="s">
        <v>419</v>
      </c>
      <c r="AN68" s="363" t="s">
        <v>399</v>
      </c>
    </row>
    <row r="69" spans="1:40" ht="243" customHeight="1">
      <c r="A69" s="566"/>
      <c r="B69" s="162" t="s">
        <v>385</v>
      </c>
      <c r="C69" s="162" t="s">
        <v>386</v>
      </c>
      <c r="D69" s="319" t="s">
        <v>764</v>
      </c>
      <c r="E69" s="149" t="s">
        <v>839</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127">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762</v>
      </c>
      <c r="AB69" s="147" t="s">
        <v>390</v>
      </c>
      <c r="AC69" s="209" t="s">
        <v>866</v>
      </c>
      <c r="AD69" s="153">
        <v>2</v>
      </c>
      <c r="AE69" s="154">
        <v>2</v>
      </c>
      <c r="AF69" s="153">
        <f t="shared" ref="AF69:AF70" si="128">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7">
        <f>R69</f>
        <v>150</v>
      </c>
      <c r="AK69" s="157">
        <f>AG69</f>
        <v>100</v>
      </c>
      <c r="AL69" s="361">
        <f>(AJ69-AK69)/AJ69</f>
        <v>0.33333333333333331</v>
      </c>
      <c r="AM69" s="362" t="s">
        <v>394</v>
      </c>
      <c r="AN69" s="363" t="s">
        <v>427</v>
      </c>
    </row>
    <row r="70" spans="1:40" ht="244.95" customHeight="1">
      <c r="A70" s="566"/>
      <c r="B70" s="162" t="s">
        <v>385</v>
      </c>
      <c r="C70" s="162" t="s">
        <v>386</v>
      </c>
      <c r="D70" s="319" t="s">
        <v>763</v>
      </c>
      <c r="E70" s="149" t="s">
        <v>839</v>
      </c>
      <c r="F70" s="208" t="s">
        <v>27</v>
      </c>
      <c r="G70" s="208" t="s">
        <v>566</v>
      </c>
      <c r="H70" s="208" t="s">
        <v>612</v>
      </c>
      <c r="I70" s="136" t="s">
        <v>594</v>
      </c>
      <c r="J70" s="147" t="s">
        <v>389</v>
      </c>
      <c r="K70" s="149" t="s">
        <v>595</v>
      </c>
      <c r="L70" s="147" t="s">
        <v>390</v>
      </c>
      <c r="M70" s="153">
        <v>2</v>
      </c>
      <c r="N70" s="154">
        <v>3</v>
      </c>
      <c r="O70" s="153">
        <f t="shared" ref="O70" si="129">M70*N70</f>
        <v>6</v>
      </c>
      <c r="P70" s="167" t="str">
        <f t="shared" ref="P70" si="130">IF((O70&gt;23),"MuyAlto",IF(O70&gt;9,"Alto",IF(O70&gt;5,"Medio",IF(O70&lt;6,"Bajo"))))</f>
        <v>Medio</v>
      </c>
      <c r="Q70" s="153">
        <v>60</v>
      </c>
      <c r="R70" s="153">
        <f t="shared" si="127"/>
        <v>360</v>
      </c>
      <c r="S70" s="153" t="str">
        <f t="shared" ref="S70" si="131">IF((R70&gt;599),"I",IF(R70&gt;149,"II",IF(R70&gt;39,"III",IF(R70&lt;31,"IV"))))</f>
        <v>II</v>
      </c>
      <c r="T70" s="155" t="str">
        <f t="shared" ref="T70" si="132">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602</v>
      </c>
      <c r="AB70" s="147" t="s">
        <v>390</v>
      </c>
      <c r="AC70" s="209" t="s">
        <v>866</v>
      </c>
      <c r="AD70" s="153">
        <v>2</v>
      </c>
      <c r="AE70" s="154">
        <v>2</v>
      </c>
      <c r="AF70" s="153">
        <f t="shared" si="128"/>
        <v>4</v>
      </c>
      <c r="AG70" s="157">
        <f>AF70*Q70</f>
        <v>240</v>
      </c>
      <c r="AH70" s="158" t="str">
        <f t="shared" ref="AH70" si="133">IF((AG70&gt;599),"I",IF(AG70&gt;149,"II",IF(AG70&gt;39,"III",IF(AG70&lt;31,"IV"))))</f>
        <v>II</v>
      </c>
      <c r="AI70" s="155" t="str">
        <f>IF(AH70="IV","Aceptable",IF(AH70="III","Mejorable",IF(AH70="II","No Aceptable o Aceptable con Control Especifico",IF(AH70="I","No Aceptable"))))</f>
        <v>No Aceptable o Aceptable con Control Especifico</v>
      </c>
      <c r="AJ70" s="157">
        <f>R70</f>
        <v>360</v>
      </c>
      <c r="AK70" s="157">
        <f>AG70</f>
        <v>240</v>
      </c>
      <c r="AL70" s="361">
        <f>(AJ70-AK70)/AJ70</f>
        <v>0.33333333333333331</v>
      </c>
      <c r="AM70" s="362" t="s">
        <v>394</v>
      </c>
      <c r="AN70" s="363" t="s">
        <v>427</v>
      </c>
    </row>
    <row r="71" spans="1:40" ht="118.95" customHeight="1">
      <c r="A71" s="566"/>
      <c r="B71" s="162" t="s">
        <v>385</v>
      </c>
      <c r="C71" s="162" t="s">
        <v>386</v>
      </c>
      <c r="D71" s="319" t="s">
        <v>765</v>
      </c>
      <c r="E71" s="149" t="s">
        <v>839</v>
      </c>
      <c r="F71" s="208" t="s">
        <v>26</v>
      </c>
      <c r="G71" s="136" t="s">
        <v>33</v>
      </c>
      <c r="H71" s="136" t="s">
        <v>766</v>
      </c>
      <c r="I71" s="136" t="s">
        <v>769</v>
      </c>
      <c r="J71" s="147" t="s">
        <v>397</v>
      </c>
      <c r="K71" s="147" t="s">
        <v>397</v>
      </c>
      <c r="L71" s="136" t="s">
        <v>767</v>
      </c>
      <c r="M71" s="153">
        <v>2</v>
      </c>
      <c r="N71" s="154">
        <v>3</v>
      </c>
      <c r="O71" s="153">
        <f t="shared" si="25"/>
        <v>6</v>
      </c>
      <c r="P71" s="167" t="str">
        <f t="shared" si="26"/>
        <v>Medio</v>
      </c>
      <c r="Q71" s="153">
        <v>10</v>
      </c>
      <c r="R71" s="153">
        <f t="shared" si="27"/>
        <v>60</v>
      </c>
      <c r="S71" s="153" t="str">
        <f t="shared" si="28"/>
        <v>III</v>
      </c>
      <c r="T71" s="155" t="str">
        <f t="shared" si="29"/>
        <v>Mejorable</v>
      </c>
      <c r="U71" s="137" t="s">
        <v>391</v>
      </c>
      <c r="V71" s="137" t="s">
        <v>392</v>
      </c>
      <c r="W71" s="137" t="s">
        <v>392</v>
      </c>
      <c r="X71" s="567" t="s">
        <v>465</v>
      </c>
      <c r="Y71" s="148" t="s">
        <v>278</v>
      </c>
      <c r="Z71" s="147" t="s">
        <v>392</v>
      </c>
      <c r="AA71" s="149" t="s">
        <v>783</v>
      </c>
      <c r="AB71" s="148" t="s">
        <v>390</v>
      </c>
      <c r="AC71" s="209" t="s">
        <v>768</v>
      </c>
      <c r="AD71" s="153">
        <v>2</v>
      </c>
      <c r="AE71" s="154">
        <v>2</v>
      </c>
      <c r="AF71" s="153">
        <f t="shared" si="30"/>
        <v>4</v>
      </c>
      <c r="AG71" s="157">
        <f t="shared" si="121"/>
        <v>40</v>
      </c>
      <c r="AH71" s="158" t="str">
        <f t="shared" si="122"/>
        <v>III</v>
      </c>
      <c r="AI71" s="155" t="str">
        <f t="shared" si="123"/>
        <v>Mejorable</v>
      </c>
      <c r="AJ71" s="157">
        <f t="shared" si="124"/>
        <v>60</v>
      </c>
      <c r="AK71" s="157">
        <f t="shared" si="125"/>
        <v>40</v>
      </c>
      <c r="AL71" s="361">
        <f t="shared" si="126"/>
        <v>0.33333333333333331</v>
      </c>
      <c r="AM71" s="362" t="s">
        <v>419</v>
      </c>
      <c r="AN71" s="363" t="s">
        <v>427</v>
      </c>
    </row>
    <row r="72" spans="1:40" ht="103.95" customHeight="1">
      <c r="A72" s="566"/>
      <c r="B72" s="162" t="s">
        <v>385</v>
      </c>
      <c r="C72" s="162" t="s">
        <v>386</v>
      </c>
      <c r="D72" s="319" t="s">
        <v>765</v>
      </c>
      <c r="E72" s="149" t="s">
        <v>839</v>
      </c>
      <c r="F72" s="208" t="s">
        <v>26</v>
      </c>
      <c r="G72" s="136" t="s">
        <v>47</v>
      </c>
      <c r="H72" s="136" t="s">
        <v>466</v>
      </c>
      <c r="I72" s="136" t="s">
        <v>467</v>
      </c>
      <c r="J72" s="147" t="s">
        <v>397</v>
      </c>
      <c r="K72" s="147" t="s">
        <v>397</v>
      </c>
      <c r="L72" s="136" t="s">
        <v>782</v>
      </c>
      <c r="M72" s="153">
        <v>2</v>
      </c>
      <c r="N72" s="154">
        <v>3</v>
      </c>
      <c r="O72" s="153">
        <f t="shared" si="25"/>
        <v>6</v>
      </c>
      <c r="P72" s="167" t="str">
        <f t="shared" si="26"/>
        <v>Medio</v>
      </c>
      <c r="Q72" s="153">
        <v>10</v>
      </c>
      <c r="R72" s="153">
        <f t="shared" si="27"/>
        <v>60</v>
      </c>
      <c r="S72" s="153" t="str">
        <f t="shared" si="28"/>
        <v>III</v>
      </c>
      <c r="T72" s="155" t="str">
        <f t="shared" si="29"/>
        <v>Mejorable</v>
      </c>
      <c r="U72" s="137" t="s">
        <v>391</v>
      </c>
      <c r="V72" s="137" t="s">
        <v>392</v>
      </c>
      <c r="W72" s="137" t="s">
        <v>392</v>
      </c>
      <c r="X72" s="567"/>
      <c r="Y72" s="148" t="s">
        <v>278</v>
      </c>
      <c r="Z72" s="147" t="s">
        <v>392</v>
      </c>
      <c r="AA72" s="136" t="s">
        <v>783</v>
      </c>
      <c r="AB72" s="148" t="s">
        <v>468</v>
      </c>
      <c r="AC72" s="209" t="s">
        <v>464</v>
      </c>
      <c r="AD72" s="153">
        <v>2</v>
      </c>
      <c r="AE72" s="154">
        <v>2</v>
      </c>
      <c r="AF72" s="153">
        <f t="shared" si="30"/>
        <v>4</v>
      </c>
      <c r="AG72" s="157">
        <f t="shared" si="121"/>
        <v>40</v>
      </c>
      <c r="AH72" s="158" t="str">
        <f t="shared" si="122"/>
        <v>III</v>
      </c>
      <c r="AI72" s="155" t="str">
        <f t="shared" si="123"/>
        <v>Mejorable</v>
      </c>
      <c r="AJ72" s="157">
        <f t="shared" si="124"/>
        <v>60</v>
      </c>
      <c r="AK72" s="157">
        <f t="shared" si="125"/>
        <v>40</v>
      </c>
      <c r="AL72" s="361">
        <f t="shared" si="126"/>
        <v>0.33333333333333331</v>
      </c>
      <c r="AM72" s="362" t="s">
        <v>419</v>
      </c>
      <c r="AN72" s="363" t="s">
        <v>427</v>
      </c>
    </row>
    <row r="73" spans="1:40" ht="115.05" customHeight="1">
      <c r="A73" s="566"/>
      <c r="B73" s="162" t="s">
        <v>385</v>
      </c>
      <c r="C73" s="162" t="s">
        <v>574</v>
      </c>
      <c r="D73" s="370" t="s">
        <v>796</v>
      </c>
      <c r="E73" s="149" t="s">
        <v>839</v>
      </c>
      <c r="F73" s="208" t="s">
        <v>25</v>
      </c>
      <c r="G73" s="136" t="s">
        <v>569</v>
      </c>
      <c r="H73" s="136" t="s">
        <v>810</v>
      </c>
      <c r="I73" s="149" t="s">
        <v>706</v>
      </c>
      <c r="J73" s="149" t="s">
        <v>389</v>
      </c>
      <c r="K73" s="147" t="s">
        <v>397</v>
      </c>
      <c r="L73" s="149" t="s">
        <v>707</v>
      </c>
      <c r="M73" s="153">
        <v>2</v>
      </c>
      <c r="N73" s="154">
        <v>3</v>
      </c>
      <c r="O73" s="153">
        <f t="shared" si="25"/>
        <v>6</v>
      </c>
      <c r="P73" s="167" t="str">
        <f t="shared" si="26"/>
        <v>Medio</v>
      </c>
      <c r="Q73" s="153">
        <v>60</v>
      </c>
      <c r="R73" s="153">
        <f t="shared" si="27"/>
        <v>360</v>
      </c>
      <c r="S73" s="153" t="str">
        <f t="shared" si="28"/>
        <v>II</v>
      </c>
      <c r="T73" s="155" t="str">
        <f t="shared" si="29"/>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3">
        <f t="shared" si="30"/>
        <v>4</v>
      </c>
      <c r="AG73" s="157">
        <f t="shared" si="121"/>
        <v>240</v>
      </c>
      <c r="AH73" s="158" t="str">
        <f t="shared" si="122"/>
        <v>II</v>
      </c>
      <c r="AI73" s="155" t="str">
        <f t="shared" si="123"/>
        <v>No Aceptable o Aceptable con Control Especifico</v>
      </c>
      <c r="AJ73" s="157">
        <f t="shared" si="124"/>
        <v>360</v>
      </c>
      <c r="AK73" s="157">
        <f t="shared" si="125"/>
        <v>240</v>
      </c>
      <c r="AL73" s="361">
        <f t="shared" si="126"/>
        <v>0.33333333333333331</v>
      </c>
      <c r="AM73" s="362" t="s">
        <v>394</v>
      </c>
      <c r="AN73" s="363" t="s">
        <v>427</v>
      </c>
    </row>
    <row r="74" spans="1:40" ht="175.95" customHeight="1">
      <c r="A74" s="566"/>
      <c r="B74" s="162" t="s">
        <v>385</v>
      </c>
      <c r="C74" s="162" t="s">
        <v>386</v>
      </c>
      <c r="D74" s="319" t="s">
        <v>763</v>
      </c>
      <c r="E74" s="149" t="s">
        <v>839</v>
      </c>
      <c r="F74" s="208" t="s">
        <v>28</v>
      </c>
      <c r="G74" s="208" t="s">
        <v>48</v>
      </c>
      <c r="H74" s="208" t="s">
        <v>579</v>
      </c>
      <c r="I74" s="136" t="s">
        <v>600</v>
      </c>
      <c r="J74" s="149" t="s">
        <v>603</v>
      </c>
      <c r="K74" s="149" t="s">
        <v>604</v>
      </c>
      <c r="L74" s="147" t="s">
        <v>390</v>
      </c>
      <c r="M74" s="153">
        <v>2</v>
      </c>
      <c r="N74" s="154">
        <v>3</v>
      </c>
      <c r="O74" s="153">
        <f>M74*N74</f>
        <v>6</v>
      </c>
      <c r="P74" s="167" t="str">
        <f t="shared" si="26"/>
        <v>Medio</v>
      </c>
      <c r="Q74" s="153">
        <v>60</v>
      </c>
      <c r="R74" s="153">
        <f t="shared" si="27"/>
        <v>360</v>
      </c>
      <c r="S74" s="153" t="str">
        <f t="shared" si="28"/>
        <v>II</v>
      </c>
      <c r="T74" s="155" t="str">
        <f t="shared" si="29"/>
        <v>No Aceptable o Aceptable con Control Especifico</v>
      </c>
      <c r="U74" s="137" t="s">
        <v>391</v>
      </c>
      <c r="V74" s="137" t="s">
        <v>392</v>
      </c>
      <c r="W74" s="137" t="s">
        <v>392</v>
      </c>
      <c r="X74" s="149" t="s">
        <v>398</v>
      </c>
      <c r="Y74" s="148" t="s">
        <v>278</v>
      </c>
      <c r="Z74" s="148" t="s">
        <v>392</v>
      </c>
      <c r="AA74" s="149" t="s">
        <v>704</v>
      </c>
      <c r="AB74" s="147" t="s">
        <v>837</v>
      </c>
      <c r="AC74" s="209" t="s">
        <v>659</v>
      </c>
      <c r="AD74" s="153">
        <v>2</v>
      </c>
      <c r="AE74" s="154">
        <v>2</v>
      </c>
      <c r="AF74" s="153">
        <f t="shared" si="30"/>
        <v>4</v>
      </c>
      <c r="AG74" s="157">
        <f t="shared" si="121"/>
        <v>240</v>
      </c>
      <c r="AH74" s="158" t="str">
        <f t="shared" si="122"/>
        <v>II</v>
      </c>
      <c r="AI74" s="155" t="str">
        <f t="shared" si="123"/>
        <v>No Aceptable o Aceptable con Control Especifico</v>
      </c>
      <c r="AJ74" s="157">
        <f t="shared" si="124"/>
        <v>360</v>
      </c>
      <c r="AK74" s="157">
        <f t="shared" si="125"/>
        <v>240</v>
      </c>
      <c r="AL74" s="361">
        <f t="shared" si="126"/>
        <v>0.33333333333333331</v>
      </c>
      <c r="AM74" s="362" t="s">
        <v>418</v>
      </c>
      <c r="AN74" s="363" t="s">
        <v>427</v>
      </c>
    </row>
    <row r="75" spans="1:40" ht="192" customHeight="1">
      <c r="A75" s="566"/>
      <c r="B75" s="162" t="s">
        <v>385</v>
      </c>
      <c r="C75" s="162" t="s">
        <v>386</v>
      </c>
      <c r="D75" s="319" t="s">
        <v>763</v>
      </c>
      <c r="E75" s="149" t="s">
        <v>839</v>
      </c>
      <c r="F75" s="208" t="s">
        <v>28</v>
      </c>
      <c r="G75" s="208" t="s">
        <v>35</v>
      </c>
      <c r="H75" s="208" t="s">
        <v>575</v>
      </c>
      <c r="I75" s="136" t="s">
        <v>798</v>
      </c>
      <c r="J75" s="149" t="s">
        <v>397</v>
      </c>
      <c r="K75" s="147" t="s">
        <v>397</v>
      </c>
      <c r="L75" s="147" t="s">
        <v>390</v>
      </c>
      <c r="M75" s="153">
        <v>2</v>
      </c>
      <c r="N75" s="154">
        <v>3</v>
      </c>
      <c r="O75" s="153">
        <f t="shared" si="25"/>
        <v>6</v>
      </c>
      <c r="P75" s="167" t="str">
        <f t="shared" si="26"/>
        <v>Medio</v>
      </c>
      <c r="Q75" s="153">
        <v>60</v>
      </c>
      <c r="R75" s="153">
        <f t="shared" si="27"/>
        <v>360</v>
      </c>
      <c r="S75" s="153" t="str">
        <f t="shared" si="28"/>
        <v>II</v>
      </c>
      <c r="T75" s="155" t="str">
        <f t="shared" si="29"/>
        <v>No Aceptable o Aceptable con Control Especifico</v>
      </c>
      <c r="U75" s="137" t="s">
        <v>391</v>
      </c>
      <c r="V75" s="137" t="s">
        <v>392</v>
      </c>
      <c r="W75" s="137" t="s">
        <v>392</v>
      </c>
      <c r="X75" s="149" t="s">
        <v>702</v>
      </c>
      <c r="Y75" s="148" t="s">
        <v>278</v>
      </c>
      <c r="Z75" s="148" t="s">
        <v>392</v>
      </c>
      <c r="AA75" s="149" t="s">
        <v>985</v>
      </c>
      <c r="AB75" s="147" t="s">
        <v>390</v>
      </c>
      <c r="AC75" s="209" t="s">
        <v>659</v>
      </c>
      <c r="AD75" s="153">
        <v>2</v>
      </c>
      <c r="AE75" s="154">
        <v>2</v>
      </c>
      <c r="AF75" s="153">
        <f t="shared" si="30"/>
        <v>4</v>
      </c>
      <c r="AG75" s="157">
        <f t="shared" si="121"/>
        <v>240</v>
      </c>
      <c r="AH75" s="158" t="str">
        <f t="shared" si="122"/>
        <v>II</v>
      </c>
      <c r="AI75" s="155" t="str">
        <f t="shared" si="123"/>
        <v>No Aceptable o Aceptable con Control Especifico</v>
      </c>
      <c r="AJ75" s="157">
        <f t="shared" si="124"/>
        <v>360</v>
      </c>
      <c r="AK75" s="157">
        <f t="shared" si="125"/>
        <v>240</v>
      </c>
      <c r="AL75" s="361">
        <f t="shared" si="126"/>
        <v>0.33333333333333331</v>
      </c>
      <c r="AM75" s="362" t="s">
        <v>418</v>
      </c>
      <c r="AN75" s="363" t="s">
        <v>427</v>
      </c>
    </row>
    <row r="76" spans="1:40" ht="241.05" customHeight="1">
      <c r="A76" s="566"/>
      <c r="B76" s="162" t="s">
        <v>385</v>
      </c>
      <c r="C76" s="162" t="s">
        <v>386</v>
      </c>
      <c r="D76" s="319" t="s">
        <v>797</v>
      </c>
      <c r="E76" s="149" t="s">
        <v>839</v>
      </c>
      <c r="F76" s="311" t="s">
        <v>28</v>
      </c>
      <c r="G76" s="311" t="s">
        <v>35</v>
      </c>
      <c r="H76" s="208" t="s">
        <v>578</v>
      </c>
      <c r="I76" s="208" t="s">
        <v>800</v>
      </c>
      <c r="J76" s="149" t="s">
        <v>397</v>
      </c>
      <c r="K76" s="147" t="s">
        <v>397</v>
      </c>
      <c r="L76" s="147" t="s">
        <v>397</v>
      </c>
      <c r="M76" s="153">
        <v>2</v>
      </c>
      <c r="N76" s="154">
        <v>3</v>
      </c>
      <c r="O76" s="153">
        <f t="shared" si="25"/>
        <v>6</v>
      </c>
      <c r="P76" s="167" t="str">
        <f t="shared" si="26"/>
        <v>Medio</v>
      </c>
      <c r="Q76" s="153">
        <v>60</v>
      </c>
      <c r="R76" s="153">
        <f t="shared" si="27"/>
        <v>360</v>
      </c>
      <c r="S76" s="153" t="str">
        <f t="shared" si="28"/>
        <v>II</v>
      </c>
      <c r="T76" s="155" t="str">
        <f t="shared" si="29"/>
        <v>No Aceptable o Aceptable con Control Especifico</v>
      </c>
      <c r="U76" s="137" t="s">
        <v>391</v>
      </c>
      <c r="V76" s="137" t="s">
        <v>392</v>
      </c>
      <c r="W76" s="137" t="s">
        <v>392</v>
      </c>
      <c r="X76" s="149" t="s">
        <v>801</v>
      </c>
      <c r="Y76" s="148" t="s">
        <v>278</v>
      </c>
      <c r="Z76" s="148" t="s">
        <v>392</v>
      </c>
      <c r="AA76" s="149" t="s">
        <v>983</v>
      </c>
      <c r="AB76" s="147" t="s">
        <v>390</v>
      </c>
      <c r="AC76" s="209" t="s">
        <v>984</v>
      </c>
      <c r="AD76" s="153">
        <v>2</v>
      </c>
      <c r="AE76" s="154">
        <v>2</v>
      </c>
      <c r="AF76" s="153">
        <f t="shared" si="30"/>
        <v>4</v>
      </c>
      <c r="AG76" s="157">
        <f t="shared" si="121"/>
        <v>240</v>
      </c>
      <c r="AH76" s="158" t="str">
        <f t="shared" si="122"/>
        <v>II</v>
      </c>
      <c r="AI76" s="155" t="str">
        <f t="shared" si="123"/>
        <v>No Aceptable o Aceptable con Control Especifico</v>
      </c>
      <c r="AJ76" s="157">
        <f t="shared" si="124"/>
        <v>360</v>
      </c>
      <c r="AK76" s="157">
        <f t="shared" si="125"/>
        <v>240</v>
      </c>
      <c r="AL76" s="361">
        <f t="shared" si="126"/>
        <v>0.33333333333333331</v>
      </c>
      <c r="AM76" s="362" t="s">
        <v>418</v>
      </c>
      <c r="AN76" s="363" t="s">
        <v>427</v>
      </c>
    </row>
    <row r="77" spans="1:40" ht="271.05" customHeight="1">
      <c r="A77" s="566"/>
      <c r="B77" s="162" t="s">
        <v>385</v>
      </c>
      <c r="C77" s="162" t="s">
        <v>386</v>
      </c>
      <c r="D77" s="319" t="s">
        <v>763</v>
      </c>
      <c r="E77" s="149" t="s">
        <v>839</v>
      </c>
      <c r="F77" s="208" t="s">
        <v>28</v>
      </c>
      <c r="G77" s="208" t="s">
        <v>55</v>
      </c>
      <c r="H77" s="208" t="s">
        <v>576</v>
      </c>
      <c r="I77" s="136" t="s">
        <v>693</v>
      </c>
      <c r="J77" s="149" t="s">
        <v>397</v>
      </c>
      <c r="K77" s="147" t="s">
        <v>397</v>
      </c>
      <c r="L77" s="147" t="s">
        <v>397</v>
      </c>
      <c r="M77" s="153">
        <v>6</v>
      </c>
      <c r="N77" s="154">
        <v>1</v>
      </c>
      <c r="O77" s="153">
        <f t="shared" si="25"/>
        <v>6</v>
      </c>
      <c r="P77" s="167" t="str">
        <f t="shared" si="26"/>
        <v>Medio</v>
      </c>
      <c r="Q77" s="153">
        <v>60</v>
      </c>
      <c r="R77" s="153">
        <f t="shared" si="27"/>
        <v>360</v>
      </c>
      <c r="S77" s="153" t="str">
        <f t="shared" si="28"/>
        <v>II</v>
      </c>
      <c r="T77" s="155" t="str">
        <f t="shared" si="29"/>
        <v>No Aceptable o Aceptable con Control Especifico</v>
      </c>
      <c r="U77" s="137" t="s">
        <v>391</v>
      </c>
      <c r="V77" s="137" t="s">
        <v>392</v>
      </c>
      <c r="W77" s="137" t="s">
        <v>392</v>
      </c>
      <c r="X77" s="149" t="s">
        <v>694</v>
      </c>
      <c r="Y77" s="148" t="s">
        <v>278</v>
      </c>
      <c r="Z77" s="148" t="s">
        <v>392</v>
      </c>
      <c r="AA77" s="149" t="s">
        <v>981</v>
      </c>
      <c r="AB77" s="147" t="s">
        <v>390</v>
      </c>
      <c r="AC77" s="209" t="s">
        <v>982</v>
      </c>
      <c r="AD77" s="153">
        <v>2</v>
      </c>
      <c r="AE77" s="154">
        <v>1</v>
      </c>
      <c r="AF77" s="153">
        <f t="shared" si="30"/>
        <v>2</v>
      </c>
      <c r="AG77" s="157">
        <f t="shared" si="121"/>
        <v>120</v>
      </c>
      <c r="AH77" s="158" t="str">
        <f t="shared" si="122"/>
        <v>III</v>
      </c>
      <c r="AI77" s="155" t="str">
        <f t="shared" si="123"/>
        <v>Mejorable</v>
      </c>
      <c r="AJ77" s="157">
        <f t="shared" si="124"/>
        <v>360</v>
      </c>
      <c r="AK77" s="157">
        <f t="shared" si="125"/>
        <v>120</v>
      </c>
      <c r="AL77" s="361">
        <f t="shared" si="126"/>
        <v>0.66666666666666663</v>
      </c>
      <c r="AM77" s="362" t="s">
        <v>394</v>
      </c>
      <c r="AN77" s="363" t="s">
        <v>425</v>
      </c>
    </row>
    <row r="78" spans="1:40" ht="216" customHeight="1">
      <c r="A78" s="566"/>
      <c r="B78" s="162" t="s">
        <v>385</v>
      </c>
      <c r="C78" s="162" t="s">
        <v>386</v>
      </c>
      <c r="D78" s="319" t="s">
        <v>763</v>
      </c>
      <c r="E78" s="149" t="s">
        <v>839</v>
      </c>
      <c r="F78" s="311" t="s">
        <v>28</v>
      </c>
      <c r="G78" s="311" t="s">
        <v>42</v>
      </c>
      <c r="H78" s="208" t="s">
        <v>577</v>
      </c>
      <c r="I78" s="136" t="s">
        <v>799</v>
      </c>
      <c r="J78" s="147" t="s">
        <v>397</v>
      </c>
      <c r="K78" s="147" t="s">
        <v>397</v>
      </c>
      <c r="L78" s="147" t="s">
        <v>397</v>
      </c>
      <c r="M78" s="153">
        <v>2</v>
      </c>
      <c r="N78" s="154">
        <v>3</v>
      </c>
      <c r="O78" s="153">
        <f t="shared" si="25"/>
        <v>6</v>
      </c>
      <c r="P78" s="167" t="str">
        <f t="shared" si="26"/>
        <v>Medio</v>
      </c>
      <c r="Q78" s="153">
        <v>60</v>
      </c>
      <c r="R78" s="153">
        <f t="shared" si="27"/>
        <v>360</v>
      </c>
      <c r="S78" s="153" t="str">
        <f t="shared" si="28"/>
        <v>II</v>
      </c>
      <c r="T78" s="155" t="str">
        <f t="shared" si="29"/>
        <v>No Aceptable o Aceptable con Control Especifico</v>
      </c>
      <c r="U78" s="137" t="s">
        <v>391</v>
      </c>
      <c r="V78" s="137" t="s">
        <v>392</v>
      </c>
      <c r="W78" s="137" t="s">
        <v>392</v>
      </c>
      <c r="X78" s="147" t="s">
        <v>805</v>
      </c>
      <c r="Y78" s="148" t="s">
        <v>278</v>
      </c>
      <c r="Z78" s="147" t="s">
        <v>392</v>
      </c>
      <c r="AA78" s="136" t="s">
        <v>976</v>
      </c>
      <c r="AB78" s="148" t="s">
        <v>390</v>
      </c>
      <c r="AC78" s="209" t="s">
        <v>978</v>
      </c>
      <c r="AD78" s="153">
        <v>2</v>
      </c>
      <c r="AE78" s="154">
        <v>2</v>
      </c>
      <c r="AF78" s="153">
        <f t="shared" si="30"/>
        <v>4</v>
      </c>
      <c r="AG78" s="157">
        <f t="shared" si="121"/>
        <v>240</v>
      </c>
      <c r="AH78" s="158" t="str">
        <f t="shared" si="122"/>
        <v>II</v>
      </c>
      <c r="AI78" s="155" t="str">
        <f t="shared" si="123"/>
        <v>No Aceptable o Aceptable con Control Especifico</v>
      </c>
      <c r="AJ78" s="157">
        <f t="shared" si="124"/>
        <v>360</v>
      </c>
      <c r="AK78" s="157">
        <f t="shared" si="125"/>
        <v>240</v>
      </c>
      <c r="AL78" s="361">
        <f t="shared" si="126"/>
        <v>0.33333333333333331</v>
      </c>
      <c r="AM78" s="362" t="s">
        <v>394</v>
      </c>
      <c r="AN78" s="363" t="s">
        <v>427</v>
      </c>
    </row>
    <row r="79" spans="1:40" ht="93" customHeight="1">
      <c r="A79" s="566"/>
      <c r="B79" s="162" t="s">
        <v>385</v>
      </c>
      <c r="C79" s="162" t="s">
        <v>386</v>
      </c>
      <c r="D79" s="319" t="s">
        <v>792</v>
      </c>
      <c r="E79" s="149" t="s">
        <v>839</v>
      </c>
      <c r="F79" s="208" t="s">
        <v>29</v>
      </c>
      <c r="G79" s="208" t="s">
        <v>43</v>
      </c>
      <c r="H79" s="311" t="s">
        <v>617</v>
      </c>
      <c r="I79" s="147" t="s">
        <v>618</v>
      </c>
      <c r="J79" s="147" t="s">
        <v>397</v>
      </c>
      <c r="K79" s="147" t="s">
        <v>397</v>
      </c>
      <c r="L79" s="147" t="s">
        <v>397</v>
      </c>
      <c r="M79" s="153">
        <v>2</v>
      </c>
      <c r="N79" s="154">
        <v>3</v>
      </c>
      <c r="O79" s="153">
        <f t="shared" si="25"/>
        <v>6</v>
      </c>
      <c r="P79" s="167" t="str">
        <f t="shared" si="26"/>
        <v>Medio</v>
      </c>
      <c r="Q79" s="153">
        <v>10</v>
      </c>
      <c r="R79" s="153">
        <f t="shared" si="27"/>
        <v>60</v>
      </c>
      <c r="S79" s="153" t="str">
        <f t="shared" si="28"/>
        <v>III</v>
      </c>
      <c r="T79" s="155" t="str">
        <f t="shared" si="29"/>
        <v>Mejorable</v>
      </c>
      <c r="U79" s="137" t="s">
        <v>391</v>
      </c>
      <c r="V79" s="137" t="s">
        <v>392</v>
      </c>
      <c r="W79" s="137" t="s">
        <v>392</v>
      </c>
      <c r="X79" s="149" t="s">
        <v>619</v>
      </c>
      <c r="Y79" s="148" t="s">
        <v>278</v>
      </c>
      <c r="Z79" s="147" t="s">
        <v>392</v>
      </c>
      <c r="AA79" s="149" t="s">
        <v>621</v>
      </c>
      <c r="AB79" s="147" t="s">
        <v>390</v>
      </c>
      <c r="AC79" s="209" t="s">
        <v>622</v>
      </c>
      <c r="AD79" s="153">
        <v>2</v>
      </c>
      <c r="AE79" s="154">
        <v>2</v>
      </c>
      <c r="AF79" s="153">
        <f t="shared" si="30"/>
        <v>4</v>
      </c>
      <c r="AG79" s="157">
        <f t="shared" si="121"/>
        <v>40</v>
      </c>
      <c r="AH79" s="158" t="str">
        <f t="shared" si="122"/>
        <v>III</v>
      </c>
      <c r="AI79" s="155" t="str">
        <f t="shared" si="123"/>
        <v>Mejorable</v>
      </c>
      <c r="AJ79" s="157">
        <v>60</v>
      </c>
      <c r="AK79" s="157">
        <f t="shared" si="125"/>
        <v>40</v>
      </c>
      <c r="AL79" s="361">
        <f t="shared" si="126"/>
        <v>0.33333333333333331</v>
      </c>
      <c r="AM79" s="362" t="s">
        <v>407</v>
      </c>
      <c r="AN79" s="363" t="s">
        <v>427</v>
      </c>
    </row>
    <row r="80" spans="1:40" ht="120" customHeight="1">
      <c r="A80" s="566"/>
      <c r="B80" s="162" t="s">
        <v>385</v>
      </c>
      <c r="C80" s="162" t="s">
        <v>386</v>
      </c>
      <c r="D80" s="370" t="s">
        <v>787</v>
      </c>
      <c r="E80" s="149" t="s">
        <v>839</v>
      </c>
      <c r="F80" s="208" t="s">
        <v>29</v>
      </c>
      <c r="G80" s="136" t="s">
        <v>49</v>
      </c>
      <c r="H80" s="227" t="s">
        <v>1195</v>
      </c>
      <c r="I80" s="136" t="s">
        <v>477</v>
      </c>
      <c r="J80" s="136" t="s">
        <v>788</v>
      </c>
      <c r="K80" s="136" t="s">
        <v>479</v>
      </c>
      <c r="L80" s="136" t="s">
        <v>480</v>
      </c>
      <c r="M80" s="153">
        <v>2</v>
      </c>
      <c r="N80" s="154">
        <v>3</v>
      </c>
      <c r="O80" s="153">
        <f t="shared" si="25"/>
        <v>6</v>
      </c>
      <c r="P80" s="167" t="str">
        <f t="shared" si="26"/>
        <v>Medio</v>
      </c>
      <c r="Q80" s="153">
        <v>25</v>
      </c>
      <c r="R80" s="153">
        <f t="shared" si="27"/>
        <v>150</v>
      </c>
      <c r="S80" s="153" t="str">
        <f t="shared" si="28"/>
        <v>II</v>
      </c>
      <c r="T80" s="155" t="str">
        <f t="shared" si="29"/>
        <v>No Aceptable o Aceptable con Control Especifico</v>
      </c>
      <c r="U80" s="137" t="s">
        <v>391</v>
      </c>
      <c r="V80" s="137" t="s">
        <v>392</v>
      </c>
      <c r="W80" s="137" t="s">
        <v>392</v>
      </c>
      <c r="X80" s="136" t="s">
        <v>474</v>
      </c>
      <c r="Y80" s="148" t="s">
        <v>278</v>
      </c>
      <c r="Z80" s="147" t="s">
        <v>392</v>
      </c>
      <c r="AA80" s="149" t="s">
        <v>975</v>
      </c>
      <c r="AB80" s="148" t="s">
        <v>390</v>
      </c>
      <c r="AC80" s="149" t="s">
        <v>977</v>
      </c>
      <c r="AD80" s="153">
        <v>2</v>
      </c>
      <c r="AE80" s="154">
        <v>2</v>
      </c>
      <c r="AF80" s="153">
        <f t="shared" si="30"/>
        <v>4</v>
      </c>
      <c r="AG80" s="157">
        <f t="shared" si="121"/>
        <v>100</v>
      </c>
      <c r="AH80" s="158" t="str">
        <f t="shared" si="122"/>
        <v>III</v>
      </c>
      <c r="AI80" s="155" t="str">
        <f t="shared" si="123"/>
        <v>Mejorable</v>
      </c>
      <c r="AJ80" s="157">
        <f t="shared" si="124"/>
        <v>150</v>
      </c>
      <c r="AK80" s="157">
        <f t="shared" si="125"/>
        <v>100</v>
      </c>
      <c r="AL80" s="361">
        <f t="shared" si="126"/>
        <v>0.33333333333333331</v>
      </c>
      <c r="AM80" s="362" t="s">
        <v>476</v>
      </c>
      <c r="AN80" s="363" t="s">
        <v>427</v>
      </c>
    </row>
    <row r="81" spans="1:40" ht="108">
      <c r="A81" s="566"/>
      <c r="B81" s="162" t="s">
        <v>385</v>
      </c>
      <c r="C81" s="162" t="s">
        <v>386</v>
      </c>
      <c r="D81" s="370" t="s">
        <v>785</v>
      </c>
      <c r="E81" s="149" t="s">
        <v>839</v>
      </c>
      <c r="F81" s="208" t="s">
        <v>29</v>
      </c>
      <c r="G81" s="208" t="s">
        <v>36</v>
      </c>
      <c r="H81" s="227" t="s">
        <v>1195</v>
      </c>
      <c r="I81" s="136" t="s">
        <v>481</v>
      </c>
      <c r="J81" s="136" t="s">
        <v>478</v>
      </c>
      <c r="K81" s="136" t="s">
        <v>397</v>
      </c>
      <c r="L81" s="136" t="s">
        <v>482</v>
      </c>
      <c r="M81" s="153">
        <v>2</v>
      </c>
      <c r="N81" s="154">
        <v>3</v>
      </c>
      <c r="O81" s="153">
        <f t="shared" si="25"/>
        <v>6</v>
      </c>
      <c r="P81" s="167" t="str">
        <f t="shared" si="26"/>
        <v>Medio</v>
      </c>
      <c r="Q81" s="153">
        <v>25</v>
      </c>
      <c r="R81" s="153">
        <f t="shared" si="27"/>
        <v>150</v>
      </c>
      <c r="S81" s="153" t="str">
        <f t="shared" si="28"/>
        <v>II</v>
      </c>
      <c r="T81" s="155" t="str">
        <f t="shared" si="29"/>
        <v>No Aceptable o Aceptable con Control Especifico</v>
      </c>
      <c r="U81" s="137" t="s">
        <v>391</v>
      </c>
      <c r="V81" s="137" t="s">
        <v>392</v>
      </c>
      <c r="W81" s="137" t="s">
        <v>392</v>
      </c>
      <c r="X81" s="136" t="s">
        <v>483</v>
      </c>
      <c r="Y81" s="148" t="s">
        <v>278</v>
      </c>
      <c r="Z81" s="136" t="s">
        <v>484</v>
      </c>
      <c r="AA81" s="136" t="s">
        <v>974</v>
      </c>
      <c r="AB81" s="148" t="s">
        <v>390</v>
      </c>
      <c r="AC81" s="136" t="s">
        <v>980</v>
      </c>
      <c r="AD81" s="153">
        <v>2</v>
      </c>
      <c r="AE81" s="154">
        <v>2</v>
      </c>
      <c r="AF81" s="153">
        <f t="shared" si="30"/>
        <v>4</v>
      </c>
      <c r="AG81" s="157">
        <f t="shared" si="121"/>
        <v>100</v>
      </c>
      <c r="AH81" s="158" t="str">
        <f t="shared" si="122"/>
        <v>III</v>
      </c>
      <c r="AI81" s="155" t="str">
        <f t="shared" si="123"/>
        <v>Mejorable</v>
      </c>
      <c r="AJ81" s="157">
        <f t="shared" si="124"/>
        <v>150</v>
      </c>
      <c r="AK81" s="157">
        <f t="shared" si="125"/>
        <v>100</v>
      </c>
      <c r="AL81" s="361">
        <f t="shared" si="126"/>
        <v>0.33333333333333331</v>
      </c>
      <c r="AM81" s="362" t="s">
        <v>476</v>
      </c>
      <c r="AN81" s="363" t="s">
        <v>427</v>
      </c>
    </row>
    <row r="82" spans="1:40" ht="111" customHeight="1">
      <c r="A82" s="566"/>
      <c r="B82" s="162" t="s">
        <v>385</v>
      </c>
      <c r="C82" s="162" t="s">
        <v>574</v>
      </c>
      <c r="D82" s="370" t="s">
        <v>796</v>
      </c>
      <c r="E82" s="149" t="s">
        <v>839</v>
      </c>
      <c r="F82" s="208" t="s">
        <v>29</v>
      </c>
      <c r="G82" s="208" t="s">
        <v>62</v>
      </c>
      <c r="H82" s="311" t="s">
        <v>812</v>
      </c>
      <c r="I82" s="147" t="s">
        <v>681</v>
      </c>
      <c r="J82" s="149" t="s">
        <v>389</v>
      </c>
      <c r="K82" s="149" t="s">
        <v>397</v>
      </c>
      <c r="L82" s="149" t="s">
        <v>682</v>
      </c>
      <c r="M82" s="153">
        <v>6</v>
      </c>
      <c r="N82" s="154">
        <v>1</v>
      </c>
      <c r="O82" s="153">
        <f t="shared" si="25"/>
        <v>6</v>
      </c>
      <c r="P82" s="167" t="str">
        <f t="shared" si="26"/>
        <v>Medio</v>
      </c>
      <c r="Q82" s="153">
        <v>100</v>
      </c>
      <c r="R82" s="153">
        <f t="shared" si="27"/>
        <v>600</v>
      </c>
      <c r="S82" s="153" t="str">
        <f t="shared" si="28"/>
        <v>I</v>
      </c>
      <c r="T82" s="155" t="str">
        <f t="shared" si="29"/>
        <v>No Aceptable</v>
      </c>
      <c r="U82" s="137" t="s">
        <v>391</v>
      </c>
      <c r="V82" s="137" t="s">
        <v>392</v>
      </c>
      <c r="W82" s="137" t="s">
        <v>392</v>
      </c>
      <c r="X82" s="149" t="s">
        <v>626</v>
      </c>
      <c r="Y82" s="148" t="s">
        <v>278</v>
      </c>
      <c r="Z82" s="147" t="s">
        <v>392</v>
      </c>
      <c r="AA82" s="149" t="s">
        <v>973</v>
      </c>
      <c r="AB82" s="147" t="s">
        <v>390</v>
      </c>
      <c r="AC82" s="209" t="s">
        <v>979</v>
      </c>
      <c r="AD82" s="153">
        <v>2</v>
      </c>
      <c r="AE82" s="154">
        <v>1</v>
      </c>
      <c r="AF82" s="153">
        <f t="shared" si="30"/>
        <v>2</v>
      </c>
      <c r="AG82" s="157">
        <f t="shared" si="121"/>
        <v>200</v>
      </c>
      <c r="AH82" s="158" t="str">
        <f t="shared" si="122"/>
        <v>II</v>
      </c>
      <c r="AI82" s="155" t="str">
        <f t="shared" si="123"/>
        <v>No Aceptable o Aceptable con Control Especifico</v>
      </c>
      <c r="AJ82" s="157">
        <v>600</v>
      </c>
      <c r="AK82" s="157">
        <f t="shared" si="125"/>
        <v>200</v>
      </c>
      <c r="AL82" s="361">
        <f t="shared" si="126"/>
        <v>0.66666666666666663</v>
      </c>
      <c r="AM82" s="362" t="s">
        <v>394</v>
      </c>
      <c r="AN82" s="363" t="s">
        <v>399</v>
      </c>
    </row>
    <row r="83" spans="1:40" ht="94.05" customHeight="1">
      <c r="A83" s="566"/>
      <c r="B83" s="162" t="s">
        <v>385</v>
      </c>
      <c r="C83" s="162" t="s">
        <v>574</v>
      </c>
      <c r="D83" s="370" t="s">
        <v>796</v>
      </c>
      <c r="E83" s="149" t="s">
        <v>839</v>
      </c>
      <c r="F83" s="208" t="s">
        <v>29</v>
      </c>
      <c r="G83" s="208" t="s">
        <v>67</v>
      </c>
      <c r="H83" s="311" t="s">
        <v>811</v>
      </c>
      <c r="I83" s="147" t="s">
        <v>820</v>
      </c>
      <c r="J83" s="149" t="s">
        <v>389</v>
      </c>
      <c r="K83" s="149" t="s">
        <v>397</v>
      </c>
      <c r="L83" s="149" t="s">
        <v>685</v>
      </c>
      <c r="M83" s="153">
        <v>6</v>
      </c>
      <c r="N83" s="154">
        <v>1</v>
      </c>
      <c r="O83" s="153">
        <f t="shared" si="25"/>
        <v>6</v>
      </c>
      <c r="P83" s="167" t="str">
        <f t="shared" si="26"/>
        <v>Medio</v>
      </c>
      <c r="Q83" s="153">
        <v>100</v>
      </c>
      <c r="R83" s="153">
        <f t="shared" si="27"/>
        <v>600</v>
      </c>
      <c r="S83" s="153" t="str">
        <f t="shared" si="28"/>
        <v>I</v>
      </c>
      <c r="T83" s="155" t="str">
        <f t="shared" si="29"/>
        <v>No Aceptable</v>
      </c>
      <c r="U83" s="137" t="s">
        <v>391</v>
      </c>
      <c r="V83" s="137" t="s">
        <v>392</v>
      </c>
      <c r="W83" s="137" t="s">
        <v>392</v>
      </c>
      <c r="X83" s="149" t="s">
        <v>626</v>
      </c>
      <c r="Y83" s="148" t="s">
        <v>278</v>
      </c>
      <c r="Z83" s="147" t="s">
        <v>392</v>
      </c>
      <c r="AA83" s="149" t="s">
        <v>972</v>
      </c>
      <c r="AB83" s="147" t="s">
        <v>390</v>
      </c>
      <c r="AC83" s="209" t="s">
        <v>687</v>
      </c>
      <c r="AD83" s="153">
        <v>2</v>
      </c>
      <c r="AE83" s="154">
        <v>1</v>
      </c>
      <c r="AF83" s="153">
        <f t="shared" si="30"/>
        <v>2</v>
      </c>
      <c r="AG83" s="157">
        <f t="shared" si="121"/>
        <v>200</v>
      </c>
      <c r="AH83" s="158" t="str">
        <f t="shared" si="122"/>
        <v>II</v>
      </c>
      <c r="AI83" s="155" t="str">
        <f t="shared" si="123"/>
        <v>No Aceptable o Aceptable con Control Especifico</v>
      </c>
      <c r="AJ83" s="157">
        <v>600</v>
      </c>
      <c r="AK83" s="157">
        <f t="shared" si="125"/>
        <v>200</v>
      </c>
      <c r="AL83" s="361">
        <f t="shared" si="126"/>
        <v>0.66666666666666663</v>
      </c>
      <c r="AM83" s="362" t="s">
        <v>394</v>
      </c>
      <c r="AN83" s="363" t="s">
        <v>399</v>
      </c>
    </row>
    <row r="84" spans="1:40" ht="111" customHeight="1">
      <c r="A84" s="566"/>
      <c r="B84" s="162" t="s">
        <v>385</v>
      </c>
      <c r="C84" s="162" t="s">
        <v>574</v>
      </c>
      <c r="D84" s="319" t="s">
        <v>770</v>
      </c>
      <c r="E84" s="149" t="s">
        <v>839</v>
      </c>
      <c r="F84" s="208" t="s">
        <v>30</v>
      </c>
      <c r="G84" s="208" t="s">
        <v>44</v>
      </c>
      <c r="H84" s="311" t="s">
        <v>636</v>
      </c>
      <c r="I84" s="147" t="s">
        <v>645</v>
      </c>
      <c r="J84" s="147" t="s">
        <v>390</v>
      </c>
      <c r="K84" s="147" t="s">
        <v>638</v>
      </c>
      <c r="L84" s="147" t="s">
        <v>639</v>
      </c>
      <c r="M84" s="153">
        <v>2</v>
      </c>
      <c r="N84" s="154">
        <v>4</v>
      </c>
      <c r="O84" s="153">
        <f t="shared" si="25"/>
        <v>8</v>
      </c>
      <c r="P84" s="167" t="str">
        <f t="shared" si="26"/>
        <v>Medio</v>
      </c>
      <c r="Q84" s="153">
        <v>100</v>
      </c>
      <c r="R84" s="153">
        <f t="shared" si="27"/>
        <v>800</v>
      </c>
      <c r="S84" s="153" t="str">
        <f t="shared" si="28"/>
        <v>I</v>
      </c>
      <c r="T84" s="155" t="str">
        <f t="shared" si="29"/>
        <v>No Aceptable</v>
      </c>
      <c r="U84" s="137" t="s">
        <v>391</v>
      </c>
      <c r="V84" s="137" t="s">
        <v>392</v>
      </c>
      <c r="W84" s="137" t="s">
        <v>392</v>
      </c>
      <c r="X84" s="149" t="s">
        <v>626</v>
      </c>
      <c r="Y84" s="148" t="s">
        <v>278</v>
      </c>
      <c r="Z84" s="147" t="s">
        <v>392</v>
      </c>
      <c r="AA84" s="149" t="s">
        <v>971</v>
      </c>
      <c r="AB84" s="147" t="s">
        <v>641</v>
      </c>
      <c r="AC84" s="209" t="s">
        <v>643</v>
      </c>
      <c r="AD84" s="153">
        <v>2</v>
      </c>
      <c r="AE84" s="154">
        <v>3</v>
      </c>
      <c r="AF84" s="153">
        <f t="shared" si="30"/>
        <v>6</v>
      </c>
      <c r="AG84" s="157">
        <f t="shared" si="121"/>
        <v>600</v>
      </c>
      <c r="AH84" s="158" t="str">
        <f t="shared" si="122"/>
        <v>I</v>
      </c>
      <c r="AI84" s="155" t="str">
        <f t="shared" si="123"/>
        <v>No Aceptable</v>
      </c>
      <c r="AJ84" s="157">
        <v>800</v>
      </c>
      <c r="AK84" s="157">
        <f t="shared" si="125"/>
        <v>600</v>
      </c>
      <c r="AL84" s="361">
        <f t="shared" si="126"/>
        <v>0.25</v>
      </c>
      <c r="AM84" s="362" t="s">
        <v>407</v>
      </c>
      <c r="AN84" s="363" t="s">
        <v>634</v>
      </c>
    </row>
    <row r="85" spans="1:40" ht="106.05" customHeight="1">
      <c r="A85" s="566"/>
      <c r="B85" s="162" t="s">
        <v>385</v>
      </c>
      <c r="C85" s="162" t="s">
        <v>574</v>
      </c>
      <c r="D85" s="319" t="s">
        <v>770</v>
      </c>
      <c r="E85" s="149" t="s">
        <v>839</v>
      </c>
      <c r="F85" s="208" t="s">
        <v>30</v>
      </c>
      <c r="G85" s="208" t="s">
        <v>57</v>
      </c>
      <c r="H85" s="311" t="s">
        <v>644</v>
      </c>
      <c r="I85" s="147" t="s">
        <v>646</v>
      </c>
      <c r="J85" s="147" t="s">
        <v>390</v>
      </c>
      <c r="K85" s="147" t="s">
        <v>638</v>
      </c>
      <c r="L85" s="147" t="s">
        <v>639</v>
      </c>
      <c r="M85" s="153">
        <v>2</v>
      </c>
      <c r="N85" s="154">
        <v>4</v>
      </c>
      <c r="O85" s="153">
        <f t="shared" si="25"/>
        <v>8</v>
      </c>
      <c r="P85" s="167" t="str">
        <f t="shared" si="26"/>
        <v>Medio</v>
      </c>
      <c r="Q85" s="153">
        <v>100</v>
      </c>
      <c r="R85" s="153">
        <f t="shared" si="27"/>
        <v>800</v>
      </c>
      <c r="S85" s="153" t="str">
        <f t="shared" si="28"/>
        <v>I</v>
      </c>
      <c r="T85" s="155" t="str">
        <f t="shared" si="29"/>
        <v>No Aceptable</v>
      </c>
      <c r="U85" s="137" t="s">
        <v>391</v>
      </c>
      <c r="V85" s="137" t="s">
        <v>392</v>
      </c>
      <c r="W85" s="137" t="s">
        <v>392</v>
      </c>
      <c r="X85" s="149" t="s">
        <v>626</v>
      </c>
      <c r="Y85" s="148" t="s">
        <v>278</v>
      </c>
      <c r="Z85" s="147" t="s">
        <v>392</v>
      </c>
      <c r="AA85" s="149" t="s">
        <v>970</v>
      </c>
      <c r="AB85" s="147" t="s">
        <v>641</v>
      </c>
      <c r="AC85" s="209" t="s">
        <v>643</v>
      </c>
      <c r="AD85" s="153">
        <v>2</v>
      </c>
      <c r="AE85" s="154">
        <v>3</v>
      </c>
      <c r="AF85" s="153">
        <f t="shared" si="30"/>
        <v>6</v>
      </c>
      <c r="AG85" s="157">
        <f t="shared" si="121"/>
        <v>600</v>
      </c>
      <c r="AH85" s="158" t="str">
        <f t="shared" si="122"/>
        <v>I</v>
      </c>
      <c r="AI85" s="155" t="str">
        <f t="shared" si="123"/>
        <v>No Aceptable</v>
      </c>
      <c r="AJ85" s="157">
        <v>800</v>
      </c>
      <c r="AK85" s="157">
        <f t="shared" si="125"/>
        <v>600</v>
      </c>
      <c r="AL85" s="361">
        <f t="shared" si="126"/>
        <v>0.25</v>
      </c>
      <c r="AM85" s="362" t="s">
        <v>407</v>
      </c>
      <c r="AN85" s="363" t="s">
        <v>634</v>
      </c>
    </row>
  </sheetData>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54:A66"/>
    <mergeCell ref="A25:A39"/>
    <mergeCell ref="A67:A85"/>
    <mergeCell ref="A40:A53"/>
  </mergeCells>
  <conditionalFormatting sqref="M33:N33 M56:N56 M62:N62">
    <cfRule type="cellIs" dxfId="669" priority="666" stopIfTrue="1" operator="greaterThan">
      <formula>#REF!</formula>
    </cfRule>
  </conditionalFormatting>
  <conditionalFormatting sqref="M67:N68 Q67:Q68">
    <cfRule type="cellIs" dxfId="668" priority="279" stopIfTrue="1" operator="greaterThan">
      <formula>#REF!</formula>
    </cfRule>
  </conditionalFormatting>
  <conditionalFormatting sqref="M71:N72 Q71:Q72 M78:N78 Q78 M80:N81 Q80:Q81">
    <cfRule type="cellIs" dxfId="667" priority="278" stopIfTrue="1" operator="greaterThan">
      <formula>#REF!</formula>
    </cfRule>
  </conditionalFormatting>
  <conditionalFormatting sqref="M11:O28">
    <cfRule type="cellIs" dxfId="666" priority="355" stopIfTrue="1" operator="greaterThan">
      <formula>#REF!</formula>
    </cfRule>
  </conditionalFormatting>
  <conditionalFormatting sqref="M30:O32">
    <cfRule type="cellIs" dxfId="665" priority="329" stopIfTrue="1" operator="greaterThan">
      <formula>#REF!</formula>
    </cfRule>
  </conditionalFormatting>
  <conditionalFormatting sqref="M34:O53">
    <cfRule type="cellIs" dxfId="664" priority="10" stopIfTrue="1" operator="greaterThan">
      <formula>#REF!</formula>
    </cfRule>
  </conditionalFormatting>
  <conditionalFormatting sqref="M55:O55">
    <cfRule type="cellIs" dxfId="663" priority="90" stopIfTrue="1" operator="greaterThan">
      <formula>#REF!</formula>
    </cfRule>
  </conditionalFormatting>
  <conditionalFormatting sqref="M57:O57">
    <cfRule type="cellIs" dxfId="662" priority="2" stopIfTrue="1" operator="greaterThan">
      <formula>#REF!</formula>
    </cfRule>
  </conditionalFormatting>
  <conditionalFormatting sqref="M60:O61">
    <cfRule type="cellIs" dxfId="661" priority="58" stopIfTrue="1" operator="greaterThan">
      <formula>#REF!</formula>
    </cfRule>
  </conditionalFormatting>
  <conditionalFormatting sqref="M63:O63">
    <cfRule type="cellIs" dxfId="660" priority="33" stopIfTrue="1" operator="greaterThan">
      <formula>#REF!</formula>
    </cfRule>
  </conditionalFormatting>
  <conditionalFormatting sqref="M69:O70">
    <cfRule type="cellIs" dxfId="659" priority="277" stopIfTrue="1" operator="greaterThan">
      <formula>#REF!</formula>
    </cfRule>
  </conditionalFormatting>
  <conditionalFormatting sqref="M73:O77">
    <cfRule type="cellIs" dxfId="658" priority="270" stopIfTrue="1" operator="greaterThan">
      <formula>#REF!</formula>
    </cfRule>
  </conditionalFormatting>
  <conditionalFormatting sqref="M79:O79">
    <cfRule type="cellIs" dxfId="657" priority="274" stopIfTrue="1" operator="greaterThan">
      <formula>#REF!</formula>
    </cfRule>
  </conditionalFormatting>
  <conditionalFormatting sqref="M82:O85">
    <cfRule type="cellIs" dxfId="656" priority="272" stopIfTrue="1" operator="greaterThan">
      <formula>#REF!</formula>
    </cfRule>
  </conditionalFormatting>
  <conditionalFormatting sqref="M54:P54">
    <cfRule type="cellIs" dxfId="655" priority="103" stopIfTrue="1" operator="greaterThan">
      <formula>#REF!</formula>
    </cfRule>
  </conditionalFormatting>
  <conditionalFormatting sqref="M64:P64">
    <cfRule type="cellIs" dxfId="654" priority="46" stopIfTrue="1" operator="greaterThan">
      <formula>#REF!</formula>
    </cfRule>
  </conditionalFormatting>
  <conditionalFormatting sqref="M29:Q29">
    <cfRule type="cellIs" dxfId="653" priority="432" stopIfTrue="1" operator="greaterThan">
      <formula>#REF!</formula>
    </cfRule>
  </conditionalFormatting>
  <conditionalFormatting sqref="M58:R59">
    <cfRule type="cellIs" dxfId="652" priority="73" stopIfTrue="1" operator="greaterThan">
      <formula>#REF!</formula>
    </cfRule>
  </conditionalFormatting>
  <conditionalFormatting sqref="P11">
    <cfRule type="colorScale" priority="654">
      <colorScale>
        <cfvo type="num" val="6"/>
        <cfvo type="num" val="9"/>
        <cfvo type="num" val="23"/>
        <color rgb="FFF8696B"/>
        <color rgb="FFFFEB84"/>
        <color rgb="FF63BE7B"/>
      </colorScale>
    </cfRule>
    <cfRule type="iconSet" priority="657">
      <iconSet>
        <cfvo type="percent" val="0"/>
        <cfvo type="percent" val="9"/>
        <cfvo type="percent" val="23"/>
      </iconSet>
    </cfRule>
    <cfRule type="iconSet" priority="656">
      <iconSet showValue="0">
        <cfvo type="percent" val="0"/>
        <cfvo type="num" val="10"/>
        <cfvo type="num" val="24"/>
      </iconSet>
    </cfRule>
    <cfRule type="iconSet" priority="655">
      <iconSet showValue="0" reverse="1">
        <cfvo type="percent" val="0"/>
        <cfvo type="num" val="10"/>
        <cfvo type="num" val="24"/>
      </iconSet>
    </cfRule>
  </conditionalFormatting>
  <conditionalFormatting sqref="P11:P17 P62:Q62">
    <cfRule type="cellIs" dxfId="651" priority="460" stopIfTrue="1" operator="greaterThan">
      <formula>#REF!</formula>
    </cfRule>
  </conditionalFormatting>
  <conditionalFormatting sqref="P12">
    <cfRule type="colorScale" priority="641">
      <colorScale>
        <cfvo type="num" val="6"/>
        <cfvo type="num" val="9"/>
        <cfvo type="num" val="23"/>
        <color rgb="FFF8696B"/>
        <color rgb="FFFFEB84"/>
        <color rgb="FF63BE7B"/>
      </colorScale>
    </cfRule>
    <cfRule type="iconSet" priority="642">
      <iconSet showValue="0" reverse="1">
        <cfvo type="percent" val="0"/>
        <cfvo type="num" val="10"/>
        <cfvo type="num" val="24"/>
      </iconSet>
    </cfRule>
    <cfRule type="iconSet" priority="643">
      <iconSet showValue="0">
        <cfvo type="percent" val="0"/>
        <cfvo type="num" val="10"/>
        <cfvo type="num" val="24"/>
      </iconSet>
    </cfRule>
    <cfRule type="iconSet" priority="644">
      <iconSet>
        <cfvo type="percent" val="0"/>
        <cfvo type="percent" val="9"/>
        <cfvo type="percent" val="23"/>
      </iconSet>
    </cfRule>
  </conditionalFormatting>
  <conditionalFormatting sqref="P13">
    <cfRule type="colorScale" priority="539">
      <colorScale>
        <cfvo type="num" val="6"/>
        <cfvo type="num" val="9"/>
        <cfvo type="num" val="23"/>
        <color rgb="FFF8696B"/>
        <color rgb="FFFFEB84"/>
        <color rgb="FF63BE7B"/>
      </colorScale>
    </cfRule>
    <cfRule type="iconSet" priority="541">
      <iconSet showValue="0">
        <cfvo type="percent" val="0"/>
        <cfvo type="num" val="10"/>
        <cfvo type="num" val="24"/>
      </iconSet>
    </cfRule>
    <cfRule type="iconSet" priority="540">
      <iconSet showValue="0" reverse="1">
        <cfvo type="percent" val="0"/>
        <cfvo type="num" val="10"/>
        <cfvo type="num" val="24"/>
      </iconSet>
    </cfRule>
    <cfRule type="iconSet" priority="542">
      <iconSet>
        <cfvo type="percent" val="0"/>
        <cfvo type="percent" val="9"/>
        <cfvo type="percent" val="23"/>
      </iconSet>
    </cfRule>
  </conditionalFormatting>
  <conditionalFormatting sqref="P14:P15">
    <cfRule type="colorScale" priority="602">
      <colorScale>
        <cfvo type="num" val="6"/>
        <cfvo type="num" val="9"/>
        <cfvo type="num" val="23"/>
        <color rgb="FFF8696B"/>
        <color rgb="FFFFEB84"/>
        <color rgb="FF63BE7B"/>
      </colorScale>
    </cfRule>
    <cfRule type="iconSet" priority="603">
      <iconSet showValue="0" reverse="1">
        <cfvo type="percent" val="0"/>
        <cfvo type="num" val="10"/>
        <cfvo type="num" val="24"/>
      </iconSet>
    </cfRule>
    <cfRule type="iconSet" priority="604">
      <iconSet showValue="0">
        <cfvo type="percent" val="0"/>
        <cfvo type="num" val="10"/>
        <cfvo type="num" val="24"/>
      </iconSet>
    </cfRule>
    <cfRule type="iconSet" priority="605">
      <iconSet>
        <cfvo type="percent" val="0"/>
        <cfvo type="percent" val="9"/>
        <cfvo type="percent" val="23"/>
      </iconSet>
    </cfRule>
  </conditionalFormatting>
  <conditionalFormatting sqref="P16">
    <cfRule type="colorScale" priority="615">
      <colorScale>
        <cfvo type="num" val="6"/>
        <cfvo type="num" val="9"/>
        <cfvo type="num" val="23"/>
        <color rgb="FFF8696B"/>
        <color rgb="FFFFEB84"/>
        <color rgb="FF63BE7B"/>
      </colorScale>
    </cfRule>
    <cfRule type="iconSet" priority="616">
      <iconSet showValue="0" reverse="1">
        <cfvo type="percent" val="0"/>
        <cfvo type="num" val="10"/>
        <cfvo type="num" val="24"/>
      </iconSet>
    </cfRule>
    <cfRule type="iconSet" priority="617">
      <iconSet showValue="0">
        <cfvo type="percent" val="0"/>
        <cfvo type="num" val="10"/>
        <cfvo type="num" val="24"/>
      </iconSet>
    </cfRule>
    <cfRule type="iconSet" priority="618">
      <iconSet>
        <cfvo type="percent" val="0"/>
        <cfvo type="percent" val="9"/>
        <cfvo type="percent" val="23"/>
      </iconSet>
    </cfRule>
  </conditionalFormatting>
  <conditionalFormatting sqref="P17">
    <cfRule type="colorScale" priority="461">
      <colorScale>
        <cfvo type="num" val="6"/>
        <cfvo type="num" val="9"/>
        <cfvo type="num" val="23"/>
        <color rgb="FFF8696B"/>
        <color rgb="FFFFEB84"/>
        <color rgb="FF63BE7B"/>
      </colorScale>
    </cfRule>
    <cfRule type="iconSet" priority="464">
      <iconSet>
        <cfvo type="percent" val="0"/>
        <cfvo type="percent" val="9"/>
        <cfvo type="percent" val="23"/>
      </iconSet>
    </cfRule>
    <cfRule type="iconSet" priority="463">
      <iconSet showValue="0">
        <cfvo type="percent" val="0"/>
        <cfvo type="num" val="10"/>
        <cfvo type="num" val="24"/>
      </iconSet>
    </cfRule>
    <cfRule type="iconSet" priority="462">
      <iconSet showValue="0" reverse="1">
        <cfvo type="percent" val="0"/>
        <cfvo type="num" val="10"/>
        <cfvo type="num" val="24"/>
      </iconSet>
    </cfRule>
  </conditionalFormatting>
  <conditionalFormatting sqref="P18">
    <cfRule type="colorScale" priority="576">
      <colorScale>
        <cfvo type="num" val="6"/>
        <cfvo type="num" val="9"/>
        <cfvo type="num" val="23"/>
        <color rgb="FFF8696B"/>
        <color rgb="FFFFEB84"/>
        <color rgb="FF63BE7B"/>
      </colorScale>
    </cfRule>
    <cfRule type="iconSet" priority="579">
      <iconSet>
        <cfvo type="percent" val="0"/>
        <cfvo type="percent" val="9"/>
        <cfvo type="percent" val="23"/>
      </iconSet>
    </cfRule>
    <cfRule type="iconSet" priority="578">
      <iconSet showValue="0">
        <cfvo type="percent" val="0"/>
        <cfvo type="num" val="10"/>
        <cfvo type="num" val="24"/>
      </iconSet>
    </cfRule>
    <cfRule type="iconSet" priority="577">
      <iconSet showValue="0" reverse="1">
        <cfvo type="percent" val="0"/>
        <cfvo type="num" val="10"/>
        <cfvo type="num" val="24"/>
      </iconSet>
    </cfRule>
  </conditionalFormatting>
  <conditionalFormatting sqref="P18:P24 P33:Q33">
    <cfRule type="cellIs" dxfId="650" priority="486" stopIfTrue="1" operator="greaterThan">
      <formula>#REF!</formula>
    </cfRule>
  </conditionalFormatting>
  <conditionalFormatting sqref="P19">
    <cfRule type="colorScale" priority="563">
      <colorScale>
        <cfvo type="num" val="6"/>
        <cfvo type="num" val="9"/>
        <cfvo type="num" val="23"/>
        <color rgb="FFF8696B"/>
        <color rgb="FFFFEB84"/>
        <color rgb="FF63BE7B"/>
      </colorScale>
    </cfRule>
    <cfRule type="iconSet" priority="566">
      <iconSet>
        <cfvo type="percent" val="0"/>
        <cfvo type="percent" val="9"/>
        <cfvo type="percent" val="23"/>
      </iconSet>
    </cfRule>
    <cfRule type="iconSet" priority="565">
      <iconSet showValue="0">
        <cfvo type="percent" val="0"/>
        <cfvo type="num" val="10"/>
        <cfvo type="num" val="24"/>
      </iconSet>
    </cfRule>
    <cfRule type="iconSet" priority="564">
      <iconSet showValue="0" reverse="1">
        <cfvo type="percent" val="0"/>
        <cfvo type="num" val="10"/>
        <cfvo type="num" val="24"/>
      </iconSet>
    </cfRule>
  </conditionalFormatting>
  <conditionalFormatting sqref="P20">
    <cfRule type="colorScale" priority="474">
      <colorScale>
        <cfvo type="num" val="6"/>
        <cfvo type="num" val="9"/>
        <cfvo type="num" val="23"/>
        <color rgb="FFF8696B"/>
        <color rgb="FFFFEB84"/>
        <color rgb="FF63BE7B"/>
      </colorScale>
    </cfRule>
    <cfRule type="iconSet" priority="475">
      <iconSet showValue="0" reverse="1">
        <cfvo type="percent" val="0"/>
        <cfvo type="num" val="10"/>
        <cfvo type="num" val="24"/>
      </iconSet>
    </cfRule>
    <cfRule type="iconSet" priority="477">
      <iconSet>
        <cfvo type="percent" val="0"/>
        <cfvo type="percent" val="9"/>
        <cfvo type="percent" val="23"/>
      </iconSet>
    </cfRule>
    <cfRule type="iconSet" priority="476">
      <iconSet showValue="0">
        <cfvo type="percent" val="0"/>
        <cfvo type="num" val="10"/>
        <cfvo type="num" val="24"/>
      </iconSet>
    </cfRule>
  </conditionalFormatting>
  <conditionalFormatting sqref="P21">
    <cfRule type="iconSet" priority="489">
      <iconSet showValue="0">
        <cfvo type="percent" val="0"/>
        <cfvo type="num" val="10"/>
        <cfvo type="num" val="24"/>
      </iconSet>
    </cfRule>
    <cfRule type="iconSet" priority="490">
      <iconSet>
        <cfvo type="percent" val="0"/>
        <cfvo type="percent" val="9"/>
        <cfvo type="percent" val="23"/>
      </iconSet>
    </cfRule>
    <cfRule type="colorScale" priority="487">
      <colorScale>
        <cfvo type="num" val="6"/>
        <cfvo type="num" val="9"/>
        <cfvo type="num" val="23"/>
        <color rgb="FFF8696B"/>
        <color rgb="FFFFEB84"/>
        <color rgb="FF63BE7B"/>
      </colorScale>
    </cfRule>
    <cfRule type="iconSet" priority="488">
      <iconSet showValue="0" reverse="1">
        <cfvo type="percent" val="0"/>
        <cfvo type="num" val="10"/>
        <cfvo type="num" val="24"/>
      </iconSet>
    </cfRule>
  </conditionalFormatting>
  <conditionalFormatting sqref="P22">
    <cfRule type="colorScale" priority="500">
      <colorScale>
        <cfvo type="num" val="6"/>
        <cfvo type="num" val="9"/>
        <cfvo type="num" val="23"/>
        <color rgb="FFF8696B"/>
        <color rgb="FFFFEB84"/>
        <color rgb="FF63BE7B"/>
      </colorScale>
    </cfRule>
    <cfRule type="iconSet" priority="501">
      <iconSet showValue="0" reverse="1">
        <cfvo type="percent" val="0"/>
        <cfvo type="num" val="10"/>
        <cfvo type="num" val="24"/>
      </iconSet>
    </cfRule>
    <cfRule type="iconSet" priority="502">
      <iconSet showValue="0">
        <cfvo type="percent" val="0"/>
        <cfvo type="num" val="10"/>
        <cfvo type="num" val="24"/>
      </iconSet>
    </cfRule>
    <cfRule type="iconSet" priority="503">
      <iconSet>
        <cfvo type="percent" val="0"/>
        <cfvo type="percent" val="9"/>
        <cfvo type="percent" val="23"/>
      </iconSet>
    </cfRule>
  </conditionalFormatting>
  <conditionalFormatting sqref="P23:P24">
    <cfRule type="iconSet" priority="515">
      <iconSet showValue="0">
        <cfvo type="percent" val="0"/>
        <cfvo type="num" val="10"/>
        <cfvo type="num" val="24"/>
      </iconSet>
    </cfRule>
    <cfRule type="iconSet" priority="516">
      <iconSet>
        <cfvo type="percent" val="0"/>
        <cfvo type="percent" val="9"/>
        <cfvo type="percent" val="23"/>
      </iconSet>
    </cfRule>
    <cfRule type="iconSet" priority="514">
      <iconSet showValue="0" reverse="1">
        <cfvo type="percent" val="0"/>
        <cfvo type="num" val="10"/>
        <cfvo type="num" val="24"/>
      </iconSet>
    </cfRule>
    <cfRule type="colorScale" priority="513">
      <colorScale>
        <cfvo type="num" val="6"/>
        <cfvo type="num" val="9"/>
        <cfvo type="num" val="23"/>
        <color rgb="FFF8696B"/>
        <color rgb="FFFFEB84"/>
        <color rgb="FF63BE7B"/>
      </colorScale>
    </cfRule>
  </conditionalFormatting>
  <conditionalFormatting sqref="P25">
    <cfRule type="iconSet" priority="418">
      <iconSet>
        <cfvo type="percent" val="0"/>
        <cfvo type="percent" val="9"/>
        <cfvo type="percent" val="23"/>
      </iconSet>
    </cfRule>
    <cfRule type="iconSet" priority="417">
      <iconSet showValue="0">
        <cfvo type="percent" val="0"/>
        <cfvo type="num" val="10"/>
        <cfvo type="num" val="24"/>
      </iconSet>
    </cfRule>
    <cfRule type="iconSet" priority="416">
      <iconSet showValue="0" reverse="1">
        <cfvo type="percent" val="0"/>
        <cfvo type="num" val="10"/>
        <cfvo type="num" val="24"/>
      </iconSet>
    </cfRule>
    <cfRule type="colorScale" priority="415">
      <colorScale>
        <cfvo type="num" val="6"/>
        <cfvo type="num" val="9"/>
        <cfvo type="num" val="23"/>
        <color rgb="FFF8696B"/>
        <color rgb="FFFFEB84"/>
        <color rgb="FF63BE7B"/>
      </colorScale>
    </cfRule>
  </conditionalFormatting>
  <conditionalFormatting sqref="P25:P28">
    <cfRule type="cellIs" dxfId="649" priority="362" stopIfTrue="1" operator="greaterThan">
      <formula>#REF!</formula>
    </cfRule>
  </conditionalFormatting>
  <conditionalFormatting sqref="P26">
    <cfRule type="iconSet" priority="366">
      <iconSet>
        <cfvo type="percent" val="0"/>
        <cfvo type="percent" val="9"/>
        <cfvo type="percent" val="23"/>
      </iconSet>
    </cfRule>
    <cfRule type="iconSet" priority="365">
      <iconSet showValue="0">
        <cfvo type="percent" val="0"/>
        <cfvo type="num" val="10"/>
        <cfvo type="num" val="24"/>
      </iconSet>
    </cfRule>
    <cfRule type="iconSet" priority="364">
      <iconSet showValue="0" reverse="1">
        <cfvo type="percent" val="0"/>
        <cfvo type="num" val="10"/>
        <cfvo type="num" val="24"/>
      </iconSet>
    </cfRule>
    <cfRule type="colorScale" priority="363">
      <colorScale>
        <cfvo type="num" val="6"/>
        <cfvo type="num" val="9"/>
        <cfvo type="num" val="23"/>
        <color rgb="FFF8696B"/>
        <color rgb="FFFFEB84"/>
        <color rgb="FF63BE7B"/>
      </colorScale>
    </cfRule>
  </conditionalFormatting>
  <conditionalFormatting sqref="P27">
    <cfRule type="iconSet" priority="405">
      <iconSet>
        <cfvo type="percent" val="0"/>
        <cfvo type="percent" val="9"/>
        <cfvo type="percent" val="23"/>
      </iconSet>
    </cfRule>
    <cfRule type="iconSet" priority="403">
      <iconSet showValue="0" reverse="1">
        <cfvo type="percent" val="0"/>
        <cfvo type="num" val="10"/>
        <cfvo type="num" val="24"/>
      </iconSet>
    </cfRule>
    <cfRule type="colorScale" priority="402">
      <colorScale>
        <cfvo type="num" val="6"/>
        <cfvo type="num" val="9"/>
        <cfvo type="num" val="23"/>
        <color rgb="FFF8696B"/>
        <color rgb="FFFFEB84"/>
        <color rgb="FF63BE7B"/>
      </colorScale>
    </cfRule>
    <cfRule type="iconSet" priority="404">
      <iconSet showValue="0">
        <cfvo type="percent" val="0"/>
        <cfvo type="num" val="10"/>
        <cfvo type="num" val="24"/>
      </iconSet>
    </cfRule>
  </conditionalFormatting>
  <conditionalFormatting sqref="P28">
    <cfRule type="iconSet" priority="392">
      <iconSet>
        <cfvo type="percent" val="0"/>
        <cfvo type="percent" val="9"/>
        <cfvo type="percent" val="23"/>
      </iconSet>
    </cfRule>
    <cfRule type="colorScale" priority="389">
      <colorScale>
        <cfvo type="num" val="6"/>
        <cfvo type="num" val="9"/>
        <cfvo type="num" val="23"/>
        <color rgb="FFF8696B"/>
        <color rgb="FFFFEB84"/>
        <color rgb="FF63BE7B"/>
      </colorScale>
    </cfRule>
    <cfRule type="iconSet" priority="390">
      <iconSet showValue="0" reverse="1">
        <cfvo type="percent" val="0"/>
        <cfvo type="num" val="10"/>
        <cfvo type="num" val="24"/>
      </iconSet>
    </cfRule>
    <cfRule type="iconSet" priority="391">
      <iconSet showValue="0">
        <cfvo type="percent" val="0"/>
        <cfvo type="num" val="10"/>
        <cfvo type="num" val="24"/>
      </iconSet>
    </cfRule>
  </conditionalFormatting>
  <conditionalFormatting sqref="P30">
    <cfRule type="iconSet" priority="353">
      <iconSet>
        <cfvo type="percent" val="0"/>
        <cfvo type="percent" val="9"/>
        <cfvo type="percent" val="23"/>
      </iconSet>
    </cfRule>
    <cfRule type="iconSet" priority="352">
      <iconSet showValue="0">
        <cfvo type="percent" val="0"/>
        <cfvo type="num" val="10"/>
        <cfvo type="num" val="24"/>
      </iconSet>
    </cfRule>
    <cfRule type="iconSet" priority="351">
      <iconSet showValue="0" reverse="1">
        <cfvo type="percent" val="0"/>
        <cfvo type="num" val="10"/>
        <cfvo type="num" val="24"/>
      </iconSet>
    </cfRule>
    <cfRule type="colorScale" priority="350">
      <colorScale>
        <cfvo type="num" val="6"/>
        <cfvo type="num" val="9"/>
        <cfvo type="num" val="23"/>
        <color rgb="FFF8696B"/>
        <color rgb="FFFFEB84"/>
        <color rgb="FF63BE7B"/>
      </colorScale>
    </cfRule>
  </conditionalFormatting>
  <conditionalFormatting sqref="P30:P32">
    <cfRule type="cellIs" dxfId="648" priority="336" stopIfTrue="1" operator="greaterThan">
      <formula>#REF!</formula>
    </cfRule>
  </conditionalFormatting>
  <conditionalFormatting sqref="P31">
    <cfRule type="iconSet" priority="340">
      <iconSet>
        <cfvo type="percent" val="0"/>
        <cfvo type="percent" val="9"/>
        <cfvo type="percent" val="23"/>
      </iconSet>
    </cfRule>
    <cfRule type="iconSet" priority="338">
      <iconSet showValue="0" reverse="1">
        <cfvo type="percent" val="0"/>
        <cfvo type="num" val="10"/>
        <cfvo type="num" val="24"/>
      </iconSet>
    </cfRule>
    <cfRule type="colorScale" priority="337">
      <colorScale>
        <cfvo type="num" val="6"/>
        <cfvo type="num" val="9"/>
        <cfvo type="num" val="23"/>
        <color rgb="FFF8696B"/>
        <color rgb="FFFFEB84"/>
        <color rgb="FF63BE7B"/>
      </colorScale>
    </cfRule>
    <cfRule type="iconSet" priority="339">
      <iconSet showValue="0">
        <cfvo type="percent" val="0"/>
        <cfvo type="num" val="10"/>
        <cfvo type="num" val="24"/>
      </iconSet>
    </cfRule>
  </conditionalFormatting>
  <conditionalFormatting sqref="P32">
    <cfRule type="iconSet" priority="431">
      <iconSet>
        <cfvo type="percent" val="0"/>
        <cfvo type="percent" val="9"/>
        <cfvo type="percent" val="23"/>
      </iconSet>
    </cfRule>
    <cfRule type="colorScale" priority="428">
      <colorScale>
        <cfvo type="num" val="6"/>
        <cfvo type="num" val="9"/>
        <cfvo type="num" val="23"/>
        <color rgb="FFF8696B"/>
        <color rgb="FFFFEB84"/>
        <color rgb="FF63BE7B"/>
      </colorScale>
    </cfRule>
    <cfRule type="iconSet" priority="429">
      <iconSet showValue="0" reverse="1">
        <cfvo type="percent" val="0"/>
        <cfvo type="num" val="10"/>
        <cfvo type="num" val="24"/>
      </iconSet>
    </cfRule>
    <cfRule type="iconSet" priority="430">
      <iconSet showValue="0">
        <cfvo type="percent" val="0"/>
        <cfvo type="num" val="10"/>
        <cfvo type="num" val="24"/>
      </iconSet>
    </cfRule>
  </conditionalFormatting>
  <conditionalFormatting sqref="P33 P29">
    <cfRule type="iconSet" priority="2287">
      <iconSet showValue="0">
        <cfvo type="percent" val="0"/>
        <cfvo type="num" val="10"/>
        <cfvo type="num" val="24"/>
      </iconSet>
    </cfRule>
    <cfRule type="iconSet" priority="2286">
      <iconSet showValue="0" reverse="1">
        <cfvo type="percent" val="0"/>
        <cfvo type="num" val="10"/>
        <cfvo type="num" val="24"/>
      </iconSet>
    </cfRule>
    <cfRule type="colorScale" priority="2285">
      <colorScale>
        <cfvo type="num" val="6"/>
        <cfvo type="num" val="9"/>
        <cfvo type="num" val="23"/>
        <color rgb="FFF8696B"/>
        <color rgb="FFFFEB84"/>
        <color rgb="FF63BE7B"/>
      </colorScale>
    </cfRule>
    <cfRule type="iconSet" priority="2288">
      <iconSet>
        <cfvo type="percent" val="0"/>
        <cfvo type="percent" val="9"/>
        <cfvo type="percent" val="23"/>
      </iconSet>
    </cfRule>
  </conditionalFormatting>
  <conditionalFormatting sqref="P34">
    <cfRule type="iconSet" priority="327">
      <iconSet>
        <cfvo type="percent" val="0"/>
        <cfvo type="percent" val="9"/>
        <cfvo type="percent" val="23"/>
      </iconSet>
    </cfRule>
    <cfRule type="iconSet" priority="326">
      <iconSet showValue="0">
        <cfvo type="percent" val="0"/>
        <cfvo type="num" val="10"/>
        <cfvo type="num" val="24"/>
      </iconSet>
    </cfRule>
    <cfRule type="iconSet" priority="325">
      <iconSet showValue="0" reverse="1">
        <cfvo type="percent" val="0"/>
        <cfvo type="num" val="10"/>
        <cfvo type="num" val="24"/>
      </iconSet>
    </cfRule>
    <cfRule type="colorScale" priority="324">
      <colorScale>
        <cfvo type="num" val="6"/>
        <cfvo type="num" val="9"/>
        <cfvo type="num" val="23"/>
        <color rgb="FFF8696B"/>
        <color rgb="FFFFEB84"/>
        <color rgb="FF63BE7B"/>
      </colorScale>
    </cfRule>
  </conditionalFormatting>
  <conditionalFormatting sqref="P34:P45">
    <cfRule type="cellIs" dxfId="647" priority="16" stopIfTrue="1" operator="greaterThan">
      <formula>#REF!</formula>
    </cfRule>
  </conditionalFormatting>
  <conditionalFormatting sqref="P35">
    <cfRule type="iconSet" priority="314">
      <iconSet>
        <cfvo type="percent" val="0"/>
        <cfvo type="percent" val="9"/>
        <cfvo type="percent" val="23"/>
      </iconSet>
    </cfRule>
    <cfRule type="iconSet" priority="313">
      <iconSet showValue="0">
        <cfvo type="percent" val="0"/>
        <cfvo type="num" val="10"/>
        <cfvo type="num" val="24"/>
      </iconSet>
    </cfRule>
    <cfRule type="iconSet" priority="312">
      <iconSet showValue="0" reverse="1">
        <cfvo type="percent" val="0"/>
        <cfvo type="num" val="10"/>
        <cfvo type="num" val="24"/>
      </iconSet>
    </cfRule>
    <cfRule type="colorScale" priority="311">
      <colorScale>
        <cfvo type="num" val="6"/>
        <cfvo type="num" val="9"/>
        <cfvo type="num" val="23"/>
        <color rgb="FFF8696B"/>
        <color rgb="FFFFEB84"/>
        <color rgb="FF63BE7B"/>
      </colorScale>
    </cfRule>
  </conditionalFormatting>
  <conditionalFormatting sqref="P36">
    <cfRule type="colorScale" priority="12">
      <colorScale>
        <cfvo type="num" val="6"/>
        <cfvo type="num" val="9"/>
        <cfvo type="num" val="23"/>
        <color rgb="FFF8696B"/>
        <color rgb="FFFFEB84"/>
        <color rgb="FF63BE7B"/>
      </colorScale>
    </cfRule>
    <cfRule type="iconSet" priority="13">
      <iconSet showValue="0" reverse="1">
        <cfvo type="percent" val="0"/>
        <cfvo type="num" val="10"/>
        <cfvo type="num" val="24"/>
      </iconSet>
    </cfRule>
    <cfRule type="iconSet" priority="14">
      <iconSet showValue="0">
        <cfvo type="percent" val="0"/>
        <cfvo type="num" val="10"/>
        <cfvo type="num" val="24"/>
      </iconSet>
    </cfRule>
    <cfRule type="iconSet" priority="15">
      <iconSet>
        <cfvo type="percent" val="0"/>
        <cfvo type="percent" val="9"/>
        <cfvo type="percent" val="23"/>
      </iconSet>
    </cfRule>
  </conditionalFormatting>
  <conditionalFormatting sqref="P37">
    <cfRule type="iconSet" priority="301">
      <iconSet>
        <cfvo type="percent" val="0"/>
        <cfvo type="percent" val="9"/>
        <cfvo type="percent" val="23"/>
      </iconSet>
    </cfRule>
    <cfRule type="colorScale" priority="298">
      <colorScale>
        <cfvo type="num" val="6"/>
        <cfvo type="num" val="9"/>
        <cfvo type="num" val="23"/>
        <color rgb="FFF8696B"/>
        <color rgb="FFFFEB84"/>
        <color rgb="FF63BE7B"/>
      </colorScale>
    </cfRule>
    <cfRule type="iconSet" priority="300">
      <iconSet showValue="0">
        <cfvo type="percent" val="0"/>
        <cfvo type="num" val="10"/>
        <cfvo type="num" val="24"/>
      </iconSet>
    </cfRule>
    <cfRule type="iconSet" priority="299">
      <iconSet showValue="0" reverse="1">
        <cfvo type="percent" val="0"/>
        <cfvo type="num" val="10"/>
        <cfvo type="num" val="24"/>
      </iconSet>
    </cfRule>
  </conditionalFormatting>
  <conditionalFormatting sqref="P38:P39">
    <cfRule type="iconSet" priority="378">
      <iconSet showValue="0">
        <cfvo type="percent" val="0"/>
        <cfvo type="num" val="10"/>
        <cfvo type="num" val="24"/>
      </iconSet>
    </cfRule>
    <cfRule type="iconSet" priority="377">
      <iconSet showValue="0" reverse="1">
        <cfvo type="percent" val="0"/>
        <cfvo type="num" val="10"/>
        <cfvo type="num" val="24"/>
      </iconSet>
    </cfRule>
    <cfRule type="colorScale" priority="376">
      <colorScale>
        <cfvo type="num" val="6"/>
        <cfvo type="num" val="9"/>
        <cfvo type="num" val="23"/>
        <color rgb="FFF8696B"/>
        <color rgb="FFFFEB84"/>
        <color rgb="FF63BE7B"/>
      </colorScale>
    </cfRule>
    <cfRule type="iconSet" priority="379">
      <iconSet>
        <cfvo type="percent" val="0"/>
        <cfvo type="percent" val="9"/>
        <cfvo type="percent" val="23"/>
      </iconSet>
    </cfRule>
  </conditionalFormatting>
  <conditionalFormatting sqref="P40">
    <cfRule type="iconSet" priority="268">
      <iconSet showValue="0">
        <cfvo type="percent" val="0"/>
        <cfvo type="num" val="10"/>
        <cfvo type="num" val="24"/>
      </iconSet>
    </cfRule>
    <cfRule type="iconSet" priority="269">
      <iconSet>
        <cfvo type="percent" val="0"/>
        <cfvo type="percent" val="9"/>
        <cfvo type="percent" val="23"/>
      </iconSet>
    </cfRule>
    <cfRule type="iconSet" priority="267">
      <iconSet showValue="0" reverse="1">
        <cfvo type="percent" val="0"/>
        <cfvo type="num" val="10"/>
        <cfvo type="num" val="24"/>
      </iconSet>
    </cfRule>
    <cfRule type="colorScale" priority="266">
      <colorScale>
        <cfvo type="num" val="6"/>
        <cfvo type="num" val="9"/>
        <cfvo type="num" val="23"/>
        <color rgb="FFF8696B"/>
        <color rgb="FFFFEB84"/>
        <color rgb="FF63BE7B"/>
      </colorScale>
    </cfRule>
  </conditionalFormatting>
  <conditionalFormatting sqref="P41">
    <cfRule type="iconSet" priority="256">
      <iconSet showValue="0">
        <cfvo type="percent" val="0"/>
        <cfvo type="num" val="10"/>
        <cfvo type="num" val="24"/>
      </iconSet>
    </cfRule>
    <cfRule type="iconSet" priority="255">
      <iconSet showValue="0" reverse="1">
        <cfvo type="percent" val="0"/>
        <cfvo type="num" val="10"/>
        <cfvo type="num" val="24"/>
      </iconSet>
    </cfRule>
    <cfRule type="colorScale" priority="254">
      <colorScale>
        <cfvo type="num" val="6"/>
        <cfvo type="num" val="9"/>
        <cfvo type="num" val="23"/>
        <color rgb="FFF8696B"/>
        <color rgb="FFFFEB84"/>
        <color rgb="FF63BE7B"/>
      </colorScale>
    </cfRule>
    <cfRule type="iconSet" priority="257">
      <iconSet>
        <cfvo type="percent" val="0"/>
        <cfvo type="percent" val="9"/>
        <cfvo type="percent" val="23"/>
      </iconSet>
    </cfRule>
  </conditionalFormatting>
  <conditionalFormatting sqref="P42">
    <cfRule type="colorScale" priority="241">
      <colorScale>
        <cfvo type="num" val="6"/>
        <cfvo type="num" val="9"/>
        <cfvo type="num" val="23"/>
        <color rgb="FFF8696B"/>
        <color rgb="FFFFEB84"/>
        <color rgb="FF63BE7B"/>
      </colorScale>
    </cfRule>
    <cfRule type="iconSet" priority="242">
      <iconSet showValue="0" reverse="1">
        <cfvo type="percent" val="0"/>
        <cfvo type="num" val="10"/>
        <cfvo type="num" val="24"/>
      </iconSet>
    </cfRule>
    <cfRule type="iconSet" priority="243">
      <iconSet showValue="0">
        <cfvo type="percent" val="0"/>
        <cfvo type="num" val="10"/>
        <cfvo type="num" val="24"/>
      </iconSet>
    </cfRule>
    <cfRule type="iconSet" priority="244">
      <iconSet>
        <cfvo type="percent" val="0"/>
        <cfvo type="percent" val="9"/>
        <cfvo type="percent" val="23"/>
      </iconSet>
    </cfRule>
  </conditionalFormatting>
  <conditionalFormatting sqref="P43">
    <cfRule type="colorScale" priority="228">
      <colorScale>
        <cfvo type="num" val="6"/>
        <cfvo type="num" val="9"/>
        <cfvo type="num" val="23"/>
        <color rgb="FFF8696B"/>
        <color rgb="FFFFEB84"/>
        <color rgb="FF63BE7B"/>
      </colorScale>
    </cfRule>
    <cfRule type="iconSet" priority="230">
      <iconSet showValue="0">
        <cfvo type="percent" val="0"/>
        <cfvo type="num" val="10"/>
        <cfvo type="num" val="24"/>
      </iconSet>
    </cfRule>
    <cfRule type="iconSet" priority="231">
      <iconSet>
        <cfvo type="percent" val="0"/>
        <cfvo type="percent" val="9"/>
        <cfvo type="percent" val="23"/>
      </iconSet>
    </cfRule>
    <cfRule type="iconSet" priority="229">
      <iconSet showValue="0" reverse="1">
        <cfvo type="percent" val="0"/>
        <cfvo type="num" val="10"/>
        <cfvo type="num" val="24"/>
      </iconSet>
    </cfRule>
  </conditionalFormatting>
  <conditionalFormatting sqref="P44">
    <cfRule type="iconSet" priority="219">
      <iconSet>
        <cfvo type="percent" val="0"/>
        <cfvo type="percent" val="9"/>
        <cfvo type="percent" val="23"/>
      </iconSet>
    </cfRule>
    <cfRule type="iconSet" priority="218">
      <iconSet showValue="0">
        <cfvo type="percent" val="0"/>
        <cfvo type="num" val="10"/>
        <cfvo type="num" val="24"/>
      </iconSet>
    </cfRule>
    <cfRule type="iconSet" priority="217">
      <iconSet showValue="0" reverse="1">
        <cfvo type="percent" val="0"/>
        <cfvo type="num" val="10"/>
        <cfvo type="num" val="24"/>
      </iconSet>
    </cfRule>
    <cfRule type="colorScale" priority="216">
      <colorScale>
        <cfvo type="num" val="6"/>
        <cfvo type="num" val="9"/>
        <cfvo type="num" val="23"/>
        <color rgb="FFF8696B"/>
        <color rgb="FFFFEB84"/>
        <color rgb="FF63BE7B"/>
      </colorScale>
    </cfRule>
  </conditionalFormatting>
  <conditionalFormatting sqref="P45">
    <cfRule type="iconSet" priority="121">
      <iconSet showValue="0" reverse="1">
        <cfvo type="percent" val="0"/>
        <cfvo type="num" val="10"/>
        <cfvo type="num" val="24"/>
      </iconSet>
    </cfRule>
    <cfRule type="colorScale" priority="120">
      <colorScale>
        <cfvo type="num" val="6"/>
        <cfvo type="num" val="9"/>
        <cfvo type="num" val="23"/>
        <color rgb="FFF8696B"/>
        <color rgb="FFFFEB84"/>
        <color rgb="FF63BE7B"/>
      </colorScale>
    </cfRule>
    <cfRule type="iconSet" priority="122">
      <iconSet showValue="0">
        <cfvo type="percent" val="0"/>
        <cfvo type="num" val="10"/>
        <cfvo type="num" val="24"/>
      </iconSet>
    </cfRule>
    <cfRule type="iconSet" priority="123">
      <iconSet>
        <cfvo type="percent" val="0"/>
        <cfvo type="percent" val="9"/>
        <cfvo type="percent" val="23"/>
      </iconSet>
    </cfRule>
  </conditionalFormatting>
  <conditionalFormatting sqref="P46">
    <cfRule type="iconSet" priority="194">
      <iconSet>
        <cfvo type="percent" val="0"/>
        <cfvo type="percent" val="9"/>
        <cfvo type="percent" val="23"/>
      </iconSet>
    </cfRule>
    <cfRule type="iconSet" priority="193">
      <iconSet showValue="0">
        <cfvo type="percent" val="0"/>
        <cfvo type="num" val="10"/>
        <cfvo type="num" val="24"/>
      </iconSet>
    </cfRule>
    <cfRule type="colorScale" priority="191">
      <colorScale>
        <cfvo type="num" val="6"/>
        <cfvo type="num" val="9"/>
        <cfvo type="num" val="23"/>
        <color rgb="FFF8696B"/>
        <color rgb="FFFFEB84"/>
        <color rgb="FF63BE7B"/>
      </colorScale>
    </cfRule>
    <cfRule type="iconSet" priority="192">
      <iconSet showValue="0" reverse="1">
        <cfvo type="percent" val="0"/>
        <cfvo type="num" val="10"/>
        <cfvo type="num" val="24"/>
      </iconSet>
    </cfRule>
  </conditionalFormatting>
  <conditionalFormatting sqref="P47">
    <cfRule type="iconSet" priority="190">
      <iconSet>
        <cfvo type="percent" val="0"/>
        <cfvo type="percent" val="9"/>
        <cfvo type="percent" val="23"/>
      </iconSet>
    </cfRule>
    <cfRule type="iconSet" priority="189">
      <iconSet showValue="0">
        <cfvo type="percent" val="0"/>
        <cfvo type="num" val="10"/>
        <cfvo type="num" val="24"/>
      </iconSet>
    </cfRule>
    <cfRule type="iconSet" priority="188">
      <iconSet showValue="0" reverse="1">
        <cfvo type="percent" val="0"/>
        <cfvo type="num" val="10"/>
        <cfvo type="num" val="24"/>
      </iconSet>
    </cfRule>
    <cfRule type="colorScale" priority="187">
      <colorScale>
        <cfvo type="num" val="6"/>
        <cfvo type="num" val="9"/>
        <cfvo type="num" val="23"/>
        <color rgb="FFF8696B"/>
        <color rgb="FFFFEB84"/>
        <color rgb="FF63BE7B"/>
      </colorScale>
    </cfRule>
  </conditionalFormatting>
  <conditionalFormatting sqref="P48">
    <cfRule type="iconSet" priority="182">
      <iconSet>
        <cfvo type="percent" val="0"/>
        <cfvo type="percent" val="9"/>
        <cfvo type="percent" val="23"/>
      </iconSet>
    </cfRule>
    <cfRule type="iconSet" priority="180">
      <iconSet showValue="0" reverse="1">
        <cfvo type="percent" val="0"/>
        <cfvo type="num" val="10"/>
        <cfvo type="num" val="24"/>
      </iconSet>
    </cfRule>
    <cfRule type="iconSet" priority="181">
      <iconSet showValue="0">
        <cfvo type="percent" val="0"/>
        <cfvo type="num" val="10"/>
        <cfvo type="num" val="24"/>
      </iconSet>
    </cfRule>
    <cfRule type="colorScale" priority="179">
      <colorScale>
        <cfvo type="num" val="6"/>
        <cfvo type="num" val="9"/>
        <cfvo type="num" val="23"/>
        <color rgb="FFF8696B"/>
        <color rgb="FFFFEB84"/>
        <color rgb="FF63BE7B"/>
      </colorScale>
    </cfRule>
  </conditionalFormatting>
  <conditionalFormatting sqref="P48:P53">
    <cfRule type="cellIs" dxfId="646" priority="132" stopIfTrue="1" operator="greaterThan">
      <formula>#REF!</formula>
    </cfRule>
  </conditionalFormatting>
  <conditionalFormatting sqref="P49">
    <cfRule type="iconSet" priority="169">
      <iconSet>
        <cfvo type="percent" val="0"/>
        <cfvo type="percent" val="9"/>
        <cfvo type="percent" val="23"/>
      </iconSet>
    </cfRule>
    <cfRule type="iconSet" priority="167">
      <iconSet showValue="0" reverse="1">
        <cfvo type="percent" val="0"/>
        <cfvo type="num" val="10"/>
        <cfvo type="num" val="24"/>
      </iconSet>
    </cfRule>
    <cfRule type="iconSet" priority="168">
      <iconSet showValue="0">
        <cfvo type="percent" val="0"/>
        <cfvo type="num" val="10"/>
        <cfvo type="num" val="24"/>
      </iconSet>
    </cfRule>
    <cfRule type="colorScale" priority="166">
      <colorScale>
        <cfvo type="num" val="6"/>
        <cfvo type="num" val="9"/>
        <cfvo type="num" val="23"/>
        <color rgb="FFF8696B"/>
        <color rgb="FFFFEB84"/>
        <color rgb="FF63BE7B"/>
      </colorScale>
    </cfRule>
  </conditionalFormatting>
  <conditionalFormatting sqref="P50">
    <cfRule type="iconSet" priority="156">
      <iconSet>
        <cfvo type="percent" val="0"/>
        <cfvo type="percent" val="9"/>
        <cfvo type="percent" val="23"/>
      </iconSet>
    </cfRule>
    <cfRule type="iconSet" priority="155">
      <iconSet showValue="0">
        <cfvo type="percent" val="0"/>
        <cfvo type="num" val="10"/>
        <cfvo type="num" val="24"/>
      </iconSet>
    </cfRule>
    <cfRule type="iconSet" priority="154">
      <iconSet showValue="0" reverse="1">
        <cfvo type="percent" val="0"/>
        <cfvo type="num" val="10"/>
        <cfvo type="num" val="24"/>
      </iconSet>
    </cfRule>
    <cfRule type="colorScale" priority="153">
      <colorScale>
        <cfvo type="num" val="6"/>
        <cfvo type="num" val="9"/>
        <cfvo type="num" val="23"/>
        <color rgb="FFF8696B"/>
        <color rgb="FFFFEB84"/>
        <color rgb="FF63BE7B"/>
      </colorScale>
    </cfRule>
  </conditionalFormatting>
  <conditionalFormatting sqref="P51">
    <cfRule type="iconSet" priority="136">
      <iconSet>
        <cfvo type="percent" val="0"/>
        <cfvo type="percent" val="9"/>
        <cfvo type="percent" val="23"/>
      </iconSet>
    </cfRule>
    <cfRule type="colorScale" priority="133">
      <colorScale>
        <cfvo type="num" val="6"/>
        <cfvo type="num" val="9"/>
        <cfvo type="num" val="23"/>
        <color rgb="FFF8696B"/>
        <color rgb="FFFFEB84"/>
        <color rgb="FF63BE7B"/>
      </colorScale>
    </cfRule>
    <cfRule type="iconSet" priority="134">
      <iconSet showValue="0" reverse="1">
        <cfvo type="percent" val="0"/>
        <cfvo type="num" val="10"/>
        <cfvo type="num" val="24"/>
      </iconSet>
    </cfRule>
    <cfRule type="iconSet" priority="135">
      <iconSet showValue="0">
        <cfvo type="percent" val="0"/>
        <cfvo type="num" val="10"/>
        <cfvo type="num" val="24"/>
      </iconSet>
    </cfRule>
  </conditionalFormatting>
  <conditionalFormatting sqref="P52:P53">
    <cfRule type="iconSet" priority="141">
      <iconSet showValue="0" reverse="1">
        <cfvo type="percent" val="0"/>
        <cfvo type="num" val="10"/>
        <cfvo type="num" val="24"/>
      </iconSet>
    </cfRule>
    <cfRule type="colorScale" priority="140">
      <colorScale>
        <cfvo type="num" val="6"/>
        <cfvo type="num" val="9"/>
        <cfvo type="num" val="23"/>
        <color rgb="FFF8696B"/>
        <color rgb="FFFFEB84"/>
        <color rgb="FF63BE7B"/>
      </colorScale>
    </cfRule>
    <cfRule type="iconSet" priority="142">
      <iconSet showValue="0">
        <cfvo type="percent" val="0"/>
        <cfvo type="num" val="10"/>
        <cfvo type="num" val="24"/>
      </iconSet>
    </cfRule>
    <cfRule type="iconSet" priority="143">
      <iconSet>
        <cfvo type="percent" val="0"/>
        <cfvo type="percent" val="9"/>
        <cfvo type="percent" val="23"/>
      </iconSet>
    </cfRule>
  </conditionalFormatting>
  <conditionalFormatting sqref="P54">
    <cfRule type="iconSet" priority="115">
      <iconSet>
        <cfvo type="percent" val="0"/>
        <cfvo type="percent" val="9"/>
        <cfvo type="percent" val="23"/>
      </iconSet>
    </cfRule>
    <cfRule type="iconSet" priority="114">
      <iconSet showValue="0">
        <cfvo type="percent" val="0"/>
        <cfvo type="num" val="10"/>
        <cfvo type="num" val="24"/>
      </iconSet>
    </cfRule>
    <cfRule type="iconSet" priority="113">
      <iconSet showValue="0" reverse="1">
        <cfvo type="percent" val="0"/>
        <cfvo type="num" val="10"/>
        <cfvo type="num" val="24"/>
      </iconSet>
    </cfRule>
    <cfRule type="colorScale" priority="112">
      <colorScale>
        <cfvo type="num" val="6"/>
        <cfvo type="num" val="9"/>
        <cfvo type="num" val="23"/>
        <color rgb="FFF8696B"/>
        <color rgb="FFFFEB84"/>
        <color rgb="FF63BE7B"/>
      </colorScale>
    </cfRule>
  </conditionalFormatting>
  <conditionalFormatting sqref="P55">
    <cfRule type="iconSet" priority="101">
      <iconSet showValue="0">
        <cfvo type="percent" val="0"/>
        <cfvo type="num" val="10"/>
        <cfvo type="num" val="24"/>
      </iconSet>
    </cfRule>
    <cfRule type="iconSet" priority="100">
      <iconSet showValue="0" reverse="1">
        <cfvo type="percent" val="0"/>
        <cfvo type="num" val="10"/>
        <cfvo type="num" val="24"/>
      </iconSet>
    </cfRule>
    <cfRule type="colorScale" priority="99">
      <colorScale>
        <cfvo type="num" val="6"/>
        <cfvo type="num" val="9"/>
        <cfvo type="num" val="23"/>
        <color rgb="FFF8696B"/>
        <color rgb="FFFFEB84"/>
        <color rgb="FF63BE7B"/>
      </colorScale>
    </cfRule>
    <cfRule type="cellIs" dxfId="645" priority="98" stopIfTrue="1" operator="greaterThan">
      <formula>#REF!</formula>
    </cfRule>
    <cfRule type="iconSet" priority="102">
      <iconSet>
        <cfvo type="percent" val="0"/>
        <cfvo type="percent" val="9"/>
        <cfvo type="percent" val="23"/>
      </iconSet>
    </cfRule>
  </conditionalFormatting>
  <conditionalFormatting sqref="P56">
    <cfRule type="iconSet" priority="89">
      <iconSet>
        <cfvo type="percent" val="0"/>
        <cfvo type="percent" val="9"/>
        <cfvo type="percent" val="23"/>
      </iconSet>
    </cfRule>
    <cfRule type="iconSet" priority="88">
      <iconSet showValue="0">
        <cfvo type="percent" val="0"/>
        <cfvo type="num" val="10"/>
        <cfvo type="num" val="24"/>
      </iconSet>
    </cfRule>
    <cfRule type="iconSet" priority="87">
      <iconSet showValue="0" reverse="1">
        <cfvo type="percent" val="0"/>
        <cfvo type="num" val="10"/>
        <cfvo type="num" val="24"/>
      </iconSet>
    </cfRule>
    <cfRule type="colorScale" priority="86">
      <colorScale>
        <cfvo type="num" val="6"/>
        <cfvo type="num" val="9"/>
        <cfvo type="num" val="23"/>
        <color rgb="FFF8696B"/>
        <color rgb="FFFFEB84"/>
        <color rgb="FF63BE7B"/>
      </colorScale>
    </cfRule>
  </conditionalFormatting>
  <conditionalFormatting sqref="P57">
    <cfRule type="colorScale" priority="4">
      <colorScale>
        <cfvo type="num" val="6"/>
        <cfvo type="num" val="9"/>
        <cfvo type="num" val="23"/>
        <color rgb="FFF8696B"/>
        <color rgb="FFFFEB84"/>
        <color rgb="FF63BE7B"/>
      </colorScale>
    </cfRule>
    <cfRule type="cellIs" dxfId="644" priority="8" stopIfTrue="1" operator="greaterThan">
      <formula>#REF!</formula>
    </cfRule>
    <cfRule type="iconSet" priority="7">
      <iconSet>
        <cfvo type="percent" val="0"/>
        <cfvo type="percent" val="9"/>
        <cfvo type="percent" val="23"/>
      </iconSet>
    </cfRule>
    <cfRule type="iconSet" priority="6">
      <iconSet showValue="0">
        <cfvo type="percent" val="0"/>
        <cfvo type="num" val="10"/>
        <cfvo type="num" val="24"/>
      </iconSet>
    </cfRule>
    <cfRule type="iconSet" priority="5">
      <iconSet showValue="0" reverse="1">
        <cfvo type="percent" val="0"/>
        <cfvo type="num" val="10"/>
        <cfvo type="num" val="24"/>
      </iconSet>
    </cfRule>
  </conditionalFormatting>
  <conditionalFormatting sqref="P58">
    <cfRule type="iconSet" priority="82">
      <iconSet showValue="0" reverse="1">
        <cfvo type="percent" val="0"/>
        <cfvo type="num" val="10"/>
        <cfvo type="num" val="24"/>
      </iconSet>
    </cfRule>
    <cfRule type="iconSet" priority="84">
      <iconSet>
        <cfvo type="percent" val="0"/>
        <cfvo type="percent" val="9"/>
        <cfvo type="percent" val="23"/>
      </iconSet>
    </cfRule>
    <cfRule type="iconSet" priority="83">
      <iconSet showValue="0">
        <cfvo type="percent" val="0"/>
        <cfvo type="num" val="10"/>
        <cfvo type="num" val="24"/>
      </iconSet>
    </cfRule>
    <cfRule type="colorScale" priority="81">
      <colorScale>
        <cfvo type="num" val="6"/>
        <cfvo type="num" val="9"/>
        <cfvo type="num" val="23"/>
        <color rgb="FFF8696B"/>
        <color rgb="FFFFEB84"/>
        <color rgb="FF63BE7B"/>
      </colorScale>
    </cfRule>
  </conditionalFormatting>
  <conditionalFormatting sqref="P59">
    <cfRule type="iconSet" priority="78">
      <iconSet showValue="0" reverse="1">
        <cfvo type="percent" val="0"/>
        <cfvo type="num" val="10"/>
        <cfvo type="num" val="24"/>
      </iconSet>
    </cfRule>
    <cfRule type="iconSet" priority="79">
      <iconSet showValue="0">
        <cfvo type="percent" val="0"/>
        <cfvo type="num" val="10"/>
        <cfvo type="num" val="24"/>
      </iconSet>
    </cfRule>
    <cfRule type="iconSet" priority="80">
      <iconSet>
        <cfvo type="percent" val="0"/>
        <cfvo type="percent" val="9"/>
        <cfvo type="percent" val="23"/>
      </iconSet>
    </cfRule>
    <cfRule type="colorScale" priority="77">
      <colorScale>
        <cfvo type="num" val="6"/>
        <cfvo type="num" val="9"/>
        <cfvo type="num" val="23"/>
        <color rgb="FFF8696B"/>
        <color rgb="FFFFEB84"/>
        <color rgb="FF63BE7B"/>
      </colorScale>
    </cfRule>
  </conditionalFormatting>
  <conditionalFormatting sqref="P60">
    <cfRule type="colorScale" priority="69">
      <colorScale>
        <cfvo type="num" val="6"/>
        <cfvo type="num" val="9"/>
        <cfvo type="num" val="23"/>
        <color rgb="FFF8696B"/>
        <color rgb="FFFFEB84"/>
        <color rgb="FF63BE7B"/>
      </colorScale>
    </cfRule>
    <cfRule type="iconSet" priority="70">
      <iconSet showValue="0" reverse="1">
        <cfvo type="percent" val="0"/>
        <cfvo type="num" val="10"/>
        <cfvo type="num" val="24"/>
      </iconSet>
    </cfRule>
    <cfRule type="iconSet" priority="71">
      <iconSet showValue="0">
        <cfvo type="percent" val="0"/>
        <cfvo type="num" val="10"/>
        <cfvo type="num" val="24"/>
      </iconSet>
    </cfRule>
    <cfRule type="iconSet" priority="72">
      <iconSet>
        <cfvo type="percent" val="0"/>
        <cfvo type="percent" val="9"/>
        <cfvo type="percent" val="23"/>
      </iconSet>
    </cfRule>
  </conditionalFormatting>
  <conditionalFormatting sqref="P60:P61">
    <cfRule type="cellIs" dxfId="643" priority="60" stopIfTrue="1" operator="greaterThan">
      <formula>#REF!</formula>
    </cfRule>
  </conditionalFormatting>
  <conditionalFormatting sqref="P61">
    <cfRule type="colorScale" priority="61">
      <colorScale>
        <cfvo type="num" val="6"/>
        <cfvo type="num" val="9"/>
        <cfvo type="num" val="23"/>
        <color rgb="FFF8696B"/>
        <color rgb="FFFFEB84"/>
        <color rgb="FF63BE7B"/>
      </colorScale>
    </cfRule>
    <cfRule type="iconSet" priority="62">
      <iconSet showValue="0" reverse="1">
        <cfvo type="percent" val="0"/>
        <cfvo type="num" val="10"/>
        <cfvo type="num" val="24"/>
      </iconSet>
    </cfRule>
    <cfRule type="iconSet" priority="63">
      <iconSet showValue="0">
        <cfvo type="percent" val="0"/>
        <cfvo type="num" val="10"/>
        <cfvo type="num" val="24"/>
      </iconSet>
    </cfRule>
    <cfRule type="iconSet" priority="64">
      <iconSet>
        <cfvo type="percent" val="0"/>
        <cfvo type="percent" val="9"/>
        <cfvo type="percent" val="23"/>
      </iconSet>
    </cfRule>
  </conditionalFormatting>
  <conditionalFormatting sqref="P62">
    <cfRule type="iconSet" priority="2352">
      <iconSet>
        <cfvo type="percent" val="0"/>
        <cfvo type="percent" val="9"/>
        <cfvo type="percent" val="23"/>
      </iconSet>
    </cfRule>
    <cfRule type="iconSet" priority="2351">
      <iconSet showValue="0">
        <cfvo type="percent" val="0"/>
        <cfvo type="num" val="10"/>
        <cfvo type="num" val="24"/>
      </iconSet>
    </cfRule>
    <cfRule type="iconSet" priority="2350">
      <iconSet showValue="0" reverse="1">
        <cfvo type="percent" val="0"/>
        <cfvo type="num" val="10"/>
        <cfvo type="num" val="24"/>
      </iconSet>
    </cfRule>
    <cfRule type="colorScale" priority="2349">
      <colorScale>
        <cfvo type="num" val="6"/>
        <cfvo type="num" val="9"/>
        <cfvo type="num" val="23"/>
        <color rgb="FFF8696B"/>
        <color rgb="FFFFEB84"/>
        <color rgb="FF63BE7B"/>
      </colorScale>
    </cfRule>
  </conditionalFormatting>
  <conditionalFormatting sqref="P63">
    <cfRule type="colorScale" priority="41">
      <colorScale>
        <cfvo type="num" val="6"/>
        <cfvo type="num" val="9"/>
        <cfvo type="num" val="23"/>
        <color rgb="FFF8696B"/>
        <color rgb="FFFFEB84"/>
        <color rgb="FF63BE7B"/>
      </colorScale>
    </cfRule>
    <cfRule type="iconSet" priority="44">
      <iconSet>
        <cfvo type="percent" val="0"/>
        <cfvo type="percent" val="9"/>
        <cfvo type="percent" val="23"/>
      </iconSet>
    </cfRule>
    <cfRule type="iconSet" priority="42">
      <iconSet showValue="0" reverse="1">
        <cfvo type="percent" val="0"/>
        <cfvo type="num" val="10"/>
        <cfvo type="num" val="24"/>
      </iconSet>
    </cfRule>
    <cfRule type="cellIs" dxfId="642" priority="40" stopIfTrue="1" operator="greaterThan">
      <formula>#REF!</formula>
    </cfRule>
    <cfRule type="iconSet" priority="43">
      <iconSet showValue="0">
        <cfvo type="percent" val="0"/>
        <cfvo type="num" val="10"/>
        <cfvo type="num" val="24"/>
      </iconSet>
    </cfRule>
  </conditionalFormatting>
  <conditionalFormatting sqref="P64">
    <cfRule type="iconSet" priority="56">
      <iconSet>
        <cfvo type="percent" val="0"/>
        <cfvo type="percent" val="9"/>
        <cfvo type="percent" val="23"/>
      </iconSet>
    </cfRule>
    <cfRule type="iconSet" priority="55">
      <iconSet showValue="0">
        <cfvo type="percent" val="0"/>
        <cfvo type="num" val="10"/>
        <cfvo type="num" val="24"/>
      </iconSet>
    </cfRule>
    <cfRule type="iconSet" priority="54">
      <iconSet showValue="0" reverse="1">
        <cfvo type="percent" val="0"/>
        <cfvo type="num" val="10"/>
        <cfvo type="num" val="24"/>
      </iconSet>
    </cfRule>
    <cfRule type="colorScale" priority="53">
      <colorScale>
        <cfvo type="num" val="6"/>
        <cfvo type="num" val="9"/>
        <cfvo type="num" val="23"/>
        <color rgb="FFF8696B"/>
        <color rgb="FFFFEB84"/>
        <color rgb="FF63BE7B"/>
      </colorScale>
    </cfRule>
  </conditionalFormatting>
  <conditionalFormatting sqref="P65:P66">
    <cfRule type="colorScale" priority="28">
      <colorScale>
        <cfvo type="num" val="6"/>
        <cfvo type="num" val="9"/>
        <cfvo type="num" val="23"/>
        <color rgb="FFF8696B"/>
        <color rgb="FFFFEB84"/>
        <color rgb="FF63BE7B"/>
      </colorScale>
    </cfRule>
    <cfRule type="iconSet" priority="30">
      <iconSet showValue="0">
        <cfvo type="percent" val="0"/>
        <cfvo type="num" val="10"/>
        <cfvo type="num" val="24"/>
      </iconSet>
    </cfRule>
    <cfRule type="iconSet" priority="31">
      <iconSet>
        <cfvo type="percent" val="0"/>
        <cfvo type="percent" val="9"/>
        <cfvo type="percent" val="23"/>
      </iconSet>
    </cfRule>
    <cfRule type="iconSet" priority="29">
      <iconSet showValue="0" reverse="1">
        <cfvo type="percent" val="0"/>
        <cfvo type="num" val="10"/>
        <cfvo type="num" val="24"/>
      </iconSet>
    </cfRule>
  </conditionalFormatting>
  <conditionalFormatting sqref="P65:P85">
    <cfRule type="cellIs" dxfId="641" priority="27" stopIfTrue="1" operator="greaterThan">
      <formula>#REF!</formula>
    </cfRule>
  </conditionalFormatting>
  <conditionalFormatting sqref="P67:P85">
    <cfRule type="colorScale" priority="286">
      <colorScale>
        <cfvo type="num" val="6"/>
        <cfvo type="num" val="9"/>
        <cfvo type="num" val="23"/>
        <color rgb="FFF8696B"/>
        <color rgb="FFFFEB84"/>
        <color rgb="FF63BE7B"/>
      </colorScale>
    </cfRule>
    <cfRule type="iconSet" priority="288">
      <iconSet showValue="0">
        <cfvo type="percent" val="0"/>
        <cfvo type="num" val="10"/>
        <cfvo type="num" val="24"/>
      </iconSet>
    </cfRule>
    <cfRule type="iconSet" priority="289">
      <iconSet>
        <cfvo type="percent" val="0"/>
        <cfvo type="percent" val="9"/>
        <cfvo type="percent" val="23"/>
      </iconSet>
    </cfRule>
    <cfRule type="iconSet" priority="287">
      <iconSet showValue="0" reverse="1">
        <cfvo type="percent" val="0"/>
        <cfvo type="num" val="10"/>
        <cfvo type="num" val="24"/>
      </iconSet>
    </cfRule>
  </conditionalFormatting>
  <conditionalFormatting sqref="P56:Q56">
    <cfRule type="cellIs" dxfId="640" priority="85" stopIfTrue="1" operator="greaterThan">
      <formula>#REF!</formula>
    </cfRule>
  </conditionalFormatting>
  <conditionalFormatting sqref="P46:R47">
    <cfRule type="cellIs" dxfId="639" priority="183" stopIfTrue="1" operator="greaterThan">
      <formula>#REF!</formula>
    </cfRule>
  </conditionalFormatting>
  <conditionalFormatting sqref="Q11:R12 Q14:R16 Q18:R19">
    <cfRule type="cellIs" dxfId="638" priority="554" stopIfTrue="1" operator="greaterThan">
      <formula>#REF!</formula>
    </cfRule>
  </conditionalFormatting>
  <conditionalFormatting sqref="Q13:R13">
    <cfRule type="cellIs" dxfId="637" priority="492" stopIfTrue="1" operator="greaterThan">
      <formula>#REF!</formula>
    </cfRule>
  </conditionalFormatting>
  <conditionalFormatting sqref="Q17:R17">
    <cfRule type="cellIs" dxfId="636" priority="452" stopIfTrue="1" operator="greaterThan">
      <formula>#REF!</formula>
    </cfRule>
  </conditionalFormatting>
  <conditionalFormatting sqref="Q20:R28">
    <cfRule type="cellIs" dxfId="635" priority="354" stopIfTrue="1" operator="greaterThan">
      <formula>#REF!</formula>
    </cfRule>
  </conditionalFormatting>
  <conditionalFormatting sqref="Q30:R32">
    <cfRule type="cellIs" dxfId="634" priority="328" stopIfTrue="1" operator="greaterThan">
      <formula>#REF!</formula>
    </cfRule>
  </conditionalFormatting>
  <conditionalFormatting sqref="Q34:R45">
    <cfRule type="cellIs" dxfId="633" priority="9" stopIfTrue="1" operator="greaterThan">
      <formula>#REF!</formula>
    </cfRule>
  </conditionalFormatting>
  <conditionalFormatting sqref="Q48:R55">
    <cfRule type="cellIs" dxfId="632" priority="91" stopIfTrue="1" operator="greaterThan">
      <formula>#REF!</formula>
    </cfRule>
  </conditionalFormatting>
  <conditionalFormatting sqref="Q57:R57">
    <cfRule type="cellIs" dxfId="631" priority="1" stopIfTrue="1" operator="greaterThan">
      <formula>#REF!</formula>
    </cfRule>
  </conditionalFormatting>
  <conditionalFormatting sqref="Q60:R61">
    <cfRule type="cellIs" dxfId="630" priority="57" stopIfTrue="1" operator="greaterThan">
      <formula>#REF!</formula>
    </cfRule>
  </conditionalFormatting>
  <conditionalFormatting sqref="Q63:R66">
    <cfRule type="cellIs" dxfId="629" priority="25" stopIfTrue="1" operator="greaterThan">
      <formula>#REF!</formula>
    </cfRule>
  </conditionalFormatting>
  <conditionalFormatting sqref="Q69:R70">
    <cfRule type="cellIs" dxfId="628" priority="276" stopIfTrue="1" operator="greaterThan">
      <formula>#REF!</formula>
    </cfRule>
  </conditionalFormatting>
  <conditionalFormatting sqref="Q73:R77">
    <cfRule type="cellIs" dxfId="627" priority="271" stopIfTrue="1" operator="greaterThan">
      <formula>#REF!</formula>
    </cfRule>
  </conditionalFormatting>
  <conditionalFormatting sqref="Q79:R79">
    <cfRule type="cellIs" dxfId="626" priority="275" stopIfTrue="1" operator="greaterThan">
      <formula>#REF!</formula>
    </cfRule>
  </conditionalFormatting>
  <conditionalFormatting sqref="Q82:R85">
    <cfRule type="cellIs" dxfId="625" priority="273" stopIfTrue="1" operator="greaterThan">
      <formula>#REF!</formula>
    </cfRule>
  </conditionalFormatting>
  <conditionalFormatting sqref="T11:T85 AI11:AI85">
    <cfRule type="containsText" dxfId="624" priority="39" stopIfTrue="1" operator="containsText" text="Aceptable">
      <formula>NOT(ISERROR(SEARCH("Aceptable",T11)))</formula>
    </cfRule>
    <cfRule type="containsText" dxfId="623" priority="38" stopIfTrue="1" operator="containsText" text="Mejorable">
      <formula>NOT(ISERROR(SEARCH("Mejorable",T11)))</formula>
    </cfRule>
    <cfRule type="containsText" dxfId="622" priority="36" stopIfTrue="1" operator="containsText" text="No Aceptable o Aceptable con Control Especifico">
      <formula>NOT(ISERROR(SEARCH("No Aceptable o Aceptable con Control Especifico",T11)))</formula>
    </cfRule>
    <cfRule type="containsText" dxfId="621" priority="37" stopIfTrue="1" operator="containsText" text="NO Aceptable">
      <formula>NOT(ISERROR(SEARCH("NO Aceptable",T11)))</formula>
    </cfRule>
  </conditionalFormatting>
  <conditionalFormatting sqref="AD11:AE28">
    <cfRule type="cellIs" dxfId="620" priority="356" stopIfTrue="1" operator="greaterThan">
      <formula>#REF!</formula>
    </cfRule>
  </conditionalFormatting>
  <conditionalFormatting sqref="AD29:AE29 AD33:AE33 AD56:AE56 AD62:AE62">
    <cfRule type="cellIs" dxfId="619" priority="451" stopIfTrue="1" operator="greaterThan">
      <formula>#REF!</formula>
    </cfRule>
  </conditionalFormatting>
  <conditionalFormatting sqref="AD30:AE32">
    <cfRule type="cellIs" dxfId="618" priority="330" stopIfTrue="1" operator="greaterThan">
      <formula>#REF!</formula>
    </cfRule>
  </conditionalFormatting>
  <conditionalFormatting sqref="AD34:AE55">
    <cfRule type="cellIs" dxfId="617" priority="11" stopIfTrue="1" operator="greaterThan">
      <formula>#REF!</formula>
    </cfRule>
  </conditionalFormatting>
  <conditionalFormatting sqref="AD57:AE61">
    <cfRule type="cellIs" dxfId="616" priority="3" stopIfTrue="1" operator="greaterThan">
      <formula>#REF!</formula>
    </cfRule>
  </conditionalFormatting>
  <conditionalFormatting sqref="AD63:AE85 M65:O66">
    <cfRule type="cellIs" dxfId="615" priority="26" stopIfTrue="1" operator="greaterThan">
      <formula>#REF!</formula>
    </cfRule>
  </conditionalFormatting>
  <conditionalFormatting sqref="AG11:AG85">
    <cfRule type="containsText" dxfId="614" priority="35" stopIfTrue="1" operator="containsText" text="ACEPTABLE">
      <formula>NOT(ISERROR(SEARCH("ACEPTABLE",AG11)))</formula>
    </cfRule>
  </conditionalFormatting>
  <dataValidations count="7">
    <dataValidation type="list" allowBlank="1" showInputMessage="1" showErrorMessage="1" sqref="B39 C11:C85" xr:uid="{F724E6AF-A73B-BF43-BF5B-4F7F7B9C11CC}">
      <formula1>"INTERNA,EXTERNA"</formula1>
    </dataValidation>
    <dataValidation type="list" allowBlank="1" showInputMessage="1" showErrorMessage="1" sqref="G11:G85" xr:uid="{446FCD90-11DF-4A4F-A2F9-C970991DB750}">
      <formula1>INDIRECT($F11)</formula1>
    </dataValidation>
    <dataValidation type="list" allowBlank="1" showInputMessage="1" showErrorMessage="1" sqref="B11:B85" xr:uid="{0E5BC87F-4CC8-2744-92C6-AD827259EE94}">
      <formula1>"RUTINARIA,NO RUTINARIA"</formula1>
    </dataValidation>
    <dataValidation type="list" allowBlank="1" showInputMessage="1" showErrorMessage="1" sqref="Y11:Y85" xr:uid="{89262D02-9D31-0940-8D8B-14DE70AD28F4}">
      <formula1>"SI,NO"</formula1>
    </dataValidation>
    <dataValidation type="list" allowBlank="1" showInputMessage="1" showErrorMessage="1" sqref="M11:M85 AD11:AD85" xr:uid="{A88219BF-CD75-F241-9ACE-3B0B60932626}">
      <formula1>"10, 6, 2, 1"</formula1>
    </dataValidation>
    <dataValidation type="list" allowBlank="1" showInputMessage="1" showErrorMessage="1" sqref="N11:N85 AE11:AE85" xr:uid="{96CA5EFE-FC41-9647-901F-222765B78F28}">
      <formula1>"4, 3, 2, 1"</formula1>
    </dataValidation>
    <dataValidation type="list" allowBlank="1" showInputMessage="1" showErrorMessage="1" sqref="Q11:Q85" xr:uid="{A7B0B2B7-0119-8A44-8D5D-3B117AC510BC}">
      <formula1>"100,60,25,10"</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86120530-EF87-8E42-A4E1-369F849B63DA}">
          <x14:formula1>
            <xm:f>'Peligros GTC 45'!$B$3:$H$3</xm:f>
          </x14:formula1>
          <xm:sqref>F11:F85</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BBD01D-C7C3-014F-AD47-D63FB26A3193}">
  <sheetPr>
    <tabColor theme="4" tint="0.39997558519241921"/>
  </sheetPr>
  <dimension ref="A1:AN85"/>
  <sheetViews>
    <sheetView showGridLines="0" zoomScaleNormal="100" zoomScaleSheetLayoutView="100" workbookViewId="0">
      <selection activeCell="F11" sqref="F11"/>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4.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4.296875" style="2" customWidth="1"/>
    <col min="17" max="17" width="5.19921875" style="61" customWidth="1"/>
    <col min="18" max="18" width="6.69921875" style="61" customWidth="1"/>
    <col min="19" max="19" width="5.5"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486</v>
      </c>
      <c r="W3" s="441"/>
      <c r="X3" s="441"/>
      <c r="Y3" s="441"/>
      <c r="Z3" s="441"/>
      <c r="AA3" s="441"/>
      <c r="AB3" s="441"/>
      <c r="AC3" s="442" t="s">
        <v>7</v>
      </c>
      <c r="AD3" s="442"/>
      <c r="AE3" s="449">
        <v>1</v>
      </c>
      <c r="AF3" s="449"/>
      <c r="AG3" s="449"/>
      <c r="AH3" s="449"/>
      <c r="AI3" s="449"/>
    </row>
    <row r="4" spans="1:40" s="77" customFormat="1" ht="84" customHeight="1">
      <c r="A4" s="163" t="s">
        <v>226</v>
      </c>
      <c r="B4" s="443" t="s">
        <v>489</v>
      </c>
      <c r="C4" s="443"/>
      <c r="D4" s="443"/>
      <c r="E4" s="443"/>
      <c r="F4" s="74"/>
      <c r="G4" s="164" t="s">
        <v>228</v>
      </c>
      <c r="H4" s="443" t="s">
        <v>1184</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44.95" customHeight="1">
      <c r="A11" s="560" t="s">
        <v>384</v>
      </c>
      <c r="B11" s="152" t="s">
        <v>385</v>
      </c>
      <c r="C11" s="162" t="s">
        <v>386</v>
      </c>
      <c r="D11" s="136" t="s">
        <v>387</v>
      </c>
      <c r="E11" s="149" t="s">
        <v>840</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6"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878</v>
      </c>
      <c r="AD11" s="153">
        <v>2</v>
      </c>
      <c r="AE11" s="154">
        <v>2</v>
      </c>
      <c r="AF11" s="156">
        <f t="shared" ref="AF11:AF39"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47.95" customHeight="1">
      <c r="A12" s="560"/>
      <c r="B12" s="152" t="s">
        <v>385</v>
      </c>
      <c r="C12" s="162" t="s">
        <v>386</v>
      </c>
      <c r="D12" s="208" t="s">
        <v>1183</v>
      </c>
      <c r="E12" s="149" t="s">
        <v>840</v>
      </c>
      <c r="F12" s="208" t="s">
        <v>27</v>
      </c>
      <c r="G12" s="136" t="s">
        <v>34</v>
      </c>
      <c r="H12" s="208" t="s">
        <v>612</v>
      </c>
      <c r="I12" s="136" t="s">
        <v>596</v>
      </c>
      <c r="J12" s="147" t="s">
        <v>389</v>
      </c>
      <c r="K12" s="149" t="s">
        <v>598</v>
      </c>
      <c r="L12" s="147" t="s">
        <v>390</v>
      </c>
      <c r="M12" s="153">
        <v>2</v>
      </c>
      <c r="N12" s="154">
        <v>3</v>
      </c>
      <c r="O12" s="153">
        <f>M12*N12</f>
        <v>6</v>
      </c>
      <c r="P12" s="167" t="str">
        <f t="shared" ref="P12:P66" si="2">IF((O12&gt;23),"MuyAlto",IF(O12&gt;9,"Alto",IF(O12&gt;5,"Medio",IF(O12&lt;6,"Bajo"))))</f>
        <v>Medio</v>
      </c>
      <c r="Q12" s="153">
        <v>60</v>
      </c>
      <c r="R12" s="153">
        <f t="shared" si="0"/>
        <v>360</v>
      </c>
      <c r="S12" s="153" t="str">
        <f t="shared" ref="S12:S66" si="3">IF((R12&gt;599),"I",IF(R12&gt;149,"II",IF(R12&gt;39,"III",IF(R12&lt;31,"IV"))))</f>
        <v>II</v>
      </c>
      <c r="T12" s="155" t="str">
        <f t="shared" ref="T12:T66"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850</v>
      </c>
      <c r="AB12" s="147" t="s">
        <v>390</v>
      </c>
      <c r="AC12" s="209" t="s">
        <v>877</v>
      </c>
      <c r="AD12" s="153">
        <v>2</v>
      </c>
      <c r="AE12" s="154">
        <v>2</v>
      </c>
      <c r="AF12" s="156">
        <f t="shared" si="1"/>
        <v>4</v>
      </c>
      <c r="AG12" s="157">
        <f>AF12*Q12</f>
        <v>240</v>
      </c>
      <c r="AH12" s="158" t="str">
        <f t="shared" ref="AH12:AH39"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44.05" customHeight="1">
      <c r="A13" s="560"/>
      <c r="B13" s="152" t="s">
        <v>385</v>
      </c>
      <c r="C13" s="162" t="s">
        <v>386</v>
      </c>
      <c r="D13" s="136" t="s">
        <v>416</v>
      </c>
      <c r="E13" s="149" t="s">
        <v>840</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850</v>
      </c>
      <c r="AB13" s="147" t="s">
        <v>390</v>
      </c>
      <c r="AC13" s="209" t="s">
        <v>876</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65" customHeight="1">
      <c r="A14" s="560"/>
      <c r="B14" s="152" t="s">
        <v>385</v>
      </c>
      <c r="C14" s="162" t="s">
        <v>386</v>
      </c>
      <c r="D14" s="136" t="s">
        <v>855</v>
      </c>
      <c r="E14" s="149" t="s">
        <v>840</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874</v>
      </c>
      <c r="AB14" s="147" t="s">
        <v>837</v>
      </c>
      <c r="AC14" s="209" t="s">
        <v>864</v>
      </c>
      <c r="AD14" s="153">
        <v>2</v>
      </c>
      <c r="AE14" s="154">
        <v>2</v>
      </c>
      <c r="AF14" s="156">
        <f t="shared" si="1"/>
        <v>4</v>
      </c>
      <c r="AG14" s="157">
        <f t="shared" ref="AG14:AG39" si="7">AF14*Q14</f>
        <v>240</v>
      </c>
      <c r="AH14" s="158" t="str">
        <f t="shared" si="5"/>
        <v>II</v>
      </c>
      <c r="AI14" s="155" t="str">
        <f t="shared" ref="AI14:AI39" si="8">IF(AH14="IV","Aceptable",IF(AH14="III","Mejorable",IF(AH14="II","No Aceptable o Aceptable con Control Especifico",IF(AH14="I","No Aceptable"))))</f>
        <v>No Aceptable o Aceptable con Control Especifico</v>
      </c>
      <c r="AJ14" s="159">
        <f t="shared" ref="AJ14:AJ17" si="9">R14</f>
        <v>360</v>
      </c>
      <c r="AK14" s="159">
        <f t="shared" ref="AK14:AK39" si="10">AG14</f>
        <v>240</v>
      </c>
      <c r="AL14" s="160">
        <f t="shared" ref="AL14:AL43" si="11">(AJ14-AK14)/AJ14</f>
        <v>0.33333333333333331</v>
      </c>
      <c r="AM14" s="161" t="s">
        <v>418</v>
      </c>
      <c r="AN14" s="210" t="s">
        <v>427</v>
      </c>
    </row>
    <row r="15" spans="1:40" s="69" customFormat="1" ht="151.05000000000001" customHeight="1">
      <c r="A15" s="560"/>
      <c r="B15" s="152" t="s">
        <v>385</v>
      </c>
      <c r="C15" s="162" t="s">
        <v>386</v>
      </c>
      <c r="D15" s="136" t="s">
        <v>855</v>
      </c>
      <c r="E15" s="149" t="s">
        <v>840</v>
      </c>
      <c r="F15" s="208" t="s">
        <v>28</v>
      </c>
      <c r="G15" s="136" t="s">
        <v>35</v>
      </c>
      <c r="H15" s="136" t="s">
        <v>400</v>
      </c>
      <c r="I15" s="136" t="s">
        <v>605</v>
      </c>
      <c r="J15" s="149" t="s">
        <v>401</v>
      </c>
      <c r="K15" s="147" t="s">
        <v>397</v>
      </c>
      <c r="L15" s="147" t="s">
        <v>390</v>
      </c>
      <c r="M15" s="153">
        <v>2</v>
      </c>
      <c r="N15" s="154">
        <v>3</v>
      </c>
      <c r="O15" s="153">
        <f t="shared" ref="O15:O66"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864</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1.94999999999999" customHeight="1">
      <c r="A16" s="560"/>
      <c r="B16" s="152" t="s">
        <v>385</v>
      </c>
      <c r="C16" s="162" t="s">
        <v>386</v>
      </c>
      <c r="D16" s="136" t="s">
        <v>855</v>
      </c>
      <c r="E16" s="149" t="s">
        <v>840</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860</v>
      </c>
      <c r="AB16" s="147" t="s">
        <v>390</v>
      </c>
      <c r="AC16" s="209" t="s">
        <v>875</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51.94999999999999" customHeight="1">
      <c r="A17" s="560"/>
      <c r="B17" s="152" t="s">
        <v>385</v>
      </c>
      <c r="C17" s="162" t="s">
        <v>574</v>
      </c>
      <c r="D17" s="136" t="s">
        <v>408</v>
      </c>
      <c r="E17" s="149" t="s">
        <v>840</v>
      </c>
      <c r="F17" s="208" t="s">
        <v>25</v>
      </c>
      <c r="G17" s="136" t="s">
        <v>569</v>
      </c>
      <c r="H17" s="311"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78.05" customHeight="1">
      <c r="A18" s="560"/>
      <c r="B18" s="152" t="s">
        <v>385</v>
      </c>
      <c r="C18" s="162" t="s">
        <v>386</v>
      </c>
      <c r="D18" s="136" t="s">
        <v>408</v>
      </c>
      <c r="E18" s="149" t="s">
        <v>840</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881</v>
      </c>
      <c r="AB18" s="147" t="s">
        <v>390</v>
      </c>
      <c r="AC18" s="209" t="s">
        <v>857</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48.94999999999999" customHeight="1">
      <c r="A19" s="560"/>
      <c r="B19" s="152" t="s">
        <v>385</v>
      </c>
      <c r="C19" s="162" t="s">
        <v>386</v>
      </c>
      <c r="D19" s="136" t="s">
        <v>408</v>
      </c>
      <c r="E19" s="149" t="s">
        <v>840</v>
      </c>
      <c r="F19" s="208" t="s">
        <v>29</v>
      </c>
      <c r="G19" s="136" t="s">
        <v>67</v>
      </c>
      <c r="H19" s="136" t="s">
        <v>412</v>
      </c>
      <c r="I19" s="147" t="s">
        <v>852</v>
      </c>
      <c r="J19" s="149" t="s">
        <v>389</v>
      </c>
      <c r="K19" s="149" t="s">
        <v>397</v>
      </c>
      <c r="L19" s="149" t="s">
        <v>858</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859</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106.95" customHeight="1">
      <c r="A20" s="560"/>
      <c r="B20" s="152" t="s">
        <v>385</v>
      </c>
      <c r="C20" s="162" t="s">
        <v>386</v>
      </c>
      <c r="D20" s="136" t="s">
        <v>856</v>
      </c>
      <c r="E20" s="149" t="s">
        <v>840</v>
      </c>
      <c r="F20" s="208" t="s">
        <v>29</v>
      </c>
      <c r="G20" s="136" t="s">
        <v>49</v>
      </c>
      <c r="H20" s="136" t="s">
        <v>1198</v>
      </c>
      <c r="I20" s="149" t="s">
        <v>623</v>
      </c>
      <c r="J20" s="147" t="s">
        <v>389</v>
      </c>
      <c r="K20" s="149" t="s">
        <v>624</v>
      </c>
      <c r="L20" s="149" t="s">
        <v>625</v>
      </c>
      <c r="M20" s="153">
        <v>2</v>
      </c>
      <c r="N20" s="154">
        <v>3</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880</v>
      </c>
      <c r="AB20" s="147" t="s">
        <v>390</v>
      </c>
      <c r="AC20" s="209" t="s">
        <v>879</v>
      </c>
      <c r="AD20" s="153">
        <v>2</v>
      </c>
      <c r="AE20" s="154">
        <v>2</v>
      </c>
      <c r="AF20" s="156">
        <f t="shared" si="1"/>
        <v>4</v>
      </c>
      <c r="AG20" s="157">
        <f t="shared" si="7"/>
        <v>400</v>
      </c>
      <c r="AH20" s="158" t="str">
        <f t="shared" si="5"/>
        <v>II</v>
      </c>
      <c r="AI20" s="155" t="str">
        <f t="shared" si="8"/>
        <v>No Aceptable o Aceptable con Control Especifico</v>
      </c>
      <c r="AJ20" s="159">
        <v>600</v>
      </c>
      <c r="AK20" s="159">
        <f t="shared" si="10"/>
        <v>400</v>
      </c>
      <c r="AL20" s="160">
        <f t="shared" si="11"/>
        <v>0.33333333333333331</v>
      </c>
      <c r="AM20" s="161" t="s">
        <v>407</v>
      </c>
      <c r="AN20" s="210" t="s">
        <v>427</v>
      </c>
    </row>
    <row r="21" spans="1:40" s="69" customFormat="1" ht="102.6">
      <c r="A21" s="560"/>
      <c r="B21" s="152" t="s">
        <v>385</v>
      </c>
      <c r="C21" s="162" t="s">
        <v>386</v>
      </c>
      <c r="D21" s="319" t="s">
        <v>420</v>
      </c>
      <c r="E21" s="149" t="s">
        <v>840</v>
      </c>
      <c r="F21" s="311" t="s">
        <v>29</v>
      </c>
      <c r="G21" s="311" t="s">
        <v>43</v>
      </c>
      <c r="H21" s="311" t="s">
        <v>617</v>
      </c>
      <c r="I21" s="147" t="s">
        <v>618</v>
      </c>
      <c r="J21" s="147" t="s">
        <v>397</v>
      </c>
      <c r="K21" s="147" t="s">
        <v>397</v>
      </c>
      <c r="L21" s="147" t="s">
        <v>397</v>
      </c>
      <c r="M21" s="153">
        <v>2</v>
      </c>
      <c r="N21" s="154">
        <v>3</v>
      </c>
      <c r="O21" s="153">
        <f t="shared" si="12"/>
        <v>6</v>
      </c>
      <c r="P21" s="167" t="str">
        <f t="shared" si="2"/>
        <v>Medio</v>
      </c>
      <c r="Q21" s="153">
        <v>10</v>
      </c>
      <c r="R21" s="153">
        <f t="shared" si="0"/>
        <v>60</v>
      </c>
      <c r="S21" s="153" t="str">
        <f t="shared" si="3"/>
        <v>III</v>
      </c>
      <c r="T21" s="155" t="str">
        <f t="shared" si="4"/>
        <v>Mejorable</v>
      </c>
      <c r="U21" s="137" t="s">
        <v>391</v>
      </c>
      <c r="V21" s="137" t="s">
        <v>392</v>
      </c>
      <c r="W21" s="137" t="s">
        <v>392</v>
      </c>
      <c r="X21" s="149" t="s">
        <v>619</v>
      </c>
      <c r="Y21" s="148" t="s">
        <v>278</v>
      </c>
      <c r="Z21" s="147" t="s">
        <v>392</v>
      </c>
      <c r="AA21" s="149" t="s">
        <v>621</v>
      </c>
      <c r="AB21" s="147" t="s">
        <v>390</v>
      </c>
      <c r="AC21" s="209" t="s">
        <v>622</v>
      </c>
      <c r="AD21" s="153">
        <v>2</v>
      </c>
      <c r="AE21" s="154">
        <v>2</v>
      </c>
      <c r="AF21" s="156">
        <f t="shared" si="1"/>
        <v>4</v>
      </c>
      <c r="AG21" s="157">
        <f t="shared" si="7"/>
        <v>40</v>
      </c>
      <c r="AH21" s="158" t="str">
        <f t="shared" si="5"/>
        <v>III</v>
      </c>
      <c r="AI21" s="155" t="str">
        <f t="shared" si="8"/>
        <v>Mejorable</v>
      </c>
      <c r="AJ21" s="159">
        <v>60</v>
      </c>
      <c r="AK21" s="159">
        <f t="shared" si="10"/>
        <v>40</v>
      </c>
      <c r="AL21" s="160">
        <f t="shared" si="11"/>
        <v>0.33333333333333331</v>
      </c>
      <c r="AM21" s="161" t="s">
        <v>407</v>
      </c>
      <c r="AN21" s="210" t="s">
        <v>427</v>
      </c>
    </row>
    <row r="22" spans="1:40" s="69" customFormat="1" ht="147" customHeight="1">
      <c r="A22" s="560"/>
      <c r="B22" s="152" t="s">
        <v>385</v>
      </c>
      <c r="C22" s="162" t="s">
        <v>386</v>
      </c>
      <c r="D22" s="136" t="s">
        <v>855</v>
      </c>
      <c r="E22" s="149" t="s">
        <v>840</v>
      </c>
      <c r="F22" s="311" t="s">
        <v>29</v>
      </c>
      <c r="G22" s="311" t="s">
        <v>56</v>
      </c>
      <c r="H22" s="311" t="s">
        <v>629</v>
      </c>
      <c r="I22" s="147" t="s">
        <v>632</v>
      </c>
      <c r="J22" s="149" t="s">
        <v>631</v>
      </c>
      <c r="K22" s="149" t="s">
        <v>630</v>
      </c>
      <c r="L22" s="149" t="s">
        <v>637</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633</v>
      </c>
      <c r="AA22" s="149" t="s">
        <v>882</v>
      </c>
      <c r="AB22" s="147" t="s">
        <v>635</v>
      </c>
      <c r="AC22" s="209" t="s">
        <v>642</v>
      </c>
      <c r="AD22" s="153">
        <v>2</v>
      </c>
      <c r="AE22" s="154">
        <v>2</v>
      </c>
      <c r="AF22" s="156">
        <f t="shared" si="1"/>
        <v>4</v>
      </c>
      <c r="AG22" s="157">
        <f t="shared" si="7"/>
        <v>400</v>
      </c>
      <c r="AH22" s="158" t="str">
        <f t="shared" si="5"/>
        <v>II</v>
      </c>
      <c r="AI22" s="155" t="str">
        <f t="shared" si="8"/>
        <v>No Aceptable o Aceptable con Control Especifico</v>
      </c>
      <c r="AJ22" s="159">
        <v>800</v>
      </c>
      <c r="AK22" s="159">
        <f t="shared" si="10"/>
        <v>400</v>
      </c>
      <c r="AL22" s="160">
        <f t="shared" si="11"/>
        <v>0.5</v>
      </c>
      <c r="AM22" s="161" t="s">
        <v>407</v>
      </c>
      <c r="AN22" s="210" t="s">
        <v>395</v>
      </c>
    </row>
    <row r="23" spans="1:40" s="69" customFormat="1" ht="150" customHeight="1">
      <c r="A23" s="560"/>
      <c r="B23" s="152" t="s">
        <v>385</v>
      </c>
      <c r="C23" s="162" t="s">
        <v>574</v>
      </c>
      <c r="D23" s="136" t="s">
        <v>855</v>
      </c>
      <c r="E23" s="149" t="s">
        <v>840</v>
      </c>
      <c r="F23" s="311" t="s">
        <v>30</v>
      </c>
      <c r="G23" s="311" t="s">
        <v>44</v>
      </c>
      <c r="H23" s="311" t="s">
        <v>636</v>
      </c>
      <c r="I23" s="147" t="s">
        <v>645</v>
      </c>
      <c r="J23" s="147" t="s">
        <v>390</v>
      </c>
      <c r="K23" s="147" t="s">
        <v>638</v>
      </c>
      <c r="L23" s="147" t="s">
        <v>639</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392</v>
      </c>
      <c r="AA23" s="149" t="s">
        <v>883</v>
      </c>
      <c r="AB23" s="147" t="s">
        <v>641</v>
      </c>
      <c r="AC23" s="209" t="s">
        <v>643</v>
      </c>
      <c r="AD23" s="153">
        <v>2</v>
      </c>
      <c r="AE23" s="154">
        <v>3</v>
      </c>
      <c r="AF23" s="156">
        <f t="shared" si="1"/>
        <v>6</v>
      </c>
      <c r="AG23" s="157">
        <f t="shared" si="7"/>
        <v>600</v>
      </c>
      <c r="AH23" s="158" t="str">
        <f t="shared" si="5"/>
        <v>I</v>
      </c>
      <c r="AI23" s="155" t="str">
        <f t="shared" si="8"/>
        <v>No Aceptable</v>
      </c>
      <c r="AJ23" s="159">
        <v>800</v>
      </c>
      <c r="AK23" s="159">
        <f t="shared" si="10"/>
        <v>600</v>
      </c>
      <c r="AL23" s="160">
        <f t="shared" si="11"/>
        <v>0.25</v>
      </c>
      <c r="AM23" s="161" t="s">
        <v>407</v>
      </c>
      <c r="AN23" s="210" t="s">
        <v>634</v>
      </c>
    </row>
    <row r="24" spans="1:40" s="69" customFormat="1" ht="145.19999999999999">
      <c r="A24" s="560"/>
      <c r="B24" s="152" t="s">
        <v>385</v>
      </c>
      <c r="C24" s="162" t="s">
        <v>574</v>
      </c>
      <c r="D24" s="136" t="s">
        <v>855</v>
      </c>
      <c r="E24" s="149" t="s">
        <v>840</v>
      </c>
      <c r="F24" s="311" t="s">
        <v>30</v>
      </c>
      <c r="G24" s="311" t="s">
        <v>57</v>
      </c>
      <c r="H24" s="311" t="s">
        <v>644</v>
      </c>
      <c r="I24" s="147" t="s">
        <v>646</v>
      </c>
      <c r="J24" s="147" t="s">
        <v>390</v>
      </c>
      <c r="K24" s="147" t="s">
        <v>638</v>
      </c>
      <c r="L24" s="147" t="s">
        <v>639</v>
      </c>
      <c r="M24" s="153">
        <v>2</v>
      </c>
      <c r="N24" s="154">
        <v>4</v>
      </c>
      <c r="O24" s="153">
        <f t="shared" si="12"/>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392</v>
      </c>
      <c r="AA24" s="149" t="s">
        <v>884</v>
      </c>
      <c r="AB24" s="147" t="s">
        <v>641</v>
      </c>
      <c r="AC24" s="209" t="s">
        <v>643</v>
      </c>
      <c r="AD24" s="153">
        <v>2</v>
      </c>
      <c r="AE24" s="154">
        <v>3</v>
      </c>
      <c r="AF24" s="156">
        <f t="shared" si="1"/>
        <v>6</v>
      </c>
      <c r="AG24" s="157">
        <f t="shared" si="7"/>
        <v>600</v>
      </c>
      <c r="AH24" s="158" t="str">
        <f t="shared" si="5"/>
        <v>I</v>
      </c>
      <c r="AI24" s="155" t="str">
        <f t="shared" si="8"/>
        <v>No Aceptable</v>
      </c>
      <c r="AJ24" s="159">
        <v>800</v>
      </c>
      <c r="AK24" s="159">
        <f t="shared" si="10"/>
        <v>600</v>
      </c>
      <c r="AL24" s="160">
        <f t="shared" si="11"/>
        <v>0.25</v>
      </c>
      <c r="AM24" s="161" t="s">
        <v>407</v>
      </c>
      <c r="AN24" s="210" t="s">
        <v>634</v>
      </c>
    </row>
    <row r="25" spans="1:40" ht="246" customHeight="1">
      <c r="A25" s="588" t="s">
        <v>1194</v>
      </c>
      <c r="B25" s="170" t="s">
        <v>385</v>
      </c>
      <c r="C25" s="162" t="s">
        <v>386</v>
      </c>
      <c r="D25" s="208" t="s">
        <v>428</v>
      </c>
      <c r="E25" s="149" t="s">
        <v>840</v>
      </c>
      <c r="F25" s="208" t="s">
        <v>27</v>
      </c>
      <c r="G25" s="208" t="s">
        <v>566</v>
      </c>
      <c r="H25" s="208" t="s">
        <v>612</v>
      </c>
      <c r="I25" s="136" t="s">
        <v>594</v>
      </c>
      <c r="J25" s="147" t="s">
        <v>389</v>
      </c>
      <c r="K25" s="149" t="s">
        <v>595</v>
      </c>
      <c r="L25" s="147" t="s">
        <v>390</v>
      </c>
      <c r="M25" s="153">
        <v>2</v>
      </c>
      <c r="N25" s="154">
        <v>3</v>
      </c>
      <c r="O25" s="153">
        <f t="shared" si="12"/>
        <v>6</v>
      </c>
      <c r="P25" s="167" t="str">
        <f t="shared" si="2"/>
        <v>Medio</v>
      </c>
      <c r="Q25" s="153">
        <v>60</v>
      </c>
      <c r="R25" s="153">
        <f t="shared" si="0"/>
        <v>360</v>
      </c>
      <c r="S25" s="153" t="str">
        <f t="shared" si="3"/>
        <v>II</v>
      </c>
      <c r="T25" s="155" t="str">
        <f t="shared" si="4"/>
        <v>No Aceptable o Aceptable con Control Especifico</v>
      </c>
      <c r="U25" s="137" t="s">
        <v>391</v>
      </c>
      <c r="V25" s="137" t="s">
        <v>392</v>
      </c>
      <c r="W25" s="137" t="s">
        <v>392</v>
      </c>
      <c r="X25" s="149" t="s">
        <v>599</v>
      </c>
      <c r="Y25" s="148" t="s">
        <v>278</v>
      </c>
      <c r="Z25" s="148" t="s">
        <v>392</v>
      </c>
      <c r="AA25" s="149" t="s">
        <v>850</v>
      </c>
      <c r="AB25" s="147" t="s">
        <v>390</v>
      </c>
      <c r="AC25" s="209" t="s">
        <v>878</v>
      </c>
      <c r="AD25" s="153">
        <v>2</v>
      </c>
      <c r="AE25" s="154">
        <v>2</v>
      </c>
      <c r="AF25" s="156">
        <f t="shared" si="1"/>
        <v>4</v>
      </c>
      <c r="AG25" s="157">
        <f>AF25*Q25</f>
        <v>240</v>
      </c>
      <c r="AH25" s="158" t="str">
        <f t="shared" si="5"/>
        <v>II</v>
      </c>
      <c r="AI25" s="155" t="str">
        <f>IF(AH25="IV","Aceptable",IF(AH25="III","Mejorable",IF(AH25="II","No Aceptable o Aceptable con Control Especifico",IF(AH25="I","No Aceptable"))))</f>
        <v>No Aceptable o Aceptable con Control Especifico</v>
      </c>
      <c r="AJ25" s="159">
        <f>R25</f>
        <v>360</v>
      </c>
      <c r="AK25" s="159">
        <f>AG25</f>
        <v>240</v>
      </c>
      <c r="AL25" s="160">
        <f>(AJ25-AK25)/AJ25</f>
        <v>0.33333333333333331</v>
      </c>
      <c r="AM25" s="161" t="s">
        <v>394</v>
      </c>
      <c r="AN25" s="210" t="s">
        <v>427</v>
      </c>
    </row>
    <row r="26" spans="1:40" ht="244.05" customHeight="1">
      <c r="A26" s="588"/>
      <c r="B26" s="162" t="s">
        <v>385</v>
      </c>
      <c r="C26" s="162" t="s">
        <v>386</v>
      </c>
      <c r="D26" s="337" t="s">
        <v>387</v>
      </c>
      <c r="E26" s="149" t="s">
        <v>840</v>
      </c>
      <c r="F26" s="208" t="s">
        <v>27</v>
      </c>
      <c r="G26" s="136" t="s">
        <v>590</v>
      </c>
      <c r="H26" s="208" t="s">
        <v>749</v>
      </c>
      <c r="I26" s="136" t="s">
        <v>596</v>
      </c>
      <c r="J26" s="147" t="s">
        <v>389</v>
      </c>
      <c r="K26" s="149" t="s">
        <v>592</v>
      </c>
      <c r="L26" s="147" t="s">
        <v>390</v>
      </c>
      <c r="M26" s="153">
        <v>2</v>
      </c>
      <c r="N26" s="154">
        <v>3</v>
      </c>
      <c r="O26" s="153">
        <f>M26*N26</f>
        <v>6</v>
      </c>
      <c r="P26" s="167" t="str">
        <f>IF((O26&gt;23),"MuyAlto",IF(O26&gt;9,"Alto",IF(O26&gt;5,"Medio",IF(O26&lt;6,"Bajo"))))</f>
        <v>Medio</v>
      </c>
      <c r="Q26" s="153">
        <v>25</v>
      </c>
      <c r="R26" s="153">
        <f t="shared" si="0"/>
        <v>150</v>
      </c>
      <c r="S26" s="153" t="str">
        <f>IF((R26&gt;599),"I",IF(R26&gt;149,"II",IF(R26&gt;39,"III",IF(R26&lt;31,"IV"))))</f>
        <v>II</v>
      </c>
      <c r="T26" s="155" t="str">
        <f>IF(S26="IV","Aceptable",IF(S26="III","Mejorable",IF(S26="II","No Aceptable o Aceptable con Control Especifico",IF(S26="I","No Aceptable"))))</f>
        <v>No Aceptable o Aceptable con Control Especifico</v>
      </c>
      <c r="U26" s="137" t="s">
        <v>391</v>
      </c>
      <c r="V26" s="137" t="s">
        <v>392</v>
      </c>
      <c r="W26" s="137" t="s">
        <v>392</v>
      </c>
      <c r="X26" s="149" t="s">
        <v>593</v>
      </c>
      <c r="Y26" s="148" t="s">
        <v>278</v>
      </c>
      <c r="Z26" s="148" t="s">
        <v>392</v>
      </c>
      <c r="AA26" s="149" t="s">
        <v>967</v>
      </c>
      <c r="AB26" s="147" t="s">
        <v>390</v>
      </c>
      <c r="AC26" s="209" t="s">
        <v>878</v>
      </c>
      <c r="AD26" s="153">
        <v>2</v>
      </c>
      <c r="AE26" s="154">
        <v>2</v>
      </c>
      <c r="AF26" s="156">
        <f t="shared" si="1"/>
        <v>4</v>
      </c>
      <c r="AG26" s="157">
        <f>AF26*Q26</f>
        <v>100</v>
      </c>
      <c r="AH26" s="158" t="str">
        <f>IF((AG26&gt;599),"I",IF(AG26&gt;149,"II",IF(AG26&gt;39,"III",IF(AG26&lt;31,"IV"))))</f>
        <v>III</v>
      </c>
      <c r="AI26" s="155" t="str">
        <f>IF(AH26="IV","Aceptable",IF(AH26="III","Mejorable",IF(AH26="II","No Aceptable o Aceptable con Control Especifico",IF(AH26="I","No Aceptable"))))</f>
        <v>Mejorable</v>
      </c>
      <c r="AJ26" s="159">
        <f>R26</f>
        <v>150</v>
      </c>
      <c r="AK26" s="159">
        <f>AG26</f>
        <v>100</v>
      </c>
      <c r="AL26" s="160">
        <f>(AJ26-AK26)/AJ26</f>
        <v>0.33333333333333331</v>
      </c>
      <c r="AM26" s="161" t="s">
        <v>394</v>
      </c>
      <c r="AN26" s="210" t="s">
        <v>427</v>
      </c>
    </row>
    <row r="27" spans="1:40" ht="247.95" customHeight="1">
      <c r="A27" s="588"/>
      <c r="B27" s="162" t="s">
        <v>385</v>
      </c>
      <c r="C27" s="162" t="s">
        <v>386</v>
      </c>
      <c r="D27" s="208" t="s">
        <v>438</v>
      </c>
      <c r="E27" s="149" t="s">
        <v>840</v>
      </c>
      <c r="F27" s="208" t="s">
        <v>27</v>
      </c>
      <c r="G27" s="311" t="s">
        <v>580</v>
      </c>
      <c r="H27" s="208" t="s">
        <v>955</v>
      </c>
      <c r="I27" s="136" t="s">
        <v>596</v>
      </c>
      <c r="J27" s="147" t="s">
        <v>389</v>
      </c>
      <c r="K27" s="149" t="s">
        <v>598</v>
      </c>
      <c r="L27" s="147" t="s">
        <v>390</v>
      </c>
      <c r="M27" s="153">
        <v>2</v>
      </c>
      <c r="N27" s="154">
        <v>3</v>
      </c>
      <c r="O27" s="153">
        <f>M27*N27</f>
        <v>6</v>
      </c>
      <c r="P27" s="167" t="str">
        <f t="shared" ref="P27:P31" si="13">IF((O27&gt;23),"MuyAlto",IF(O27&gt;9,"Alto",IF(O27&gt;5,"Medio",IF(O27&lt;6,"Bajo"))))</f>
        <v>Medio</v>
      </c>
      <c r="Q27" s="153">
        <v>60</v>
      </c>
      <c r="R27" s="153">
        <f t="shared" si="0"/>
        <v>360</v>
      </c>
      <c r="S27" s="153" t="str">
        <f t="shared" ref="S27:S31" si="14">IF((R27&gt;599),"I",IF(R27&gt;149,"II",IF(R27&gt;39,"III",IF(R27&lt;31,"IV"))))</f>
        <v>II</v>
      </c>
      <c r="T27" s="155" t="str">
        <f t="shared" ref="T27:T31" si="15">IF(S27="IV","Aceptable",IF(S27="III","Mejorable",IF(S27="II","No Aceptable o Aceptable con Control Especifico",IF(S27="I","No Aceptable"))))</f>
        <v>No Aceptable o Aceptable con Control Especifico</v>
      </c>
      <c r="U27" s="137" t="s">
        <v>391</v>
      </c>
      <c r="V27" s="137" t="s">
        <v>392</v>
      </c>
      <c r="W27" s="137" t="s">
        <v>392</v>
      </c>
      <c r="X27" s="149" t="s">
        <v>599</v>
      </c>
      <c r="Y27" s="148" t="s">
        <v>278</v>
      </c>
      <c r="Z27" s="148" t="s">
        <v>392</v>
      </c>
      <c r="AA27" s="149" t="s">
        <v>850</v>
      </c>
      <c r="AB27" s="147" t="s">
        <v>390</v>
      </c>
      <c r="AC27" s="209" t="s">
        <v>878</v>
      </c>
      <c r="AD27" s="153">
        <v>2</v>
      </c>
      <c r="AE27" s="154">
        <v>2</v>
      </c>
      <c r="AF27" s="156">
        <f t="shared" si="1"/>
        <v>4</v>
      </c>
      <c r="AG27" s="157">
        <f>AF27*Q27</f>
        <v>240</v>
      </c>
      <c r="AH27" s="158" t="str">
        <f t="shared" ref="AH27" si="16">IF((AG27&gt;599),"I",IF(AG27&gt;149,"II",IF(AG27&gt;39,"III",IF(AG27&lt;31,"IV"))))</f>
        <v>II</v>
      </c>
      <c r="AI27" s="155" t="str">
        <f>IF(AH27="IV","Aceptable",IF(AH27="III","Mejorable",IF(AH27="II","No Aceptable o Aceptable con Control Especifico",IF(AH27="I","No Aceptable"))))</f>
        <v>No Aceptable o Aceptable con Control Especifico</v>
      </c>
      <c r="AJ27" s="159">
        <f>R27</f>
        <v>360</v>
      </c>
      <c r="AK27" s="159">
        <f>AG27</f>
        <v>240</v>
      </c>
      <c r="AL27" s="160">
        <f>(AJ27-AK27)/AJ27</f>
        <v>0.33333333333333331</v>
      </c>
      <c r="AM27" s="161" t="s">
        <v>407</v>
      </c>
      <c r="AN27" s="210" t="s">
        <v>427</v>
      </c>
    </row>
    <row r="28" spans="1:40" ht="157.94999999999999" customHeight="1">
      <c r="A28" s="588"/>
      <c r="B28" s="162" t="s">
        <v>385</v>
      </c>
      <c r="C28" s="162" t="s">
        <v>386</v>
      </c>
      <c r="D28" s="208" t="s">
        <v>429</v>
      </c>
      <c r="E28" s="149" t="s">
        <v>840</v>
      </c>
      <c r="F28" s="208" t="s">
        <v>25</v>
      </c>
      <c r="G28" s="136" t="s">
        <v>32</v>
      </c>
      <c r="H28" s="136" t="s">
        <v>435</v>
      </c>
      <c r="I28" s="136" t="s">
        <v>664</v>
      </c>
      <c r="J28" s="147" t="s">
        <v>389</v>
      </c>
      <c r="K28" s="149" t="s">
        <v>665</v>
      </c>
      <c r="L28" s="147" t="s">
        <v>390</v>
      </c>
      <c r="M28" s="153">
        <v>2</v>
      </c>
      <c r="N28" s="154">
        <v>4</v>
      </c>
      <c r="O28" s="153">
        <f t="shared" ref="O28" si="17">M28*N28</f>
        <v>8</v>
      </c>
      <c r="P28" s="167" t="str">
        <f t="shared" si="13"/>
        <v>Medio</v>
      </c>
      <c r="Q28" s="153">
        <v>60</v>
      </c>
      <c r="R28" s="153">
        <f t="shared" si="0"/>
        <v>480</v>
      </c>
      <c r="S28" s="153" t="str">
        <f t="shared" si="14"/>
        <v>II</v>
      </c>
      <c r="T28" s="155" t="str">
        <f t="shared" si="15"/>
        <v>No Aceptable o Aceptable con Control Especifico</v>
      </c>
      <c r="U28" s="137" t="s">
        <v>666</v>
      </c>
      <c r="V28" s="137" t="s">
        <v>392</v>
      </c>
      <c r="W28" s="137" t="s">
        <v>392</v>
      </c>
      <c r="X28" s="149" t="s">
        <v>667</v>
      </c>
      <c r="Y28" s="148" t="s">
        <v>278</v>
      </c>
      <c r="Z28" s="148" t="s">
        <v>392</v>
      </c>
      <c r="AA28" s="149" t="s">
        <v>956</v>
      </c>
      <c r="AB28" s="147" t="s">
        <v>390</v>
      </c>
      <c r="AC28" s="209" t="s">
        <v>668</v>
      </c>
      <c r="AD28" s="153">
        <v>2</v>
      </c>
      <c r="AE28" s="154">
        <v>3</v>
      </c>
      <c r="AF28" s="156">
        <f>AD28*AE28</f>
        <v>6</v>
      </c>
      <c r="AG28" s="157">
        <f>AF28*Q28</f>
        <v>360</v>
      </c>
      <c r="AH28" s="158" t="str">
        <f>IF((AG28&gt;599),"I",IF(AG28&gt;149,"II",IF(AG28&gt;39,"III",IF(AG28&lt;31,"IV"))))</f>
        <v>II</v>
      </c>
      <c r="AI28" s="155" t="str">
        <f>IF(AH28="IV","Aceptable",IF(AH28="III","Mejorable",IF(AH28="II","No Aceptable o Aceptable con Control Especifico",IF(AH28="I","No Aceptable"))))</f>
        <v>No Aceptable o Aceptable con Control Especifico</v>
      </c>
      <c r="AJ28" s="159">
        <v>480</v>
      </c>
      <c r="AK28" s="159">
        <f>AG28</f>
        <v>360</v>
      </c>
      <c r="AL28" s="160">
        <f t="shared" ref="AL28" si="18">(AJ28-AK28)/AJ28</f>
        <v>0.25</v>
      </c>
      <c r="AM28" s="161" t="s">
        <v>394</v>
      </c>
      <c r="AN28" s="210" t="s">
        <v>634</v>
      </c>
    </row>
    <row r="29" spans="1:40" ht="244.05" customHeight="1">
      <c r="A29" s="588"/>
      <c r="B29" s="152" t="s">
        <v>385</v>
      </c>
      <c r="C29" s="162" t="s">
        <v>386</v>
      </c>
      <c r="D29" s="208" t="s">
        <v>951</v>
      </c>
      <c r="E29" s="149" t="s">
        <v>840</v>
      </c>
      <c r="F29" s="208" t="s">
        <v>25</v>
      </c>
      <c r="G29" s="136" t="s">
        <v>570</v>
      </c>
      <c r="H29" s="136" t="s">
        <v>424</v>
      </c>
      <c r="I29" s="136" t="s">
        <v>403</v>
      </c>
      <c r="J29" s="147" t="s">
        <v>389</v>
      </c>
      <c r="K29" s="147" t="s">
        <v>397</v>
      </c>
      <c r="L29" s="147" t="s">
        <v>397</v>
      </c>
      <c r="M29" s="153">
        <v>2</v>
      </c>
      <c r="N29" s="154">
        <v>3</v>
      </c>
      <c r="O29" s="156">
        <f t="shared" ref="O29:O30" si="19">M29*N29</f>
        <v>6</v>
      </c>
      <c r="P29" s="167" t="str">
        <f t="shared" si="13"/>
        <v>Medio</v>
      </c>
      <c r="Q29" s="156">
        <v>10</v>
      </c>
      <c r="R29" s="156">
        <f t="shared" si="0"/>
        <v>60</v>
      </c>
      <c r="S29" s="153" t="str">
        <f t="shared" si="14"/>
        <v>III</v>
      </c>
      <c r="T29" s="155" t="str">
        <f t="shared" si="15"/>
        <v>Mejorable</v>
      </c>
      <c r="U29" s="137" t="s">
        <v>391</v>
      </c>
      <c r="V29" s="137" t="s">
        <v>392</v>
      </c>
      <c r="W29" s="137" t="s">
        <v>392</v>
      </c>
      <c r="X29" s="149" t="s">
        <v>405</v>
      </c>
      <c r="Y29" s="148" t="s">
        <v>278</v>
      </c>
      <c r="Z29" s="148" t="s">
        <v>392</v>
      </c>
      <c r="AA29" s="149" t="s">
        <v>406</v>
      </c>
      <c r="AB29" s="147" t="s">
        <v>390</v>
      </c>
      <c r="AC29" s="209" t="s">
        <v>406</v>
      </c>
      <c r="AD29" s="153">
        <v>2</v>
      </c>
      <c r="AE29" s="154">
        <v>1</v>
      </c>
      <c r="AF29" s="156">
        <f t="shared" si="1"/>
        <v>2</v>
      </c>
      <c r="AG29" s="157">
        <f>AF29*Q29</f>
        <v>20</v>
      </c>
      <c r="AH29" s="158" t="str">
        <f>IF((AG29&gt;599),"I",IF(AG29&gt;149,"II",IF(AG29&gt;39,"III",IF(AG29&lt;31,"IV"))))</f>
        <v>IV</v>
      </c>
      <c r="AI29" s="155" t="str">
        <f>IF(AH29="IV","Aceptable",IF(AH29="III","Mejorable",IF(AH29="II","No Aceptable o Aceptable con Control Especifico",IF(AH29="I","No Aceptable"))))</f>
        <v>Aceptable</v>
      </c>
      <c r="AJ29" s="159">
        <f>R29</f>
        <v>60</v>
      </c>
      <c r="AK29" s="159">
        <f>AG29</f>
        <v>20</v>
      </c>
      <c r="AL29" s="160">
        <f>(AJ29-AK29)/AJ29</f>
        <v>0.66666666666666663</v>
      </c>
      <c r="AM29" s="161" t="s">
        <v>407</v>
      </c>
      <c r="AN29" s="210" t="s">
        <v>399</v>
      </c>
    </row>
    <row r="30" spans="1:40" ht="232.95" customHeight="1">
      <c r="A30" s="588"/>
      <c r="B30" s="152" t="s">
        <v>385</v>
      </c>
      <c r="C30" s="162" t="s">
        <v>386</v>
      </c>
      <c r="D30" s="208" t="s">
        <v>953</v>
      </c>
      <c r="E30" s="149" t="s">
        <v>840</v>
      </c>
      <c r="F30" s="208" t="s">
        <v>28</v>
      </c>
      <c r="G30" s="136" t="s">
        <v>35</v>
      </c>
      <c r="H30" s="311" t="s">
        <v>615</v>
      </c>
      <c r="I30" s="136" t="s">
        <v>605</v>
      </c>
      <c r="J30" s="149" t="s">
        <v>401</v>
      </c>
      <c r="K30" s="147" t="s">
        <v>397</v>
      </c>
      <c r="L30" s="147" t="s">
        <v>397</v>
      </c>
      <c r="M30" s="153">
        <v>2</v>
      </c>
      <c r="N30" s="154">
        <v>3</v>
      </c>
      <c r="O30" s="153">
        <f t="shared" si="19"/>
        <v>6</v>
      </c>
      <c r="P30" s="167" t="str">
        <f t="shared" si="13"/>
        <v>Medio</v>
      </c>
      <c r="Q30" s="153">
        <v>60</v>
      </c>
      <c r="R30" s="153">
        <f t="shared" si="0"/>
        <v>360</v>
      </c>
      <c r="S30" s="153" t="str">
        <f t="shared" si="14"/>
        <v>II</v>
      </c>
      <c r="T30" s="155" t="str">
        <f t="shared" si="15"/>
        <v>No Aceptable o Aceptable con Control Especifico</v>
      </c>
      <c r="U30" s="137" t="s">
        <v>391</v>
      </c>
      <c r="V30" s="137" t="s">
        <v>392</v>
      </c>
      <c r="W30" s="137" t="s">
        <v>392</v>
      </c>
      <c r="X30" s="149" t="s">
        <v>606</v>
      </c>
      <c r="Y30" s="148" t="s">
        <v>278</v>
      </c>
      <c r="Z30" s="148" t="s">
        <v>392</v>
      </c>
      <c r="AA30" s="149" t="s">
        <v>965</v>
      </c>
      <c r="AB30" s="147" t="s">
        <v>390</v>
      </c>
      <c r="AC30" s="209" t="s">
        <v>966</v>
      </c>
      <c r="AD30" s="153">
        <v>2</v>
      </c>
      <c r="AE30" s="154">
        <v>2</v>
      </c>
      <c r="AF30" s="156">
        <f t="shared" si="1"/>
        <v>4</v>
      </c>
      <c r="AG30" s="157">
        <f t="shared" ref="AG30:AG31" si="20">AF30*Q30</f>
        <v>240</v>
      </c>
      <c r="AH30" s="158" t="str">
        <f t="shared" ref="AH30:AH31" si="21">IF((AG30&gt;599),"I",IF(AG30&gt;149,"II",IF(AG30&gt;39,"III",IF(AG30&lt;31,"IV"))))</f>
        <v>II</v>
      </c>
      <c r="AI30" s="155" t="str">
        <f t="shared" ref="AI30:AI31" si="22">IF(AH30="IV","Aceptable",IF(AH30="III","Mejorable",IF(AH30="II","No Aceptable o Aceptable con Control Especifico",IF(AH30="I","No Aceptable"))))</f>
        <v>No Aceptable o Aceptable con Control Especifico</v>
      </c>
      <c r="AJ30" s="159">
        <f t="shared" ref="AJ30:AJ31" si="23">R30</f>
        <v>360</v>
      </c>
      <c r="AK30" s="159">
        <f t="shared" ref="AK30:AK31" si="24">AG30</f>
        <v>240</v>
      </c>
      <c r="AL30" s="160">
        <f t="shared" ref="AL30:AL31" si="25">(AJ30-AK30)/AJ30</f>
        <v>0.33333333333333331</v>
      </c>
      <c r="AM30" s="161" t="s">
        <v>394</v>
      </c>
      <c r="AN30" s="210" t="s">
        <v>563</v>
      </c>
    </row>
    <row r="31" spans="1:40" ht="232.05" customHeight="1">
      <c r="A31" s="588"/>
      <c r="B31" s="152" t="s">
        <v>385</v>
      </c>
      <c r="C31" s="162" t="s">
        <v>386</v>
      </c>
      <c r="D31" s="208" t="s">
        <v>953</v>
      </c>
      <c r="E31" s="149" t="s">
        <v>840</v>
      </c>
      <c r="F31" s="208" t="s">
        <v>28</v>
      </c>
      <c r="G31" s="136" t="s">
        <v>48</v>
      </c>
      <c r="H31" s="136" t="s">
        <v>426</v>
      </c>
      <c r="I31" s="136" t="s">
        <v>600</v>
      </c>
      <c r="J31" s="149" t="s">
        <v>603</v>
      </c>
      <c r="K31" s="149" t="s">
        <v>604</v>
      </c>
      <c r="L31" s="147" t="s">
        <v>390</v>
      </c>
      <c r="M31" s="153">
        <v>2</v>
      </c>
      <c r="N31" s="154">
        <v>3</v>
      </c>
      <c r="O31" s="153">
        <f>M31*N31</f>
        <v>6</v>
      </c>
      <c r="P31" s="167" t="str">
        <f t="shared" si="13"/>
        <v>Medio</v>
      </c>
      <c r="Q31" s="153">
        <v>60</v>
      </c>
      <c r="R31" s="153">
        <f t="shared" si="0"/>
        <v>360</v>
      </c>
      <c r="S31" s="153" t="str">
        <f t="shared" si="14"/>
        <v>II</v>
      </c>
      <c r="T31" s="155" t="str">
        <f t="shared" si="15"/>
        <v>No Aceptable o Aceptable con Control Especifico</v>
      </c>
      <c r="U31" s="137" t="s">
        <v>391</v>
      </c>
      <c r="V31" s="137" t="s">
        <v>392</v>
      </c>
      <c r="W31" s="137" t="s">
        <v>392</v>
      </c>
      <c r="X31" s="149" t="s">
        <v>398</v>
      </c>
      <c r="Y31" s="148" t="s">
        <v>278</v>
      </c>
      <c r="Z31" s="148" t="s">
        <v>392</v>
      </c>
      <c r="AA31" s="149" t="s">
        <v>964</v>
      </c>
      <c r="AB31" s="147" t="s">
        <v>837</v>
      </c>
      <c r="AC31" s="209" t="s">
        <v>659</v>
      </c>
      <c r="AD31" s="153">
        <v>2</v>
      </c>
      <c r="AE31" s="154">
        <v>2</v>
      </c>
      <c r="AF31" s="156">
        <f t="shared" si="1"/>
        <v>4</v>
      </c>
      <c r="AG31" s="157">
        <f t="shared" si="20"/>
        <v>240</v>
      </c>
      <c r="AH31" s="158" t="str">
        <f t="shared" si="21"/>
        <v>II</v>
      </c>
      <c r="AI31" s="155" t="str">
        <f t="shared" si="22"/>
        <v>No Aceptable o Aceptable con Control Especifico</v>
      </c>
      <c r="AJ31" s="159">
        <f t="shared" si="23"/>
        <v>360</v>
      </c>
      <c r="AK31" s="159">
        <f t="shared" si="24"/>
        <v>240</v>
      </c>
      <c r="AL31" s="160">
        <f t="shared" si="25"/>
        <v>0.33333333333333331</v>
      </c>
      <c r="AM31" s="161" t="s">
        <v>394</v>
      </c>
      <c r="AN31" s="210" t="s">
        <v>563</v>
      </c>
    </row>
    <row r="32" spans="1:40" ht="101.55" customHeight="1">
      <c r="A32" s="588"/>
      <c r="B32" s="152" t="s">
        <v>385</v>
      </c>
      <c r="C32" s="162" t="s">
        <v>386</v>
      </c>
      <c r="D32" s="208" t="s">
        <v>957</v>
      </c>
      <c r="E32" s="149" t="s">
        <v>840</v>
      </c>
      <c r="F32" s="311" t="s">
        <v>29</v>
      </c>
      <c r="G32" s="311" t="s">
        <v>43</v>
      </c>
      <c r="H32" s="311" t="s">
        <v>617</v>
      </c>
      <c r="I32" s="147" t="s">
        <v>618</v>
      </c>
      <c r="J32" s="147" t="s">
        <v>397</v>
      </c>
      <c r="K32" s="147" t="s">
        <v>397</v>
      </c>
      <c r="L32" s="147" t="s">
        <v>397</v>
      </c>
      <c r="M32" s="153">
        <v>2</v>
      </c>
      <c r="N32" s="154">
        <v>3</v>
      </c>
      <c r="O32" s="153">
        <f t="shared" si="12"/>
        <v>6</v>
      </c>
      <c r="P32" s="167" t="str">
        <f t="shared" si="2"/>
        <v>Medio</v>
      </c>
      <c r="Q32" s="153">
        <v>10</v>
      </c>
      <c r="R32" s="153">
        <f t="shared" si="0"/>
        <v>60</v>
      </c>
      <c r="S32" s="153" t="str">
        <f t="shared" si="3"/>
        <v>III</v>
      </c>
      <c r="T32" s="155" t="str">
        <f t="shared" si="4"/>
        <v>Mejorable</v>
      </c>
      <c r="U32" s="137" t="s">
        <v>391</v>
      </c>
      <c r="V32" s="137" t="s">
        <v>392</v>
      </c>
      <c r="W32" s="137" t="s">
        <v>392</v>
      </c>
      <c r="X32" s="149" t="s">
        <v>619</v>
      </c>
      <c r="Y32" s="148" t="s">
        <v>278</v>
      </c>
      <c r="Z32" s="147" t="s">
        <v>392</v>
      </c>
      <c r="AA32" s="149" t="s">
        <v>621</v>
      </c>
      <c r="AB32" s="147" t="s">
        <v>390</v>
      </c>
      <c r="AC32" s="209" t="s">
        <v>622</v>
      </c>
      <c r="AD32" s="153">
        <v>2</v>
      </c>
      <c r="AE32" s="154">
        <v>2</v>
      </c>
      <c r="AF32" s="156">
        <f t="shared" si="1"/>
        <v>4</v>
      </c>
      <c r="AG32" s="157">
        <f t="shared" si="7"/>
        <v>40</v>
      </c>
      <c r="AH32" s="158" t="str">
        <f t="shared" si="5"/>
        <v>III</v>
      </c>
      <c r="AI32" s="155" t="str">
        <f t="shared" si="8"/>
        <v>Mejorable</v>
      </c>
      <c r="AJ32" s="159">
        <v>60</v>
      </c>
      <c r="AK32" s="159">
        <f t="shared" si="10"/>
        <v>40</v>
      </c>
      <c r="AL32" s="160">
        <f t="shared" si="11"/>
        <v>0.33333333333333331</v>
      </c>
      <c r="AM32" s="161" t="s">
        <v>407</v>
      </c>
      <c r="AN32" s="210" t="s">
        <v>427</v>
      </c>
    </row>
    <row r="33" spans="1:40" ht="114" customHeight="1">
      <c r="A33" s="588"/>
      <c r="B33" s="162" t="s">
        <v>385</v>
      </c>
      <c r="C33" s="162" t="s">
        <v>386</v>
      </c>
      <c r="D33" s="208" t="s">
        <v>429</v>
      </c>
      <c r="E33" s="149" t="s">
        <v>840</v>
      </c>
      <c r="F33" s="208" t="s">
        <v>29</v>
      </c>
      <c r="G33" s="136" t="s">
        <v>36</v>
      </c>
      <c r="H33" s="136" t="s">
        <v>432</v>
      </c>
      <c r="I33" s="136" t="s">
        <v>433</v>
      </c>
      <c r="J33" s="153" t="s">
        <v>397</v>
      </c>
      <c r="K33" s="147" t="s">
        <v>397</v>
      </c>
      <c r="L33" s="147" t="s">
        <v>410</v>
      </c>
      <c r="M33" s="153">
        <v>2</v>
      </c>
      <c r="N33" s="154">
        <v>2</v>
      </c>
      <c r="O33" s="156">
        <f t="shared" si="12"/>
        <v>4</v>
      </c>
      <c r="P33" s="167" t="str">
        <f t="shared" si="2"/>
        <v>Bajo</v>
      </c>
      <c r="Q33" s="156">
        <v>60</v>
      </c>
      <c r="R33" s="156">
        <f t="shared" si="0"/>
        <v>240</v>
      </c>
      <c r="S33" s="153" t="str">
        <f t="shared" si="3"/>
        <v>II</v>
      </c>
      <c r="T33" s="155" t="str">
        <f t="shared" si="4"/>
        <v>No Aceptable o Aceptable con Control Especifico</v>
      </c>
      <c r="U33" s="137" t="s">
        <v>391</v>
      </c>
      <c r="V33" s="137" t="s">
        <v>392</v>
      </c>
      <c r="W33" s="137" t="s">
        <v>392</v>
      </c>
      <c r="X33" s="149" t="s">
        <v>434</v>
      </c>
      <c r="Y33" s="148" t="s">
        <v>278</v>
      </c>
      <c r="Z33" s="148" t="s">
        <v>392</v>
      </c>
      <c r="AA33" s="149" t="s">
        <v>963</v>
      </c>
      <c r="AB33" s="147" t="s">
        <v>390</v>
      </c>
      <c r="AC33" s="209" t="s">
        <v>958</v>
      </c>
      <c r="AD33" s="153">
        <v>2</v>
      </c>
      <c r="AE33" s="154">
        <v>1</v>
      </c>
      <c r="AF33" s="156">
        <f t="shared" si="1"/>
        <v>2</v>
      </c>
      <c r="AG33" s="157">
        <f t="shared" si="7"/>
        <v>120</v>
      </c>
      <c r="AH33" s="158" t="str">
        <f t="shared" si="5"/>
        <v>III</v>
      </c>
      <c r="AI33" s="155" t="str">
        <f t="shared" si="8"/>
        <v>Mejorable</v>
      </c>
      <c r="AJ33" s="159">
        <f t="shared" ref="AJ33" si="26">R33</f>
        <v>240</v>
      </c>
      <c r="AK33" s="159">
        <f t="shared" si="10"/>
        <v>120</v>
      </c>
      <c r="AL33" s="160">
        <f t="shared" si="11"/>
        <v>0.5</v>
      </c>
      <c r="AM33" s="161" t="s">
        <v>407</v>
      </c>
      <c r="AN33" s="210" t="s">
        <v>395</v>
      </c>
    </row>
    <row r="34" spans="1:40" ht="114" customHeight="1">
      <c r="A34" s="588"/>
      <c r="B34" s="152" t="s">
        <v>385</v>
      </c>
      <c r="C34" s="162" t="s">
        <v>386</v>
      </c>
      <c r="D34" s="136" t="s">
        <v>856</v>
      </c>
      <c r="E34" s="149" t="s">
        <v>840</v>
      </c>
      <c r="F34" s="208" t="s">
        <v>29</v>
      </c>
      <c r="G34" s="136" t="s">
        <v>49</v>
      </c>
      <c r="H34" s="136" t="s">
        <v>1198</v>
      </c>
      <c r="I34" s="147" t="s">
        <v>623</v>
      </c>
      <c r="J34" s="147" t="s">
        <v>389</v>
      </c>
      <c r="K34" s="149" t="s">
        <v>624</v>
      </c>
      <c r="L34" s="149" t="s">
        <v>625</v>
      </c>
      <c r="M34" s="153">
        <v>2</v>
      </c>
      <c r="N34" s="154">
        <v>3</v>
      </c>
      <c r="O34" s="153">
        <f t="shared" si="12"/>
        <v>6</v>
      </c>
      <c r="P34" s="167" t="str">
        <f t="shared" si="2"/>
        <v>Medio</v>
      </c>
      <c r="Q34" s="153">
        <v>100</v>
      </c>
      <c r="R34" s="153">
        <f t="shared" si="0"/>
        <v>600</v>
      </c>
      <c r="S34" s="153" t="str">
        <f t="shared" si="3"/>
        <v>I</v>
      </c>
      <c r="T34" s="155" t="str">
        <f t="shared" si="4"/>
        <v>No Aceptable</v>
      </c>
      <c r="U34" s="137" t="s">
        <v>391</v>
      </c>
      <c r="V34" s="137" t="s">
        <v>392</v>
      </c>
      <c r="W34" s="137" t="s">
        <v>392</v>
      </c>
      <c r="X34" s="149" t="s">
        <v>626</v>
      </c>
      <c r="Y34" s="148" t="s">
        <v>278</v>
      </c>
      <c r="Z34" s="147" t="s">
        <v>392</v>
      </c>
      <c r="AA34" s="149" t="s">
        <v>880</v>
      </c>
      <c r="AB34" s="147" t="s">
        <v>390</v>
      </c>
      <c r="AC34" s="209" t="s">
        <v>879</v>
      </c>
      <c r="AD34" s="153">
        <v>2</v>
      </c>
      <c r="AE34" s="154">
        <v>2</v>
      </c>
      <c r="AF34" s="153">
        <f t="shared" si="1"/>
        <v>4</v>
      </c>
      <c r="AG34" s="157">
        <f t="shared" si="7"/>
        <v>400</v>
      </c>
      <c r="AH34" s="158" t="str">
        <f t="shared" si="5"/>
        <v>II</v>
      </c>
      <c r="AI34" s="155" t="str">
        <f t="shared" si="8"/>
        <v>No Aceptable o Aceptable con Control Especifico</v>
      </c>
      <c r="AJ34" s="157">
        <v>600</v>
      </c>
      <c r="AK34" s="157">
        <f t="shared" si="10"/>
        <v>400</v>
      </c>
      <c r="AL34" s="361">
        <f t="shared" si="11"/>
        <v>0.33333333333333331</v>
      </c>
      <c r="AM34" s="362" t="s">
        <v>407</v>
      </c>
      <c r="AN34" s="363" t="s">
        <v>427</v>
      </c>
    </row>
    <row r="35" spans="1:40" ht="181.05" customHeight="1">
      <c r="A35" s="588"/>
      <c r="B35" s="162" t="s">
        <v>385</v>
      </c>
      <c r="C35" s="162" t="s">
        <v>386</v>
      </c>
      <c r="D35" s="208" t="s">
        <v>952</v>
      </c>
      <c r="E35" s="149" t="s">
        <v>840</v>
      </c>
      <c r="F35" s="208" t="s">
        <v>29</v>
      </c>
      <c r="G35" s="136" t="s">
        <v>62</v>
      </c>
      <c r="H35" s="136" t="s">
        <v>439</v>
      </c>
      <c r="I35" s="147" t="s">
        <v>681</v>
      </c>
      <c r="J35" s="149" t="s">
        <v>389</v>
      </c>
      <c r="K35" s="149" t="s">
        <v>397</v>
      </c>
      <c r="L35" s="149" t="s">
        <v>682</v>
      </c>
      <c r="M35" s="153">
        <v>6</v>
      </c>
      <c r="N35" s="154">
        <v>1</v>
      </c>
      <c r="O35" s="153">
        <f t="shared" si="12"/>
        <v>6</v>
      </c>
      <c r="P35" s="167" t="str">
        <f t="shared" si="2"/>
        <v>Medio</v>
      </c>
      <c r="Q35" s="153">
        <v>100</v>
      </c>
      <c r="R35" s="153">
        <f t="shared" si="0"/>
        <v>600</v>
      </c>
      <c r="S35" s="153" t="str">
        <f t="shared" si="3"/>
        <v>I</v>
      </c>
      <c r="T35" s="155" t="str">
        <f t="shared" si="4"/>
        <v>No Aceptable</v>
      </c>
      <c r="U35" s="137" t="s">
        <v>391</v>
      </c>
      <c r="V35" s="137" t="s">
        <v>392</v>
      </c>
      <c r="W35" s="137" t="s">
        <v>392</v>
      </c>
      <c r="X35" s="149" t="s">
        <v>626</v>
      </c>
      <c r="Y35" s="148" t="s">
        <v>278</v>
      </c>
      <c r="Z35" s="147" t="s">
        <v>392</v>
      </c>
      <c r="AA35" s="149" t="s">
        <v>881</v>
      </c>
      <c r="AB35" s="147" t="s">
        <v>390</v>
      </c>
      <c r="AC35" s="209" t="s">
        <v>968</v>
      </c>
      <c r="AD35" s="153">
        <v>2</v>
      </c>
      <c r="AE35" s="154">
        <v>1</v>
      </c>
      <c r="AF35" s="156">
        <f t="shared" si="1"/>
        <v>2</v>
      </c>
      <c r="AG35" s="157">
        <f t="shared" si="7"/>
        <v>200</v>
      </c>
      <c r="AH35" s="158" t="str">
        <f t="shared" si="5"/>
        <v>II</v>
      </c>
      <c r="AI35" s="155" t="str">
        <f t="shared" si="8"/>
        <v>No Aceptable o Aceptable con Control Especifico</v>
      </c>
      <c r="AJ35" s="159">
        <v>600</v>
      </c>
      <c r="AK35" s="159">
        <f t="shared" si="10"/>
        <v>200</v>
      </c>
      <c r="AL35" s="160">
        <f t="shared" si="11"/>
        <v>0.66666666666666663</v>
      </c>
      <c r="AM35" s="161" t="s">
        <v>394</v>
      </c>
      <c r="AN35" s="210" t="s">
        <v>399</v>
      </c>
    </row>
    <row r="36" spans="1:40" ht="208.05" customHeight="1">
      <c r="A36" s="588"/>
      <c r="B36" s="162" t="s">
        <v>385</v>
      </c>
      <c r="C36" s="162" t="s">
        <v>386</v>
      </c>
      <c r="D36" s="208" t="s">
        <v>954</v>
      </c>
      <c r="E36" s="149" t="s">
        <v>840</v>
      </c>
      <c r="F36" s="208" t="s">
        <v>29</v>
      </c>
      <c r="G36" s="136" t="s">
        <v>67</v>
      </c>
      <c r="H36" s="136" t="s">
        <v>440</v>
      </c>
      <c r="I36" s="147" t="s">
        <v>820</v>
      </c>
      <c r="J36" s="149" t="s">
        <v>389</v>
      </c>
      <c r="K36" s="149" t="s">
        <v>397</v>
      </c>
      <c r="L36" s="149" t="s">
        <v>685</v>
      </c>
      <c r="M36" s="153">
        <v>6</v>
      </c>
      <c r="N36" s="154">
        <v>1</v>
      </c>
      <c r="O36" s="153">
        <f t="shared" si="12"/>
        <v>6</v>
      </c>
      <c r="P36" s="167" t="str">
        <f t="shared" si="2"/>
        <v>Medio</v>
      </c>
      <c r="Q36" s="153">
        <v>100</v>
      </c>
      <c r="R36" s="153">
        <f t="shared" si="0"/>
        <v>600</v>
      </c>
      <c r="S36" s="153" t="str">
        <f t="shared" si="3"/>
        <v>I</v>
      </c>
      <c r="T36" s="155" t="str">
        <f t="shared" si="4"/>
        <v>No Aceptable</v>
      </c>
      <c r="U36" s="137" t="s">
        <v>391</v>
      </c>
      <c r="V36" s="137" t="s">
        <v>392</v>
      </c>
      <c r="W36" s="137" t="s">
        <v>392</v>
      </c>
      <c r="X36" s="149" t="s">
        <v>626</v>
      </c>
      <c r="Y36" s="148" t="s">
        <v>278</v>
      </c>
      <c r="Z36" s="147" t="s">
        <v>392</v>
      </c>
      <c r="AA36" s="149" t="s">
        <v>962</v>
      </c>
      <c r="AB36" s="147" t="s">
        <v>390</v>
      </c>
      <c r="AC36" s="209" t="s">
        <v>687</v>
      </c>
      <c r="AD36" s="153">
        <v>2</v>
      </c>
      <c r="AE36" s="154">
        <v>1</v>
      </c>
      <c r="AF36" s="156">
        <f t="shared" si="1"/>
        <v>2</v>
      </c>
      <c r="AG36" s="157">
        <f t="shared" si="7"/>
        <v>200</v>
      </c>
      <c r="AH36" s="158" t="str">
        <f t="shared" si="5"/>
        <v>II</v>
      </c>
      <c r="AI36" s="155" t="str">
        <f t="shared" si="8"/>
        <v>No Aceptable o Aceptable con Control Especifico</v>
      </c>
      <c r="AJ36" s="159">
        <v>600</v>
      </c>
      <c r="AK36" s="159">
        <f t="shared" si="10"/>
        <v>200</v>
      </c>
      <c r="AL36" s="160">
        <f t="shared" si="11"/>
        <v>0.66666666666666663</v>
      </c>
      <c r="AM36" s="161" t="s">
        <v>394</v>
      </c>
      <c r="AN36" s="210" t="s">
        <v>399</v>
      </c>
    </row>
    <row r="37" spans="1:40" ht="229.95" customHeight="1">
      <c r="A37" s="588"/>
      <c r="B37" s="162" t="s">
        <v>385</v>
      </c>
      <c r="C37" s="162" t="s">
        <v>386</v>
      </c>
      <c r="D37" s="208" t="s">
        <v>953</v>
      </c>
      <c r="E37" s="149" t="s">
        <v>840</v>
      </c>
      <c r="F37" s="208" t="s">
        <v>29</v>
      </c>
      <c r="G37" s="311" t="s">
        <v>56</v>
      </c>
      <c r="H37" s="311" t="s">
        <v>629</v>
      </c>
      <c r="I37" s="147" t="s">
        <v>632</v>
      </c>
      <c r="J37" s="149" t="s">
        <v>631</v>
      </c>
      <c r="K37" s="149" t="s">
        <v>630</v>
      </c>
      <c r="L37" s="149" t="s">
        <v>637</v>
      </c>
      <c r="M37" s="153">
        <v>2</v>
      </c>
      <c r="N37" s="154">
        <v>4</v>
      </c>
      <c r="O37" s="153">
        <f t="shared" si="12"/>
        <v>8</v>
      </c>
      <c r="P37" s="167" t="str">
        <f t="shared" si="2"/>
        <v>Medio</v>
      </c>
      <c r="Q37" s="153">
        <v>100</v>
      </c>
      <c r="R37" s="153">
        <f t="shared" si="0"/>
        <v>800</v>
      </c>
      <c r="S37" s="153" t="str">
        <f t="shared" si="3"/>
        <v>I</v>
      </c>
      <c r="T37" s="155" t="str">
        <f t="shared" si="4"/>
        <v>No Aceptable</v>
      </c>
      <c r="U37" s="137" t="s">
        <v>391</v>
      </c>
      <c r="V37" s="137" t="s">
        <v>392</v>
      </c>
      <c r="W37" s="137" t="s">
        <v>392</v>
      </c>
      <c r="X37" s="149" t="s">
        <v>626</v>
      </c>
      <c r="Y37" s="148" t="s">
        <v>278</v>
      </c>
      <c r="Z37" s="147" t="s">
        <v>633</v>
      </c>
      <c r="AA37" s="149" t="s">
        <v>961</v>
      </c>
      <c r="AB37" s="147" t="s">
        <v>635</v>
      </c>
      <c r="AC37" s="209" t="s">
        <v>642</v>
      </c>
      <c r="AD37" s="153">
        <v>2</v>
      </c>
      <c r="AE37" s="154">
        <v>2</v>
      </c>
      <c r="AF37" s="156">
        <f t="shared" si="1"/>
        <v>4</v>
      </c>
      <c r="AG37" s="157">
        <f t="shared" si="7"/>
        <v>400</v>
      </c>
      <c r="AH37" s="158" t="str">
        <f t="shared" si="5"/>
        <v>II</v>
      </c>
      <c r="AI37" s="155" t="str">
        <f t="shared" si="8"/>
        <v>No Aceptable o Aceptable con Control Especifico</v>
      </c>
      <c r="AJ37" s="159">
        <v>800</v>
      </c>
      <c r="AK37" s="159">
        <f t="shared" si="10"/>
        <v>400</v>
      </c>
      <c r="AL37" s="160">
        <f t="shared" si="11"/>
        <v>0.5</v>
      </c>
      <c r="AM37" s="161" t="s">
        <v>407</v>
      </c>
      <c r="AN37" s="210" t="s">
        <v>395</v>
      </c>
    </row>
    <row r="38" spans="1:40" ht="229.05" customHeight="1">
      <c r="A38" s="588"/>
      <c r="B38" s="162" t="s">
        <v>385</v>
      </c>
      <c r="C38" s="162" t="s">
        <v>574</v>
      </c>
      <c r="D38" s="208" t="s">
        <v>953</v>
      </c>
      <c r="E38" s="149" t="s">
        <v>840</v>
      </c>
      <c r="F38" s="311" t="s">
        <v>30</v>
      </c>
      <c r="G38" s="311" t="s">
        <v>44</v>
      </c>
      <c r="H38" s="311" t="s">
        <v>636</v>
      </c>
      <c r="I38" s="149" t="s">
        <v>645</v>
      </c>
      <c r="J38" s="147" t="s">
        <v>390</v>
      </c>
      <c r="K38" s="147" t="s">
        <v>638</v>
      </c>
      <c r="L38" s="147" t="s">
        <v>639</v>
      </c>
      <c r="M38" s="153">
        <v>2</v>
      </c>
      <c r="N38" s="154">
        <v>4</v>
      </c>
      <c r="O38" s="153">
        <f t="shared" si="12"/>
        <v>8</v>
      </c>
      <c r="P38" s="167" t="str">
        <f t="shared" si="2"/>
        <v>Medio</v>
      </c>
      <c r="Q38" s="153">
        <v>100</v>
      </c>
      <c r="R38" s="153">
        <f t="shared" si="0"/>
        <v>800</v>
      </c>
      <c r="S38" s="153" t="str">
        <f t="shared" si="3"/>
        <v>I</v>
      </c>
      <c r="T38" s="155" t="str">
        <f t="shared" si="4"/>
        <v>No Aceptable</v>
      </c>
      <c r="U38" s="137" t="s">
        <v>391</v>
      </c>
      <c r="V38" s="137" t="s">
        <v>392</v>
      </c>
      <c r="W38" s="137" t="s">
        <v>392</v>
      </c>
      <c r="X38" s="149" t="s">
        <v>626</v>
      </c>
      <c r="Y38" s="148" t="s">
        <v>278</v>
      </c>
      <c r="Z38" s="147" t="s">
        <v>392</v>
      </c>
      <c r="AA38" s="149" t="s">
        <v>960</v>
      </c>
      <c r="AB38" s="147" t="s">
        <v>641</v>
      </c>
      <c r="AC38" s="209" t="s">
        <v>643</v>
      </c>
      <c r="AD38" s="153">
        <v>2</v>
      </c>
      <c r="AE38" s="154">
        <v>3</v>
      </c>
      <c r="AF38" s="156">
        <f t="shared" si="1"/>
        <v>6</v>
      </c>
      <c r="AG38" s="157">
        <f t="shared" si="7"/>
        <v>600</v>
      </c>
      <c r="AH38" s="158" t="str">
        <f t="shared" si="5"/>
        <v>I</v>
      </c>
      <c r="AI38" s="155" t="str">
        <f t="shared" si="8"/>
        <v>No Aceptable</v>
      </c>
      <c r="AJ38" s="159">
        <v>800</v>
      </c>
      <c r="AK38" s="159">
        <f t="shared" si="10"/>
        <v>600</v>
      </c>
      <c r="AL38" s="160">
        <f t="shared" si="11"/>
        <v>0.25</v>
      </c>
      <c r="AM38" s="161" t="s">
        <v>407</v>
      </c>
      <c r="AN38" s="210" t="s">
        <v>634</v>
      </c>
    </row>
    <row r="39" spans="1:40" ht="226.05" customHeight="1">
      <c r="A39" s="588"/>
      <c r="B39" s="162" t="s">
        <v>385</v>
      </c>
      <c r="C39" s="162" t="s">
        <v>574</v>
      </c>
      <c r="D39" s="208" t="s">
        <v>953</v>
      </c>
      <c r="E39" s="149" t="s">
        <v>840</v>
      </c>
      <c r="F39" s="311" t="s">
        <v>30</v>
      </c>
      <c r="G39" s="311" t="s">
        <v>57</v>
      </c>
      <c r="H39" s="311" t="s">
        <v>644</v>
      </c>
      <c r="I39" s="147" t="s">
        <v>646</v>
      </c>
      <c r="J39" s="147" t="s">
        <v>390</v>
      </c>
      <c r="K39" s="147" t="s">
        <v>638</v>
      </c>
      <c r="L39" s="147" t="s">
        <v>639</v>
      </c>
      <c r="M39" s="153">
        <v>2</v>
      </c>
      <c r="N39" s="154">
        <v>4</v>
      </c>
      <c r="O39" s="153">
        <f t="shared" si="12"/>
        <v>8</v>
      </c>
      <c r="P39" s="167" t="str">
        <f t="shared" si="2"/>
        <v>Medio</v>
      </c>
      <c r="Q39" s="153">
        <v>100</v>
      </c>
      <c r="R39" s="153">
        <f t="shared" si="0"/>
        <v>800</v>
      </c>
      <c r="S39" s="153" t="str">
        <f t="shared" si="3"/>
        <v>I</v>
      </c>
      <c r="T39" s="155" t="str">
        <f t="shared" si="4"/>
        <v>No Aceptable</v>
      </c>
      <c r="U39" s="137" t="s">
        <v>391</v>
      </c>
      <c r="V39" s="137" t="s">
        <v>392</v>
      </c>
      <c r="W39" s="137" t="s">
        <v>392</v>
      </c>
      <c r="X39" s="149" t="s">
        <v>626</v>
      </c>
      <c r="Y39" s="148" t="s">
        <v>278</v>
      </c>
      <c r="Z39" s="147" t="s">
        <v>392</v>
      </c>
      <c r="AA39" s="149" t="s">
        <v>959</v>
      </c>
      <c r="AB39" s="147" t="s">
        <v>641</v>
      </c>
      <c r="AC39" s="209" t="s">
        <v>643</v>
      </c>
      <c r="AD39" s="153">
        <v>2</v>
      </c>
      <c r="AE39" s="154">
        <v>3</v>
      </c>
      <c r="AF39" s="156">
        <f t="shared" si="1"/>
        <v>6</v>
      </c>
      <c r="AG39" s="157">
        <f t="shared" si="7"/>
        <v>600</v>
      </c>
      <c r="AH39" s="158" t="str">
        <f t="shared" si="5"/>
        <v>I</v>
      </c>
      <c r="AI39" s="155" t="str">
        <f t="shared" si="8"/>
        <v>No Aceptable</v>
      </c>
      <c r="AJ39" s="159">
        <v>800</v>
      </c>
      <c r="AK39" s="159">
        <f t="shared" si="10"/>
        <v>600</v>
      </c>
      <c r="AL39" s="160">
        <f t="shared" si="11"/>
        <v>0.25</v>
      </c>
      <c r="AM39" s="161" t="s">
        <v>407</v>
      </c>
      <c r="AN39" s="210" t="s">
        <v>634</v>
      </c>
    </row>
    <row r="40" spans="1:40" ht="145.19999999999999">
      <c r="A40" s="563" t="s">
        <v>444</v>
      </c>
      <c r="B40" s="162" t="s">
        <v>385</v>
      </c>
      <c r="C40" s="162" t="s">
        <v>386</v>
      </c>
      <c r="D40" s="136" t="s">
        <v>447</v>
      </c>
      <c r="E40" s="149" t="s">
        <v>840</v>
      </c>
      <c r="F40" s="208" t="s">
        <v>25</v>
      </c>
      <c r="G40" s="136" t="s">
        <v>32</v>
      </c>
      <c r="H40" s="136" t="s">
        <v>448</v>
      </c>
      <c r="I40" s="136" t="s">
        <v>664</v>
      </c>
      <c r="J40" s="147" t="s">
        <v>389</v>
      </c>
      <c r="K40" s="149" t="s">
        <v>665</v>
      </c>
      <c r="L40" s="147" t="s">
        <v>390</v>
      </c>
      <c r="M40" s="153">
        <v>2</v>
      </c>
      <c r="N40" s="154">
        <v>4</v>
      </c>
      <c r="O40" s="153">
        <f t="shared" si="12"/>
        <v>8</v>
      </c>
      <c r="P40" s="167" t="str">
        <f t="shared" si="2"/>
        <v>Medio</v>
      </c>
      <c r="Q40" s="153">
        <v>60</v>
      </c>
      <c r="R40" s="153">
        <f t="shared" si="0"/>
        <v>480</v>
      </c>
      <c r="S40" s="153" t="str">
        <f t="shared" si="3"/>
        <v>II</v>
      </c>
      <c r="T40" s="155" t="str">
        <f t="shared" si="4"/>
        <v>No Aceptable o Aceptable con Control Especifico</v>
      </c>
      <c r="U40" s="137" t="s">
        <v>666</v>
      </c>
      <c r="V40" s="137" t="s">
        <v>392</v>
      </c>
      <c r="W40" s="137" t="s">
        <v>392</v>
      </c>
      <c r="X40" s="149" t="s">
        <v>667</v>
      </c>
      <c r="Y40" s="148" t="s">
        <v>278</v>
      </c>
      <c r="Z40" s="148" t="s">
        <v>392</v>
      </c>
      <c r="AA40" s="149" t="s">
        <v>669</v>
      </c>
      <c r="AB40" s="147" t="s">
        <v>390</v>
      </c>
      <c r="AC40" s="209" t="s">
        <v>668</v>
      </c>
      <c r="AD40" s="153">
        <v>2</v>
      </c>
      <c r="AE40" s="154">
        <v>3</v>
      </c>
      <c r="AF40" s="156">
        <f>AD40*AE40</f>
        <v>6</v>
      </c>
      <c r="AG40" s="157">
        <f>AF40*Q40</f>
        <v>360</v>
      </c>
      <c r="AH40" s="158" t="str">
        <f>IF((AG40&gt;599),"I",IF(AG40&gt;149,"II",IF(AG40&gt;39,"III",IF(AG40&lt;31,"IV"))))</f>
        <v>II</v>
      </c>
      <c r="AI40" s="155" t="str">
        <f>IF(AH40="IV","Aceptable",IF(AH40="III","Mejorable",IF(AH40="II","No Aceptable o Aceptable con Control Especifico",IF(AH40="I","No Aceptable"))))</f>
        <v>No Aceptable o Aceptable con Control Especifico</v>
      </c>
      <c r="AJ40" s="159">
        <v>480</v>
      </c>
      <c r="AK40" s="159">
        <f>AG40</f>
        <v>360</v>
      </c>
      <c r="AL40" s="160">
        <f t="shared" si="11"/>
        <v>0.25</v>
      </c>
      <c r="AM40" s="161" t="s">
        <v>394</v>
      </c>
      <c r="AN40" s="210" t="s">
        <v>634</v>
      </c>
    </row>
    <row r="41" spans="1:40" ht="198">
      <c r="A41" s="563"/>
      <c r="B41" s="162" t="s">
        <v>385</v>
      </c>
      <c r="C41" s="162" t="s">
        <v>386</v>
      </c>
      <c r="D41" s="136" t="s">
        <v>449</v>
      </c>
      <c r="E41" s="149" t="s">
        <v>840</v>
      </c>
      <c r="F41" s="208" t="s">
        <v>25</v>
      </c>
      <c r="G41" s="136" t="s">
        <v>39</v>
      </c>
      <c r="H41" s="136" t="s">
        <v>450</v>
      </c>
      <c r="I41" s="339" t="s">
        <v>655</v>
      </c>
      <c r="J41" s="149" t="s">
        <v>389</v>
      </c>
      <c r="K41" s="147" t="s">
        <v>397</v>
      </c>
      <c r="L41" s="149" t="s">
        <v>404</v>
      </c>
      <c r="M41" s="153">
        <v>2</v>
      </c>
      <c r="N41" s="154">
        <v>4</v>
      </c>
      <c r="O41" s="153">
        <f t="shared" si="12"/>
        <v>8</v>
      </c>
      <c r="P41" s="167" t="str">
        <f t="shared" si="2"/>
        <v>Medio</v>
      </c>
      <c r="Q41" s="153">
        <v>25</v>
      </c>
      <c r="R41" s="153">
        <f t="shared" si="0"/>
        <v>200</v>
      </c>
      <c r="S41" s="153" t="str">
        <f t="shared" si="3"/>
        <v>II</v>
      </c>
      <c r="T41" s="155" t="str">
        <f t="shared" si="4"/>
        <v>No Aceptable o Aceptable con Control Especifico</v>
      </c>
      <c r="U41" s="137" t="s">
        <v>391</v>
      </c>
      <c r="V41" s="137" t="s">
        <v>392</v>
      </c>
      <c r="W41" s="137" t="s">
        <v>392</v>
      </c>
      <c r="X41" s="149" t="s">
        <v>609</v>
      </c>
      <c r="Y41" s="148" t="s">
        <v>278</v>
      </c>
      <c r="Z41" s="147" t="s">
        <v>610</v>
      </c>
      <c r="AA41" s="149" t="s">
        <v>611</v>
      </c>
      <c r="AB41" s="147" t="s">
        <v>390</v>
      </c>
      <c r="AC41" s="209" t="s">
        <v>620</v>
      </c>
      <c r="AD41" s="153">
        <v>2</v>
      </c>
      <c r="AE41" s="154">
        <v>3</v>
      </c>
      <c r="AF41" s="156">
        <f t="shared" ref="AF41:AF63" si="27">AD41*AE41</f>
        <v>6</v>
      </c>
      <c r="AG41" s="157">
        <f t="shared" ref="AG41:AG43" si="28">AF41*Q41</f>
        <v>150</v>
      </c>
      <c r="AH41" s="158" t="str">
        <f t="shared" ref="AH41:AH43" si="29">IF((AG41&gt;599),"I",IF(AG41&gt;149,"II",IF(AG41&gt;39,"III",IF(AG41&lt;31,"IV"))))</f>
        <v>II</v>
      </c>
      <c r="AI41" s="155" t="str">
        <f t="shared" ref="AI41:AI43" si="30">IF(AH41="IV","Aceptable",IF(AH41="III","Mejorable",IF(AH41="II","No Aceptable o Aceptable con Control Especifico",IF(AH41="I","No Aceptable"))))</f>
        <v>No Aceptable o Aceptable con Control Especifico</v>
      </c>
      <c r="AJ41" s="159">
        <v>200</v>
      </c>
      <c r="AK41" s="159">
        <f t="shared" ref="AK41:AK43" si="31">AG41</f>
        <v>150</v>
      </c>
      <c r="AL41" s="160">
        <f t="shared" si="11"/>
        <v>0.25</v>
      </c>
      <c r="AM41" s="161" t="s">
        <v>407</v>
      </c>
      <c r="AN41" s="210" t="s">
        <v>634</v>
      </c>
    </row>
    <row r="42" spans="1:40" ht="198">
      <c r="A42" s="563"/>
      <c r="B42" s="162" t="s">
        <v>385</v>
      </c>
      <c r="C42" s="162" t="s">
        <v>386</v>
      </c>
      <c r="D42" s="136" t="s">
        <v>449</v>
      </c>
      <c r="E42" s="149" t="s">
        <v>840</v>
      </c>
      <c r="F42" s="208" t="s">
        <v>25</v>
      </c>
      <c r="G42" s="136" t="s">
        <v>570</v>
      </c>
      <c r="H42" s="136" t="s">
        <v>441</v>
      </c>
      <c r="I42" s="136" t="s">
        <v>403</v>
      </c>
      <c r="J42" s="149" t="s">
        <v>389</v>
      </c>
      <c r="K42" s="147" t="s">
        <v>397</v>
      </c>
      <c r="L42" s="149" t="s">
        <v>404</v>
      </c>
      <c r="M42" s="153">
        <v>2</v>
      </c>
      <c r="N42" s="154">
        <v>3</v>
      </c>
      <c r="O42" s="153">
        <f t="shared" si="12"/>
        <v>6</v>
      </c>
      <c r="P42" s="167" t="str">
        <f t="shared" si="2"/>
        <v>Medio</v>
      </c>
      <c r="Q42" s="153">
        <v>10</v>
      </c>
      <c r="R42" s="153">
        <f t="shared" si="0"/>
        <v>60</v>
      </c>
      <c r="S42" s="153" t="str">
        <f t="shared" si="3"/>
        <v>III</v>
      </c>
      <c r="T42" s="155" t="str">
        <f t="shared" si="4"/>
        <v>Mejorable</v>
      </c>
      <c r="U42" s="137" t="s">
        <v>391</v>
      </c>
      <c r="V42" s="137" t="s">
        <v>392</v>
      </c>
      <c r="W42" s="137" t="s">
        <v>392</v>
      </c>
      <c r="X42" s="149" t="s">
        <v>405</v>
      </c>
      <c r="Y42" s="148" t="s">
        <v>278</v>
      </c>
      <c r="Z42" s="147" t="s">
        <v>607</v>
      </c>
      <c r="AA42" s="149" t="s">
        <v>608</v>
      </c>
      <c r="AB42" s="147" t="s">
        <v>390</v>
      </c>
      <c r="AC42" s="209" t="s">
        <v>658</v>
      </c>
      <c r="AD42" s="153">
        <v>2</v>
      </c>
      <c r="AE42" s="154">
        <v>2</v>
      </c>
      <c r="AF42" s="156">
        <f t="shared" si="27"/>
        <v>4</v>
      </c>
      <c r="AG42" s="157">
        <f t="shared" si="28"/>
        <v>40</v>
      </c>
      <c r="AH42" s="158" t="str">
        <f t="shared" si="29"/>
        <v>III</v>
      </c>
      <c r="AI42" s="155" t="str">
        <f t="shared" si="30"/>
        <v>Mejorable</v>
      </c>
      <c r="AJ42" s="159">
        <f t="shared" ref="AJ42:AJ43" si="32">R42</f>
        <v>60</v>
      </c>
      <c r="AK42" s="159">
        <f t="shared" si="31"/>
        <v>40</v>
      </c>
      <c r="AL42" s="160">
        <f t="shared" si="11"/>
        <v>0.33333333333333331</v>
      </c>
      <c r="AM42" s="161" t="s">
        <v>407</v>
      </c>
      <c r="AN42" s="210" t="s">
        <v>427</v>
      </c>
    </row>
    <row r="43" spans="1:40" ht="102.6">
      <c r="A43" s="563"/>
      <c r="B43" s="162" t="s">
        <v>385</v>
      </c>
      <c r="C43" s="162" t="s">
        <v>386</v>
      </c>
      <c r="D43" s="136" t="s">
        <v>445</v>
      </c>
      <c r="E43" s="149" t="s">
        <v>840</v>
      </c>
      <c r="F43" s="208" t="s">
        <v>25</v>
      </c>
      <c r="G43" s="136" t="s">
        <v>569</v>
      </c>
      <c r="H43" s="311" t="s">
        <v>1009</v>
      </c>
      <c r="I43" s="149" t="s">
        <v>706</v>
      </c>
      <c r="J43" s="149" t="s">
        <v>389</v>
      </c>
      <c r="K43" s="147" t="s">
        <v>397</v>
      </c>
      <c r="L43" s="149" t="s">
        <v>707</v>
      </c>
      <c r="M43" s="153">
        <v>2</v>
      </c>
      <c r="N43" s="154">
        <v>3</v>
      </c>
      <c r="O43" s="153">
        <f t="shared" si="12"/>
        <v>6</v>
      </c>
      <c r="P43" s="167" t="str">
        <f t="shared" si="2"/>
        <v>Medio</v>
      </c>
      <c r="Q43" s="153">
        <v>60</v>
      </c>
      <c r="R43" s="153">
        <f t="shared" si="0"/>
        <v>360</v>
      </c>
      <c r="S43" s="153" t="str">
        <f t="shared" si="3"/>
        <v>II</v>
      </c>
      <c r="T43" s="155" t="str">
        <f t="shared" si="4"/>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6">
        <f t="shared" si="27"/>
        <v>4</v>
      </c>
      <c r="AG43" s="157">
        <f t="shared" si="28"/>
        <v>240</v>
      </c>
      <c r="AH43" s="158" t="str">
        <f t="shared" si="29"/>
        <v>II</v>
      </c>
      <c r="AI43" s="155" t="str">
        <f t="shared" si="30"/>
        <v>No Aceptable o Aceptable con Control Especifico</v>
      </c>
      <c r="AJ43" s="159">
        <f t="shared" si="32"/>
        <v>360</v>
      </c>
      <c r="AK43" s="159">
        <f t="shared" si="31"/>
        <v>240</v>
      </c>
      <c r="AL43" s="160">
        <f t="shared" si="11"/>
        <v>0.33333333333333331</v>
      </c>
      <c r="AM43" s="161" t="s">
        <v>394</v>
      </c>
      <c r="AN43" s="210" t="s">
        <v>427</v>
      </c>
    </row>
    <row r="44" spans="1:40" ht="224.4">
      <c r="A44" s="563"/>
      <c r="B44" s="152" t="s">
        <v>385</v>
      </c>
      <c r="C44" s="162" t="s">
        <v>386</v>
      </c>
      <c r="D44" s="136" t="s">
        <v>387</v>
      </c>
      <c r="E44" s="149" t="s">
        <v>840</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0"/>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878</v>
      </c>
      <c r="AD44" s="153">
        <v>2</v>
      </c>
      <c r="AE44" s="154">
        <v>2</v>
      </c>
      <c r="AF44" s="156">
        <f t="shared" si="27"/>
        <v>4</v>
      </c>
      <c r="AG44" s="157">
        <f>AF44*Q44</f>
        <v>100</v>
      </c>
      <c r="AH44" s="158" t="str">
        <f>IF((AG44&gt;599),"I",IF(AG44&gt;149,"II",IF(AG44&gt;39,"III",IF(AG44&lt;31,"IV"))))</f>
        <v>III</v>
      </c>
      <c r="AI44" s="155" t="str">
        <f>IF(AH44="IV","Aceptable",IF(AH44="III","Mejorable",IF(AH44="II","No Aceptable o Aceptable con Control Especifico",IF(AH44="I","No Aceptable"))))</f>
        <v>Mejorable</v>
      </c>
      <c r="AJ44" s="159">
        <f>R44</f>
        <v>150</v>
      </c>
      <c r="AK44" s="159">
        <f>AG44</f>
        <v>100</v>
      </c>
      <c r="AL44" s="160">
        <f>(AJ44-AK44)/AJ44</f>
        <v>0.33333333333333331</v>
      </c>
      <c r="AM44" s="161" t="s">
        <v>394</v>
      </c>
      <c r="AN44" s="210" t="s">
        <v>427</v>
      </c>
    </row>
    <row r="45" spans="1:40" ht="237.6">
      <c r="A45" s="563"/>
      <c r="B45" s="152" t="s">
        <v>385</v>
      </c>
      <c r="C45" s="162" t="s">
        <v>386</v>
      </c>
      <c r="D45" s="136" t="s">
        <v>449</v>
      </c>
      <c r="E45" s="149" t="s">
        <v>840</v>
      </c>
      <c r="F45" s="208" t="s">
        <v>27</v>
      </c>
      <c r="G45" s="208" t="s">
        <v>566</v>
      </c>
      <c r="H45" s="208" t="s">
        <v>612</v>
      </c>
      <c r="I45" s="136" t="s">
        <v>594</v>
      </c>
      <c r="J45" s="147" t="s">
        <v>389</v>
      </c>
      <c r="K45" s="149" t="s">
        <v>595</v>
      </c>
      <c r="L45" s="147" t="s">
        <v>390</v>
      </c>
      <c r="M45" s="153">
        <v>2</v>
      </c>
      <c r="N45" s="154">
        <v>3</v>
      </c>
      <c r="O45" s="153">
        <f t="shared" ref="O45:O46" si="33">M45*N45</f>
        <v>6</v>
      </c>
      <c r="P45" s="167" t="str">
        <f t="shared" ref="P45:P59" si="34">IF((O45&gt;23),"MuyAlto",IF(O45&gt;9,"Alto",IF(O45&gt;5,"Medio",IF(O45&lt;6,"Bajo"))))</f>
        <v>Medio</v>
      </c>
      <c r="Q45" s="153">
        <v>60</v>
      </c>
      <c r="R45" s="153">
        <f t="shared" si="0"/>
        <v>360</v>
      </c>
      <c r="S45" s="153" t="str">
        <f t="shared" ref="S45:S59" si="35">IF((R45&gt;599),"I",IF(R45&gt;149,"II",IF(R45&gt;39,"III",IF(R45&lt;31,"IV"))))</f>
        <v>II</v>
      </c>
      <c r="T45" s="155" t="str">
        <f t="shared" ref="T45:T59" si="36">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878</v>
      </c>
      <c r="AD45" s="153">
        <v>2</v>
      </c>
      <c r="AE45" s="154">
        <v>2</v>
      </c>
      <c r="AF45" s="156">
        <f t="shared" si="27"/>
        <v>4</v>
      </c>
      <c r="AG45" s="157">
        <f>AF45*Q45</f>
        <v>240</v>
      </c>
      <c r="AH45" s="158" t="str">
        <f t="shared" ref="AH45:AH59" si="37">IF((AG45&gt;599),"I",IF(AG45&gt;149,"II",IF(AG45&gt;39,"III",IF(AG45&lt;31,"IV"))))</f>
        <v>II</v>
      </c>
      <c r="AI45" s="155" t="str">
        <f>IF(AH45="IV","Aceptable",IF(AH45="III","Mejorable",IF(AH45="II","No Aceptable o Aceptable con Control Especifico",IF(AH45="I","No Aceptable"))))</f>
        <v>No Aceptable o Aceptable con Control Especifico</v>
      </c>
      <c r="AJ45" s="159">
        <f>R45</f>
        <v>360</v>
      </c>
      <c r="AK45" s="159">
        <f>AG45</f>
        <v>240</v>
      </c>
      <c r="AL45" s="160">
        <f>(AJ45-AK45)/AJ45</f>
        <v>0.33333333333333331</v>
      </c>
      <c r="AM45" s="161" t="s">
        <v>394</v>
      </c>
      <c r="AN45" s="210" t="s">
        <v>427</v>
      </c>
    </row>
    <row r="46" spans="1:40" ht="198">
      <c r="A46" s="563"/>
      <c r="B46" s="162" t="s">
        <v>385</v>
      </c>
      <c r="C46" s="162" t="s">
        <v>386</v>
      </c>
      <c r="D46" s="136" t="s">
        <v>449</v>
      </c>
      <c r="E46" s="149" t="s">
        <v>840</v>
      </c>
      <c r="F46" s="208" t="s">
        <v>28</v>
      </c>
      <c r="G46" s="136" t="s">
        <v>35</v>
      </c>
      <c r="H46" s="311" t="s">
        <v>615</v>
      </c>
      <c r="I46" s="136" t="s">
        <v>605</v>
      </c>
      <c r="J46" s="149" t="s">
        <v>401</v>
      </c>
      <c r="K46" s="147" t="s">
        <v>397</v>
      </c>
      <c r="L46" s="147" t="s">
        <v>397</v>
      </c>
      <c r="M46" s="153">
        <v>2</v>
      </c>
      <c r="N46" s="154">
        <v>3</v>
      </c>
      <c r="O46" s="153">
        <f t="shared" si="33"/>
        <v>6</v>
      </c>
      <c r="P46" s="167" t="str">
        <f t="shared" si="34"/>
        <v>Medio</v>
      </c>
      <c r="Q46" s="153">
        <v>60</v>
      </c>
      <c r="R46" s="153">
        <f t="shared" si="0"/>
        <v>360</v>
      </c>
      <c r="S46" s="153" t="str">
        <f t="shared" si="35"/>
        <v>II</v>
      </c>
      <c r="T46" s="155" t="str">
        <f t="shared" si="36"/>
        <v>No Aceptable o Aceptable con Control Especifico</v>
      </c>
      <c r="U46" s="137" t="s">
        <v>391</v>
      </c>
      <c r="V46" s="137" t="s">
        <v>392</v>
      </c>
      <c r="W46" s="137" t="s">
        <v>392</v>
      </c>
      <c r="X46" s="149" t="s">
        <v>606</v>
      </c>
      <c r="Y46" s="148" t="s">
        <v>278</v>
      </c>
      <c r="Z46" s="148" t="s">
        <v>392</v>
      </c>
      <c r="AA46" s="149" t="s">
        <v>965</v>
      </c>
      <c r="AB46" s="147" t="s">
        <v>390</v>
      </c>
      <c r="AC46" s="209" t="s">
        <v>966</v>
      </c>
      <c r="AD46" s="153">
        <v>2</v>
      </c>
      <c r="AE46" s="154">
        <v>2</v>
      </c>
      <c r="AF46" s="156">
        <f t="shared" si="27"/>
        <v>4</v>
      </c>
      <c r="AG46" s="157">
        <f t="shared" ref="AG46:AG59" si="38">AF46*Q46</f>
        <v>240</v>
      </c>
      <c r="AH46" s="158" t="str">
        <f t="shared" si="37"/>
        <v>II</v>
      </c>
      <c r="AI46" s="155" t="str">
        <f t="shared" ref="AI46:AI59" si="39">IF(AH46="IV","Aceptable",IF(AH46="III","Mejorable",IF(AH46="II","No Aceptable o Aceptable con Control Especifico",IF(AH46="I","No Aceptable"))))</f>
        <v>No Aceptable o Aceptable con Control Especifico</v>
      </c>
      <c r="AJ46" s="159">
        <f t="shared" ref="AJ46:AJ47" si="40">R46</f>
        <v>360</v>
      </c>
      <c r="AK46" s="159">
        <f t="shared" ref="AK46:AK59" si="41">AG46</f>
        <v>240</v>
      </c>
      <c r="AL46" s="160">
        <f t="shared" ref="AL46:AL59" si="42">(AJ46-AK46)/AJ46</f>
        <v>0.33333333333333331</v>
      </c>
      <c r="AM46" s="161" t="s">
        <v>394</v>
      </c>
      <c r="AN46" s="210" t="s">
        <v>563</v>
      </c>
    </row>
    <row r="47" spans="1:40" ht="198">
      <c r="A47" s="563"/>
      <c r="B47" s="162" t="s">
        <v>385</v>
      </c>
      <c r="C47" s="162" t="s">
        <v>386</v>
      </c>
      <c r="D47" s="136" t="s">
        <v>449</v>
      </c>
      <c r="E47" s="149" t="s">
        <v>840</v>
      </c>
      <c r="F47" s="208" t="s">
        <v>28</v>
      </c>
      <c r="G47" s="136" t="s">
        <v>48</v>
      </c>
      <c r="H47" s="136" t="s">
        <v>426</v>
      </c>
      <c r="I47" s="136" t="s">
        <v>600</v>
      </c>
      <c r="J47" s="149" t="s">
        <v>603</v>
      </c>
      <c r="K47" s="149" t="s">
        <v>604</v>
      </c>
      <c r="L47" s="147" t="s">
        <v>390</v>
      </c>
      <c r="M47" s="153">
        <v>2</v>
      </c>
      <c r="N47" s="154">
        <v>3</v>
      </c>
      <c r="O47" s="153">
        <f>M47*N47</f>
        <v>6</v>
      </c>
      <c r="P47" s="167" t="str">
        <f t="shared" si="34"/>
        <v>Medio</v>
      </c>
      <c r="Q47" s="153">
        <v>60</v>
      </c>
      <c r="R47" s="153">
        <f t="shared" si="0"/>
        <v>360</v>
      </c>
      <c r="S47" s="153" t="str">
        <f t="shared" si="35"/>
        <v>II</v>
      </c>
      <c r="T47" s="155" t="str">
        <f t="shared" si="36"/>
        <v>No Aceptable o Aceptable con Control Especifico</v>
      </c>
      <c r="U47" s="137" t="s">
        <v>391</v>
      </c>
      <c r="V47" s="137" t="s">
        <v>392</v>
      </c>
      <c r="W47" s="137" t="s">
        <v>392</v>
      </c>
      <c r="X47" s="149" t="s">
        <v>398</v>
      </c>
      <c r="Y47" s="148" t="s">
        <v>278</v>
      </c>
      <c r="Z47" s="148" t="s">
        <v>392</v>
      </c>
      <c r="AA47" s="149" t="s">
        <v>964</v>
      </c>
      <c r="AB47" s="147" t="s">
        <v>837</v>
      </c>
      <c r="AC47" s="209" t="s">
        <v>659</v>
      </c>
      <c r="AD47" s="153">
        <v>2</v>
      </c>
      <c r="AE47" s="154">
        <v>2</v>
      </c>
      <c r="AF47" s="156">
        <f t="shared" si="27"/>
        <v>4</v>
      </c>
      <c r="AG47" s="157">
        <f t="shared" si="38"/>
        <v>240</v>
      </c>
      <c r="AH47" s="158" t="str">
        <f t="shared" si="37"/>
        <v>II</v>
      </c>
      <c r="AI47" s="155" t="str">
        <f t="shared" si="39"/>
        <v>No Aceptable o Aceptable con Control Especifico</v>
      </c>
      <c r="AJ47" s="159">
        <f t="shared" si="40"/>
        <v>360</v>
      </c>
      <c r="AK47" s="159">
        <f t="shared" si="41"/>
        <v>240</v>
      </c>
      <c r="AL47" s="160">
        <f t="shared" si="42"/>
        <v>0.33333333333333331</v>
      </c>
      <c r="AM47" s="161" t="s">
        <v>394</v>
      </c>
      <c r="AN47" s="210" t="s">
        <v>563</v>
      </c>
    </row>
    <row r="48" spans="1:40" ht="138">
      <c r="A48" s="563"/>
      <c r="B48" s="162" t="s">
        <v>385</v>
      </c>
      <c r="C48" s="162" t="s">
        <v>574</v>
      </c>
      <c r="D48" s="136" t="s">
        <v>445</v>
      </c>
      <c r="E48" s="149" t="s">
        <v>840</v>
      </c>
      <c r="F48" s="208" t="s">
        <v>29</v>
      </c>
      <c r="G48" s="136" t="s">
        <v>67</v>
      </c>
      <c r="H48" s="136" t="s">
        <v>440</v>
      </c>
      <c r="I48" s="147" t="s">
        <v>820</v>
      </c>
      <c r="J48" s="149" t="s">
        <v>389</v>
      </c>
      <c r="K48" s="149" t="s">
        <v>397</v>
      </c>
      <c r="L48" s="149" t="s">
        <v>685</v>
      </c>
      <c r="M48" s="153">
        <v>6</v>
      </c>
      <c r="N48" s="154">
        <v>1</v>
      </c>
      <c r="O48" s="153">
        <f t="shared" ref="O48:O58" si="43">M48*N48</f>
        <v>6</v>
      </c>
      <c r="P48" s="167" t="str">
        <f t="shared" si="34"/>
        <v>Medio</v>
      </c>
      <c r="Q48" s="153">
        <v>100</v>
      </c>
      <c r="R48" s="153">
        <f t="shared" si="0"/>
        <v>600</v>
      </c>
      <c r="S48" s="153" t="str">
        <f t="shared" si="35"/>
        <v>I</v>
      </c>
      <c r="T48" s="155" t="str">
        <f t="shared" si="36"/>
        <v>No Aceptable</v>
      </c>
      <c r="U48" s="137" t="s">
        <v>391</v>
      </c>
      <c r="V48" s="137" t="s">
        <v>392</v>
      </c>
      <c r="W48" s="137" t="s">
        <v>392</v>
      </c>
      <c r="X48" s="149" t="s">
        <v>626</v>
      </c>
      <c r="Y48" s="148" t="s">
        <v>278</v>
      </c>
      <c r="Z48" s="147" t="s">
        <v>392</v>
      </c>
      <c r="AA48" s="149" t="s">
        <v>795</v>
      </c>
      <c r="AB48" s="147" t="s">
        <v>390</v>
      </c>
      <c r="AC48" s="209" t="s">
        <v>687</v>
      </c>
      <c r="AD48" s="153">
        <v>2</v>
      </c>
      <c r="AE48" s="154">
        <v>1</v>
      </c>
      <c r="AF48" s="156">
        <f t="shared" si="27"/>
        <v>2</v>
      </c>
      <c r="AG48" s="157">
        <f t="shared" si="38"/>
        <v>200</v>
      </c>
      <c r="AH48" s="158" t="str">
        <f t="shared" si="37"/>
        <v>II</v>
      </c>
      <c r="AI48" s="155" t="str">
        <f t="shared" si="39"/>
        <v>No Aceptable o Aceptable con Control Especifico</v>
      </c>
      <c r="AJ48" s="159">
        <v>600</v>
      </c>
      <c r="AK48" s="159">
        <f t="shared" si="41"/>
        <v>200</v>
      </c>
      <c r="AL48" s="160">
        <f t="shared" si="42"/>
        <v>0.66666666666666663</v>
      </c>
      <c r="AM48" s="161" t="s">
        <v>394</v>
      </c>
      <c r="AN48" s="210" t="s">
        <v>399</v>
      </c>
    </row>
    <row r="49" spans="1:40" ht="138">
      <c r="A49" s="563"/>
      <c r="B49" s="162" t="s">
        <v>385</v>
      </c>
      <c r="C49" s="162" t="s">
        <v>574</v>
      </c>
      <c r="D49" s="136" t="s">
        <v>445</v>
      </c>
      <c r="E49" s="149" t="s">
        <v>840</v>
      </c>
      <c r="F49" s="208" t="s">
        <v>29</v>
      </c>
      <c r="G49" s="136" t="s">
        <v>62</v>
      </c>
      <c r="H49" s="136" t="s">
        <v>446</v>
      </c>
      <c r="I49" s="147" t="s">
        <v>681</v>
      </c>
      <c r="J49" s="149" t="s">
        <v>389</v>
      </c>
      <c r="K49" s="149" t="s">
        <v>397</v>
      </c>
      <c r="L49" s="149" t="s">
        <v>682</v>
      </c>
      <c r="M49" s="153">
        <v>6</v>
      </c>
      <c r="N49" s="154">
        <v>1</v>
      </c>
      <c r="O49" s="153">
        <f t="shared" si="43"/>
        <v>6</v>
      </c>
      <c r="P49" s="167" t="str">
        <f t="shared" si="34"/>
        <v>Medio</v>
      </c>
      <c r="Q49" s="153">
        <v>100</v>
      </c>
      <c r="R49" s="153">
        <f t="shared" si="0"/>
        <v>600</v>
      </c>
      <c r="S49" s="153" t="str">
        <f t="shared" si="35"/>
        <v>I</v>
      </c>
      <c r="T49" s="155" t="str">
        <f t="shared" si="36"/>
        <v>No Aceptable</v>
      </c>
      <c r="U49" s="137" t="s">
        <v>391</v>
      </c>
      <c r="V49" s="137" t="s">
        <v>392</v>
      </c>
      <c r="W49" s="137" t="s">
        <v>392</v>
      </c>
      <c r="X49" s="149" t="s">
        <v>626</v>
      </c>
      <c r="Y49" s="148" t="s">
        <v>278</v>
      </c>
      <c r="Z49" s="147" t="s">
        <v>392</v>
      </c>
      <c r="AA49" s="149" t="s">
        <v>793</v>
      </c>
      <c r="AB49" s="147" t="s">
        <v>390</v>
      </c>
      <c r="AC49" s="209" t="s">
        <v>794</v>
      </c>
      <c r="AD49" s="153">
        <v>2</v>
      </c>
      <c r="AE49" s="154">
        <v>1</v>
      </c>
      <c r="AF49" s="156">
        <f t="shared" si="27"/>
        <v>2</v>
      </c>
      <c r="AG49" s="157">
        <f t="shared" si="38"/>
        <v>200</v>
      </c>
      <c r="AH49" s="158" t="str">
        <f t="shared" si="37"/>
        <v>II</v>
      </c>
      <c r="AI49" s="155" t="str">
        <f t="shared" si="39"/>
        <v>No Aceptable o Aceptable con Control Especifico</v>
      </c>
      <c r="AJ49" s="159">
        <v>600</v>
      </c>
      <c r="AK49" s="159">
        <f t="shared" si="41"/>
        <v>200</v>
      </c>
      <c r="AL49" s="160">
        <f t="shared" si="42"/>
        <v>0.66666666666666663</v>
      </c>
      <c r="AM49" s="161" t="s">
        <v>394</v>
      </c>
      <c r="AN49" s="210" t="s">
        <v>399</v>
      </c>
    </row>
    <row r="50" spans="1:40" ht="198">
      <c r="A50" s="563"/>
      <c r="B50" s="162" t="s">
        <v>385</v>
      </c>
      <c r="C50" s="162" t="s">
        <v>386</v>
      </c>
      <c r="D50" s="136" t="s">
        <v>449</v>
      </c>
      <c r="E50" s="149" t="s">
        <v>840</v>
      </c>
      <c r="F50" s="208" t="s">
        <v>29</v>
      </c>
      <c r="G50" s="208" t="s">
        <v>43</v>
      </c>
      <c r="H50" s="311" t="s">
        <v>1010</v>
      </c>
      <c r="I50" s="147" t="s">
        <v>618</v>
      </c>
      <c r="J50" s="147" t="s">
        <v>397</v>
      </c>
      <c r="K50" s="147" t="s">
        <v>397</v>
      </c>
      <c r="L50" s="147" t="s">
        <v>397</v>
      </c>
      <c r="M50" s="153">
        <v>2</v>
      </c>
      <c r="N50" s="154">
        <v>3</v>
      </c>
      <c r="O50" s="153">
        <f t="shared" si="43"/>
        <v>6</v>
      </c>
      <c r="P50" s="167" t="str">
        <f t="shared" si="34"/>
        <v>Medio</v>
      </c>
      <c r="Q50" s="153">
        <v>10</v>
      </c>
      <c r="R50" s="153">
        <f t="shared" si="0"/>
        <v>60</v>
      </c>
      <c r="S50" s="153" t="str">
        <f t="shared" si="35"/>
        <v>III</v>
      </c>
      <c r="T50" s="155" t="str">
        <f t="shared" si="36"/>
        <v>Mejorable</v>
      </c>
      <c r="U50" s="137" t="s">
        <v>391</v>
      </c>
      <c r="V50" s="137" t="s">
        <v>392</v>
      </c>
      <c r="W50" s="137" t="s">
        <v>392</v>
      </c>
      <c r="X50" s="149" t="s">
        <v>619</v>
      </c>
      <c r="Y50" s="148" t="s">
        <v>278</v>
      </c>
      <c r="Z50" s="147" t="s">
        <v>392</v>
      </c>
      <c r="AA50" s="149" t="s">
        <v>621</v>
      </c>
      <c r="AB50" s="147" t="s">
        <v>390</v>
      </c>
      <c r="AC50" s="209" t="s">
        <v>622</v>
      </c>
      <c r="AD50" s="153">
        <v>2</v>
      </c>
      <c r="AE50" s="154">
        <v>2</v>
      </c>
      <c r="AF50" s="156">
        <f t="shared" si="27"/>
        <v>4</v>
      </c>
      <c r="AG50" s="157">
        <f t="shared" si="38"/>
        <v>40</v>
      </c>
      <c r="AH50" s="158" t="str">
        <f t="shared" si="37"/>
        <v>III</v>
      </c>
      <c r="AI50" s="155" t="str">
        <f t="shared" si="39"/>
        <v>Mejorable</v>
      </c>
      <c r="AJ50" s="159">
        <v>60</v>
      </c>
      <c r="AK50" s="159">
        <f t="shared" si="41"/>
        <v>40</v>
      </c>
      <c r="AL50" s="160">
        <f t="shared" si="42"/>
        <v>0.33333333333333331</v>
      </c>
      <c r="AM50" s="161" t="s">
        <v>407</v>
      </c>
      <c r="AN50" s="210" t="s">
        <v>427</v>
      </c>
    </row>
    <row r="51" spans="1:40" ht="196.2">
      <c r="A51" s="563"/>
      <c r="B51" s="162" t="s">
        <v>385</v>
      </c>
      <c r="C51" s="162" t="s">
        <v>386</v>
      </c>
      <c r="D51" s="136" t="s">
        <v>856</v>
      </c>
      <c r="E51" s="149" t="s">
        <v>840</v>
      </c>
      <c r="F51" s="208" t="s">
        <v>29</v>
      </c>
      <c r="G51" s="311" t="s">
        <v>49</v>
      </c>
      <c r="H51" s="311" t="s">
        <v>1030</v>
      </c>
      <c r="I51" s="147" t="s">
        <v>623</v>
      </c>
      <c r="J51" s="147" t="s">
        <v>389</v>
      </c>
      <c r="K51" s="149" t="s">
        <v>624</v>
      </c>
      <c r="L51" s="149" t="s">
        <v>625</v>
      </c>
      <c r="M51" s="153">
        <v>2</v>
      </c>
      <c r="N51" s="154">
        <v>3</v>
      </c>
      <c r="O51" s="153">
        <f t="shared" si="43"/>
        <v>6</v>
      </c>
      <c r="P51" s="167" t="str">
        <f t="shared" si="34"/>
        <v>Medio</v>
      </c>
      <c r="Q51" s="153">
        <v>100</v>
      </c>
      <c r="R51" s="153">
        <f t="shared" si="0"/>
        <v>600</v>
      </c>
      <c r="S51" s="153" t="str">
        <f t="shared" si="35"/>
        <v>I</v>
      </c>
      <c r="T51" s="155" t="str">
        <f t="shared" si="36"/>
        <v>No Aceptable</v>
      </c>
      <c r="U51" s="137" t="s">
        <v>391</v>
      </c>
      <c r="V51" s="137" t="s">
        <v>392</v>
      </c>
      <c r="W51" s="137" t="s">
        <v>392</v>
      </c>
      <c r="X51" s="149" t="s">
        <v>626</v>
      </c>
      <c r="Y51" s="148" t="s">
        <v>278</v>
      </c>
      <c r="Z51" s="147" t="s">
        <v>607</v>
      </c>
      <c r="AA51" s="149" t="s">
        <v>944</v>
      </c>
      <c r="AB51" s="147" t="s">
        <v>390</v>
      </c>
      <c r="AC51" s="209" t="s">
        <v>660</v>
      </c>
      <c r="AD51" s="153">
        <v>2</v>
      </c>
      <c r="AE51" s="154">
        <v>2</v>
      </c>
      <c r="AF51" s="156">
        <f t="shared" si="27"/>
        <v>4</v>
      </c>
      <c r="AG51" s="157">
        <f t="shared" si="38"/>
        <v>400</v>
      </c>
      <c r="AH51" s="158" t="str">
        <f t="shared" si="37"/>
        <v>II</v>
      </c>
      <c r="AI51" s="155" t="str">
        <f t="shared" si="39"/>
        <v>No Aceptable o Aceptable con Control Especifico</v>
      </c>
      <c r="AJ51" s="159">
        <f t="shared" ref="AJ51" si="44">R51</f>
        <v>600</v>
      </c>
      <c r="AK51" s="159">
        <f t="shared" si="41"/>
        <v>400</v>
      </c>
      <c r="AL51" s="160">
        <f t="shared" si="42"/>
        <v>0.33333333333333331</v>
      </c>
      <c r="AM51" s="161" t="s">
        <v>394</v>
      </c>
      <c r="AN51" s="210" t="s">
        <v>563</v>
      </c>
    </row>
    <row r="52" spans="1:40" ht="198">
      <c r="A52" s="563"/>
      <c r="B52" s="162" t="s">
        <v>385</v>
      </c>
      <c r="C52" s="162" t="s">
        <v>386</v>
      </c>
      <c r="D52" s="136" t="s">
        <v>449</v>
      </c>
      <c r="E52" s="149" t="s">
        <v>840</v>
      </c>
      <c r="F52" s="311" t="s">
        <v>30</v>
      </c>
      <c r="G52" s="311" t="s">
        <v>44</v>
      </c>
      <c r="H52" s="311" t="s">
        <v>636</v>
      </c>
      <c r="I52" s="149" t="s">
        <v>645</v>
      </c>
      <c r="J52" s="147" t="s">
        <v>390</v>
      </c>
      <c r="K52" s="147" t="s">
        <v>638</v>
      </c>
      <c r="L52" s="147" t="s">
        <v>639</v>
      </c>
      <c r="M52" s="153">
        <v>2</v>
      </c>
      <c r="N52" s="154">
        <v>4</v>
      </c>
      <c r="O52" s="153">
        <f t="shared" si="43"/>
        <v>8</v>
      </c>
      <c r="P52" s="167" t="str">
        <f t="shared" si="34"/>
        <v>Medio</v>
      </c>
      <c r="Q52" s="153">
        <v>100</v>
      </c>
      <c r="R52" s="153">
        <f t="shared" si="0"/>
        <v>800</v>
      </c>
      <c r="S52" s="153" t="str">
        <f t="shared" si="35"/>
        <v>I</v>
      </c>
      <c r="T52" s="155" t="str">
        <f t="shared" si="36"/>
        <v>No Aceptable</v>
      </c>
      <c r="U52" s="137" t="s">
        <v>391</v>
      </c>
      <c r="V52" s="137" t="s">
        <v>392</v>
      </c>
      <c r="W52" s="137" t="s">
        <v>392</v>
      </c>
      <c r="X52" s="149" t="s">
        <v>626</v>
      </c>
      <c r="Y52" s="148" t="s">
        <v>278</v>
      </c>
      <c r="Z52" s="147" t="s">
        <v>392</v>
      </c>
      <c r="AA52" s="149" t="s">
        <v>960</v>
      </c>
      <c r="AB52" s="147" t="s">
        <v>641</v>
      </c>
      <c r="AC52" s="209" t="s">
        <v>643</v>
      </c>
      <c r="AD52" s="153">
        <v>2</v>
      </c>
      <c r="AE52" s="154">
        <v>3</v>
      </c>
      <c r="AF52" s="156">
        <f t="shared" si="27"/>
        <v>6</v>
      </c>
      <c r="AG52" s="157">
        <f t="shared" si="38"/>
        <v>600</v>
      </c>
      <c r="AH52" s="158" t="str">
        <f t="shared" si="37"/>
        <v>I</v>
      </c>
      <c r="AI52" s="155" t="str">
        <f t="shared" si="39"/>
        <v>No Aceptable</v>
      </c>
      <c r="AJ52" s="159">
        <v>800</v>
      </c>
      <c r="AK52" s="159">
        <f t="shared" si="41"/>
        <v>600</v>
      </c>
      <c r="AL52" s="160">
        <f t="shared" si="42"/>
        <v>0.25</v>
      </c>
      <c r="AM52" s="161" t="s">
        <v>407</v>
      </c>
      <c r="AN52" s="210" t="s">
        <v>634</v>
      </c>
    </row>
    <row r="53" spans="1:40" ht="198">
      <c r="A53" s="563"/>
      <c r="B53" s="162" t="s">
        <v>385</v>
      </c>
      <c r="C53" s="162" t="s">
        <v>386</v>
      </c>
      <c r="D53" s="136" t="s">
        <v>449</v>
      </c>
      <c r="E53" s="149" t="s">
        <v>840</v>
      </c>
      <c r="F53" s="311" t="s">
        <v>30</v>
      </c>
      <c r="G53" s="311" t="s">
        <v>57</v>
      </c>
      <c r="H53" s="311" t="s">
        <v>644</v>
      </c>
      <c r="I53" s="147" t="s">
        <v>646</v>
      </c>
      <c r="J53" s="147" t="s">
        <v>390</v>
      </c>
      <c r="K53" s="147" t="s">
        <v>638</v>
      </c>
      <c r="L53" s="147" t="s">
        <v>639</v>
      </c>
      <c r="M53" s="153">
        <v>2</v>
      </c>
      <c r="N53" s="154">
        <v>4</v>
      </c>
      <c r="O53" s="153">
        <f t="shared" si="43"/>
        <v>8</v>
      </c>
      <c r="P53" s="167" t="str">
        <f t="shared" si="34"/>
        <v>Medio</v>
      </c>
      <c r="Q53" s="153">
        <v>100</v>
      </c>
      <c r="R53" s="153">
        <f t="shared" si="0"/>
        <v>800</v>
      </c>
      <c r="S53" s="153" t="str">
        <f t="shared" si="35"/>
        <v>I</v>
      </c>
      <c r="T53" s="155" t="str">
        <f t="shared" si="36"/>
        <v>No Aceptable</v>
      </c>
      <c r="U53" s="137" t="s">
        <v>391</v>
      </c>
      <c r="V53" s="137" t="s">
        <v>392</v>
      </c>
      <c r="W53" s="137" t="s">
        <v>392</v>
      </c>
      <c r="X53" s="149" t="s">
        <v>626</v>
      </c>
      <c r="Y53" s="148" t="s">
        <v>278</v>
      </c>
      <c r="Z53" s="147" t="s">
        <v>392</v>
      </c>
      <c r="AA53" s="149" t="s">
        <v>959</v>
      </c>
      <c r="AB53" s="147" t="s">
        <v>641</v>
      </c>
      <c r="AC53" s="209" t="s">
        <v>643</v>
      </c>
      <c r="AD53" s="153">
        <v>2</v>
      </c>
      <c r="AE53" s="154">
        <v>3</v>
      </c>
      <c r="AF53" s="156">
        <f t="shared" si="27"/>
        <v>6</v>
      </c>
      <c r="AG53" s="157">
        <f t="shared" si="38"/>
        <v>600</v>
      </c>
      <c r="AH53" s="158" t="str">
        <f t="shared" si="37"/>
        <v>I</v>
      </c>
      <c r="AI53" s="155" t="str">
        <f t="shared" si="39"/>
        <v>No Aceptable</v>
      </c>
      <c r="AJ53" s="159">
        <v>800</v>
      </c>
      <c r="AK53" s="159">
        <f t="shared" si="41"/>
        <v>600</v>
      </c>
      <c r="AL53" s="160">
        <f t="shared" si="42"/>
        <v>0.25</v>
      </c>
      <c r="AM53" s="161" t="s">
        <v>407</v>
      </c>
      <c r="AN53" s="210" t="s">
        <v>634</v>
      </c>
    </row>
    <row r="54" spans="1:40" ht="184.8">
      <c r="A54" s="564" t="s">
        <v>452</v>
      </c>
      <c r="B54" s="162" t="s">
        <v>385</v>
      </c>
      <c r="C54" s="162" t="s">
        <v>386</v>
      </c>
      <c r="D54" s="136" t="s">
        <v>1031</v>
      </c>
      <c r="E54" s="149" t="s">
        <v>840</v>
      </c>
      <c r="F54" s="208" t="s">
        <v>29</v>
      </c>
      <c r="G54" s="136" t="s">
        <v>67</v>
      </c>
      <c r="H54" s="136" t="s">
        <v>454</v>
      </c>
      <c r="I54" s="147" t="s">
        <v>820</v>
      </c>
      <c r="J54" s="149" t="s">
        <v>389</v>
      </c>
      <c r="K54" s="149" t="s">
        <v>397</v>
      </c>
      <c r="L54" s="149" t="s">
        <v>685</v>
      </c>
      <c r="M54" s="153">
        <v>6</v>
      </c>
      <c r="N54" s="154">
        <v>1</v>
      </c>
      <c r="O54" s="153">
        <f t="shared" si="43"/>
        <v>6</v>
      </c>
      <c r="P54" s="167" t="str">
        <f t="shared" si="34"/>
        <v>Medio</v>
      </c>
      <c r="Q54" s="153">
        <v>100</v>
      </c>
      <c r="R54" s="153">
        <f t="shared" si="0"/>
        <v>600</v>
      </c>
      <c r="S54" s="153" t="str">
        <f t="shared" si="35"/>
        <v>I</v>
      </c>
      <c r="T54" s="155" t="str">
        <f t="shared" si="36"/>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27"/>
        <v>2</v>
      </c>
      <c r="AG54" s="157">
        <f t="shared" si="38"/>
        <v>200</v>
      </c>
      <c r="AH54" s="158" t="str">
        <f t="shared" si="37"/>
        <v>II</v>
      </c>
      <c r="AI54" s="155" t="str">
        <f t="shared" si="39"/>
        <v>No Aceptable o Aceptable con Control Especifico</v>
      </c>
      <c r="AJ54" s="159">
        <v>600</v>
      </c>
      <c r="AK54" s="159">
        <f t="shared" si="41"/>
        <v>200</v>
      </c>
      <c r="AL54" s="160">
        <f t="shared" si="42"/>
        <v>0.66666666666666663</v>
      </c>
      <c r="AM54" s="161" t="s">
        <v>394</v>
      </c>
      <c r="AN54" s="210" t="s">
        <v>399</v>
      </c>
    </row>
    <row r="55" spans="1:40" ht="108">
      <c r="A55" s="564"/>
      <c r="B55" s="162" t="s">
        <v>385</v>
      </c>
      <c r="C55" s="162" t="s">
        <v>386</v>
      </c>
      <c r="D55" s="136" t="s">
        <v>453</v>
      </c>
      <c r="E55" s="149" t="s">
        <v>840</v>
      </c>
      <c r="F55" s="208" t="s">
        <v>29</v>
      </c>
      <c r="G55" s="136" t="s">
        <v>62</v>
      </c>
      <c r="H55" s="136" t="s">
        <v>455</v>
      </c>
      <c r="I55" s="147" t="s">
        <v>681</v>
      </c>
      <c r="J55" s="149" t="s">
        <v>389</v>
      </c>
      <c r="K55" s="149" t="s">
        <v>397</v>
      </c>
      <c r="L55" s="149" t="s">
        <v>682</v>
      </c>
      <c r="M55" s="153">
        <v>6</v>
      </c>
      <c r="N55" s="154">
        <v>1</v>
      </c>
      <c r="O55" s="153">
        <f t="shared" si="43"/>
        <v>6</v>
      </c>
      <c r="P55" s="167" t="str">
        <f t="shared" si="34"/>
        <v>Medio</v>
      </c>
      <c r="Q55" s="153">
        <v>100</v>
      </c>
      <c r="R55" s="153">
        <f t="shared" si="0"/>
        <v>600</v>
      </c>
      <c r="S55" s="153" t="str">
        <f t="shared" si="35"/>
        <v>I</v>
      </c>
      <c r="T55" s="155" t="str">
        <f t="shared" si="36"/>
        <v>No Aceptable</v>
      </c>
      <c r="U55" s="137" t="s">
        <v>391</v>
      </c>
      <c r="V55" s="137" t="s">
        <v>392</v>
      </c>
      <c r="W55" s="137" t="s">
        <v>392</v>
      </c>
      <c r="X55" s="149" t="s">
        <v>626</v>
      </c>
      <c r="Y55" s="148" t="s">
        <v>278</v>
      </c>
      <c r="Z55" s="147" t="s">
        <v>392</v>
      </c>
      <c r="AA55" s="149" t="s">
        <v>793</v>
      </c>
      <c r="AB55" s="147" t="s">
        <v>390</v>
      </c>
      <c r="AC55" s="209" t="s">
        <v>794</v>
      </c>
      <c r="AD55" s="153">
        <v>2</v>
      </c>
      <c r="AE55" s="154">
        <v>1</v>
      </c>
      <c r="AF55" s="156">
        <f t="shared" si="27"/>
        <v>2</v>
      </c>
      <c r="AG55" s="157">
        <f t="shared" si="38"/>
        <v>200</v>
      </c>
      <c r="AH55" s="158" t="str">
        <f t="shared" si="37"/>
        <v>II</v>
      </c>
      <c r="AI55" s="155" t="str">
        <f t="shared" si="39"/>
        <v>No Aceptable o Aceptable con Control Especifico</v>
      </c>
      <c r="AJ55" s="159">
        <v>600</v>
      </c>
      <c r="AK55" s="159">
        <f t="shared" si="41"/>
        <v>200</v>
      </c>
      <c r="AL55" s="160">
        <f t="shared" si="42"/>
        <v>0.66666666666666663</v>
      </c>
      <c r="AM55" s="161" t="s">
        <v>394</v>
      </c>
      <c r="AN55" s="210" t="s">
        <v>399</v>
      </c>
    </row>
    <row r="56" spans="1:40" ht="138">
      <c r="A56" s="564"/>
      <c r="B56" s="162" t="s">
        <v>385</v>
      </c>
      <c r="C56" s="162" t="s">
        <v>386</v>
      </c>
      <c r="D56" s="136" t="s">
        <v>456</v>
      </c>
      <c r="E56" s="149" t="s">
        <v>840</v>
      </c>
      <c r="F56" s="208" t="s">
        <v>29</v>
      </c>
      <c r="G56" s="136" t="s">
        <v>36</v>
      </c>
      <c r="H56" s="136" t="s">
        <v>432</v>
      </c>
      <c r="I56" s="136" t="s">
        <v>433</v>
      </c>
      <c r="J56" s="153" t="s">
        <v>397</v>
      </c>
      <c r="K56" s="147" t="s">
        <v>397</v>
      </c>
      <c r="L56" s="147" t="s">
        <v>410</v>
      </c>
      <c r="M56" s="153">
        <v>2</v>
      </c>
      <c r="N56" s="154">
        <v>2</v>
      </c>
      <c r="O56" s="156">
        <f t="shared" si="43"/>
        <v>4</v>
      </c>
      <c r="P56" s="167" t="str">
        <f t="shared" si="34"/>
        <v>Bajo</v>
      </c>
      <c r="Q56" s="156">
        <v>60</v>
      </c>
      <c r="R56" s="156">
        <f t="shared" si="0"/>
        <v>240</v>
      </c>
      <c r="S56" s="153" t="str">
        <f t="shared" si="35"/>
        <v>II</v>
      </c>
      <c r="T56" s="155" t="str">
        <f t="shared" si="36"/>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6">
        <f t="shared" si="27"/>
        <v>2</v>
      </c>
      <c r="AG56" s="157">
        <f t="shared" si="38"/>
        <v>120</v>
      </c>
      <c r="AH56" s="158" t="str">
        <f t="shared" si="37"/>
        <v>III</v>
      </c>
      <c r="AI56" s="155" t="str">
        <f t="shared" si="39"/>
        <v>Mejorable</v>
      </c>
      <c r="AJ56" s="159">
        <f t="shared" ref="AJ56:AJ59" si="45">R56</f>
        <v>240</v>
      </c>
      <c r="AK56" s="159">
        <f t="shared" si="41"/>
        <v>120</v>
      </c>
      <c r="AL56" s="160">
        <f t="shared" si="42"/>
        <v>0.5</v>
      </c>
      <c r="AM56" s="161" t="s">
        <v>407</v>
      </c>
      <c r="AN56" s="210" t="s">
        <v>395</v>
      </c>
    </row>
    <row r="57" spans="1:40" ht="102.6">
      <c r="A57" s="564"/>
      <c r="B57" s="152" t="s">
        <v>385</v>
      </c>
      <c r="C57" s="162" t="s">
        <v>386</v>
      </c>
      <c r="D57" s="136" t="s">
        <v>856</v>
      </c>
      <c r="E57" s="149" t="s">
        <v>840</v>
      </c>
      <c r="F57" s="208" t="s">
        <v>29</v>
      </c>
      <c r="G57" s="136" t="s">
        <v>49</v>
      </c>
      <c r="H57" s="136" t="s">
        <v>1198</v>
      </c>
      <c r="I57" s="149" t="s">
        <v>623</v>
      </c>
      <c r="J57" s="147" t="s">
        <v>389</v>
      </c>
      <c r="K57" s="149" t="s">
        <v>624</v>
      </c>
      <c r="L57" s="149" t="s">
        <v>625</v>
      </c>
      <c r="M57" s="153">
        <v>2</v>
      </c>
      <c r="N57" s="154">
        <v>3</v>
      </c>
      <c r="O57" s="153">
        <f t="shared" si="43"/>
        <v>6</v>
      </c>
      <c r="P57" s="167" t="str">
        <f t="shared" si="34"/>
        <v>Medio</v>
      </c>
      <c r="Q57" s="153">
        <v>100</v>
      </c>
      <c r="R57" s="153">
        <f t="shared" si="0"/>
        <v>600</v>
      </c>
      <c r="S57" s="153" t="str">
        <f t="shared" si="35"/>
        <v>I</v>
      </c>
      <c r="T57" s="155" t="str">
        <f t="shared" si="36"/>
        <v>No Aceptable</v>
      </c>
      <c r="U57" s="137" t="s">
        <v>391</v>
      </c>
      <c r="V57" s="137" t="s">
        <v>392</v>
      </c>
      <c r="W57" s="137" t="s">
        <v>392</v>
      </c>
      <c r="X57" s="149" t="s">
        <v>626</v>
      </c>
      <c r="Y57" s="148" t="s">
        <v>278</v>
      </c>
      <c r="Z57" s="147" t="s">
        <v>392</v>
      </c>
      <c r="AA57" s="149" t="s">
        <v>880</v>
      </c>
      <c r="AB57" s="147" t="s">
        <v>390</v>
      </c>
      <c r="AC57" s="209" t="s">
        <v>879</v>
      </c>
      <c r="AD57" s="153">
        <v>2</v>
      </c>
      <c r="AE57" s="154">
        <v>2</v>
      </c>
      <c r="AF57" s="153">
        <f t="shared" si="27"/>
        <v>4</v>
      </c>
      <c r="AG57" s="157">
        <f t="shared" si="38"/>
        <v>400</v>
      </c>
      <c r="AH57" s="158" t="str">
        <f t="shared" si="37"/>
        <v>II</v>
      </c>
      <c r="AI57" s="155" t="str">
        <f t="shared" si="39"/>
        <v>No Aceptable o Aceptable con Control Especifico</v>
      </c>
      <c r="AJ57" s="157">
        <v>600</v>
      </c>
      <c r="AK57" s="157">
        <f t="shared" si="41"/>
        <v>400</v>
      </c>
      <c r="AL57" s="361">
        <f t="shared" si="42"/>
        <v>0.33333333333333331</v>
      </c>
      <c r="AM57" s="362" t="s">
        <v>407</v>
      </c>
      <c r="AN57" s="363" t="s">
        <v>427</v>
      </c>
    </row>
    <row r="58" spans="1:40" ht="145.19999999999999">
      <c r="A58" s="564"/>
      <c r="B58" s="162" t="s">
        <v>385</v>
      </c>
      <c r="C58" s="162" t="s">
        <v>386</v>
      </c>
      <c r="D58" s="136" t="s">
        <v>456</v>
      </c>
      <c r="E58" s="149" t="s">
        <v>840</v>
      </c>
      <c r="F58" s="208" t="s">
        <v>28</v>
      </c>
      <c r="G58" s="136" t="s">
        <v>35</v>
      </c>
      <c r="H58" s="136" t="s">
        <v>457</v>
      </c>
      <c r="I58" s="136" t="s">
        <v>605</v>
      </c>
      <c r="J58" s="149" t="s">
        <v>401</v>
      </c>
      <c r="K58" s="147" t="s">
        <v>397</v>
      </c>
      <c r="L58" s="147" t="s">
        <v>397</v>
      </c>
      <c r="M58" s="153">
        <v>2</v>
      </c>
      <c r="N58" s="154">
        <v>3</v>
      </c>
      <c r="O58" s="153">
        <f t="shared" si="43"/>
        <v>6</v>
      </c>
      <c r="P58" s="167" t="str">
        <f t="shared" si="34"/>
        <v>Medio</v>
      </c>
      <c r="Q58" s="153">
        <v>60</v>
      </c>
      <c r="R58" s="153">
        <f t="shared" si="0"/>
        <v>360</v>
      </c>
      <c r="S58" s="153" t="str">
        <f t="shared" si="35"/>
        <v>II</v>
      </c>
      <c r="T58" s="155" t="str">
        <f t="shared" si="36"/>
        <v>No Aceptable o Aceptable con Control Especifico</v>
      </c>
      <c r="U58" s="137" t="s">
        <v>391</v>
      </c>
      <c r="V58" s="137" t="s">
        <v>392</v>
      </c>
      <c r="W58" s="137" t="s">
        <v>392</v>
      </c>
      <c r="X58" s="149" t="s">
        <v>606</v>
      </c>
      <c r="Y58" s="148" t="s">
        <v>278</v>
      </c>
      <c r="Z58" s="148" t="s">
        <v>392</v>
      </c>
      <c r="AA58" s="149" t="s">
        <v>965</v>
      </c>
      <c r="AB58" s="147" t="s">
        <v>390</v>
      </c>
      <c r="AC58" s="209" t="s">
        <v>966</v>
      </c>
      <c r="AD58" s="153">
        <v>2</v>
      </c>
      <c r="AE58" s="154">
        <v>2</v>
      </c>
      <c r="AF58" s="156">
        <f t="shared" si="27"/>
        <v>4</v>
      </c>
      <c r="AG58" s="157">
        <f t="shared" si="38"/>
        <v>240</v>
      </c>
      <c r="AH58" s="158" t="str">
        <f t="shared" si="37"/>
        <v>II</v>
      </c>
      <c r="AI58" s="155" t="str">
        <f t="shared" si="39"/>
        <v>No Aceptable o Aceptable con Control Especifico</v>
      </c>
      <c r="AJ58" s="159">
        <f t="shared" si="45"/>
        <v>360</v>
      </c>
      <c r="AK58" s="159">
        <f t="shared" si="41"/>
        <v>240</v>
      </c>
      <c r="AL58" s="160">
        <f t="shared" si="42"/>
        <v>0.33333333333333331</v>
      </c>
      <c r="AM58" s="161" t="s">
        <v>394</v>
      </c>
      <c r="AN58" s="210" t="s">
        <v>563</v>
      </c>
    </row>
    <row r="59" spans="1:40" ht="158.4">
      <c r="A59" s="564"/>
      <c r="B59" s="162" t="s">
        <v>385</v>
      </c>
      <c r="C59" s="162" t="s">
        <v>386</v>
      </c>
      <c r="D59" s="136" t="s">
        <v>456</v>
      </c>
      <c r="E59" s="149" t="s">
        <v>840</v>
      </c>
      <c r="F59" s="208" t="s">
        <v>28</v>
      </c>
      <c r="G59" s="136" t="s">
        <v>48</v>
      </c>
      <c r="H59" s="136" t="s">
        <v>458</v>
      </c>
      <c r="I59" s="136" t="s">
        <v>600</v>
      </c>
      <c r="J59" s="149" t="s">
        <v>603</v>
      </c>
      <c r="K59" s="149" t="s">
        <v>604</v>
      </c>
      <c r="L59" s="147" t="s">
        <v>390</v>
      </c>
      <c r="M59" s="153">
        <v>2</v>
      </c>
      <c r="N59" s="154">
        <v>3</v>
      </c>
      <c r="O59" s="153">
        <f>M59*N59</f>
        <v>6</v>
      </c>
      <c r="P59" s="167" t="str">
        <f t="shared" si="34"/>
        <v>Medio</v>
      </c>
      <c r="Q59" s="153">
        <v>60</v>
      </c>
      <c r="R59" s="153">
        <f t="shared" si="0"/>
        <v>360</v>
      </c>
      <c r="S59" s="153" t="str">
        <f t="shared" si="35"/>
        <v>II</v>
      </c>
      <c r="T59" s="155" t="str">
        <f t="shared" si="36"/>
        <v>No Aceptable o Aceptable con Control Especifico</v>
      </c>
      <c r="U59" s="137" t="s">
        <v>391</v>
      </c>
      <c r="V59" s="137" t="s">
        <v>392</v>
      </c>
      <c r="W59" s="137" t="s">
        <v>392</v>
      </c>
      <c r="X59" s="149" t="s">
        <v>398</v>
      </c>
      <c r="Y59" s="148" t="s">
        <v>278</v>
      </c>
      <c r="Z59" s="148" t="s">
        <v>392</v>
      </c>
      <c r="AA59" s="149" t="s">
        <v>964</v>
      </c>
      <c r="AB59" s="147" t="s">
        <v>837</v>
      </c>
      <c r="AC59" s="209" t="s">
        <v>659</v>
      </c>
      <c r="AD59" s="153">
        <v>2</v>
      </c>
      <c r="AE59" s="154">
        <v>2</v>
      </c>
      <c r="AF59" s="156">
        <f t="shared" si="27"/>
        <v>4</v>
      </c>
      <c r="AG59" s="157">
        <f t="shared" si="38"/>
        <v>240</v>
      </c>
      <c r="AH59" s="158" t="str">
        <f t="shared" si="37"/>
        <v>II</v>
      </c>
      <c r="AI59" s="155" t="str">
        <f t="shared" si="39"/>
        <v>No Aceptable o Aceptable con Control Especifico</v>
      </c>
      <c r="AJ59" s="159">
        <f t="shared" si="45"/>
        <v>360</v>
      </c>
      <c r="AK59" s="159">
        <f t="shared" si="41"/>
        <v>240</v>
      </c>
      <c r="AL59" s="160">
        <f t="shared" si="42"/>
        <v>0.33333333333333331</v>
      </c>
      <c r="AM59" s="161" t="s">
        <v>394</v>
      </c>
      <c r="AN59" s="210" t="s">
        <v>563</v>
      </c>
    </row>
    <row r="60" spans="1:40" ht="224.4">
      <c r="A60" s="564"/>
      <c r="B60" s="162" t="s">
        <v>385</v>
      </c>
      <c r="C60" s="162" t="s">
        <v>386</v>
      </c>
      <c r="D60" s="136" t="s">
        <v>462</v>
      </c>
      <c r="E60" s="149" t="s">
        <v>840</v>
      </c>
      <c r="F60" s="208" t="s">
        <v>27</v>
      </c>
      <c r="G60" s="136" t="s">
        <v>388</v>
      </c>
      <c r="H60" s="208" t="s">
        <v>743</v>
      </c>
      <c r="I60" s="136" t="s">
        <v>596</v>
      </c>
      <c r="J60" s="147" t="s">
        <v>389</v>
      </c>
      <c r="K60" s="149" t="s">
        <v>592</v>
      </c>
      <c r="L60" s="147" t="s">
        <v>390</v>
      </c>
      <c r="M60" s="153">
        <v>2</v>
      </c>
      <c r="N60" s="154">
        <v>3</v>
      </c>
      <c r="O60" s="153">
        <f>M60*N60</f>
        <v>6</v>
      </c>
      <c r="P60" s="167" t="str">
        <f>IF((O60&gt;23),"MuyAlto",IF(O60&gt;9,"Alto",IF(O60&gt;5,"Medio",IF(O60&lt;6,"Bajo"))))</f>
        <v>Medio</v>
      </c>
      <c r="Q60" s="153">
        <v>25</v>
      </c>
      <c r="R60" s="153">
        <f t="shared" si="0"/>
        <v>150</v>
      </c>
      <c r="S60" s="153" t="str">
        <f>IF((R60&gt;599),"I",IF(R60&gt;149,"II",IF(R60&gt;39,"III",IF(R60&lt;31,"IV"))))</f>
        <v>II</v>
      </c>
      <c r="T60" s="155" t="str">
        <f>IF(S60="IV","Aceptable",IF(S60="III","Mejorable",IF(S60="II","No Aceptable o Aceptable con Control Especifico",IF(S60="I","No Aceptable"))))</f>
        <v>No Aceptable o Aceptable con Control Especifico</v>
      </c>
      <c r="U60" s="137" t="s">
        <v>391</v>
      </c>
      <c r="V60" s="137" t="s">
        <v>392</v>
      </c>
      <c r="W60" s="137" t="s">
        <v>392</v>
      </c>
      <c r="X60" s="149" t="s">
        <v>593</v>
      </c>
      <c r="Y60" s="148" t="s">
        <v>278</v>
      </c>
      <c r="Z60" s="148" t="s">
        <v>392</v>
      </c>
      <c r="AA60" s="149" t="s">
        <v>838</v>
      </c>
      <c r="AB60" s="147" t="s">
        <v>390</v>
      </c>
      <c r="AC60" s="209" t="s">
        <v>878</v>
      </c>
      <c r="AD60" s="153">
        <v>2</v>
      </c>
      <c r="AE60" s="154">
        <v>2</v>
      </c>
      <c r="AF60" s="156">
        <f t="shared" si="27"/>
        <v>4</v>
      </c>
      <c r="AG60" s="157">
        <f>AF60*Q60</f>
        <v>100</v>
      </c>
      <c r="AH60" s="158" t="str">
        <f>IF((AG60&gt;599),"I",IF(AG60&gt;149,"II",IF(AG60&gt;39,"III",IF(AG60&lt;31,"IV"))))</f>
        <v>III</v>
      </c>
      <c r="AI60" s="155" t="str">
        <f>IF(AH60="IV","Aceptable",IF(AH60="III","Mejorable",IF(AH60="II","No Aceptable o Aceptable con Control Especifico",IF(AH60="I","No Aceptable"))))</f>
        <v>Mejorable</v>
      </c>
      <c r="AJ60" s="159">
        <f>R60</f>
        <v>150</v>
      </c>
      <c r="AK60" s="159">
        <f>AG60</f>
        <v>100</v>
      </c>
      <c r="AL60" s="160">
        <f>(AJ60-AK60)/AJ60</f>
        <v>0.33333333333333331</v>
      </c>
      <c r="AM60" s="161" t="s">
        <v>394</v>
      </c>
      <c r="AN60" s="210" t="s">
        <v>427</v>
      </c>
    </row>
    <row r="61" spans="1:40" ht="237.6">
      <c r="A61" s="564"/>
      <c r="B61" s="162" t="s">
        <v>385</v>
      </c>
      <c r="C61" s="162" t="s">
        <v>386</v>
      </c>
      <c r="D61" s="136" t="s">
        <v>456</v>
      </c>
      <c r="E61" s="149" t="s">
        <v>840</v>
      </c>
      <c r="F61" s="208" t="s">
        <v>27</v>
      </c>
      <c r="G61" s="208" t="s">
        <v>566</v>
      </c>
      <c r="H61" s="208" t="s">
        <v>612</v>
      </c>
      <c r="I61" s="136" t="s">
        <v>594</v>
      </c>
      <c r="J61" s="147" t="s">
        <v>389</v>
      </c>
      <c r="K61" s="149" t="s">
        <v>595</v>
      </c>
      <c r="L61" s="147" t="s">
        <v>390</v>
      </c>
      <c r="M61" s="153">
        <v>2</v>
      </c>
      <c r="N61" s="154">
        <v>3</v>
      </c>
      <c r="O61" s="153">
        <f t="shared" ref="O61" si="46">M61*N61</f>
        <v>6</v>
      </c>
      <c r="P61" s="167" t="str">
        <f t="shared" ref="P61" si="47">IF((O61&gt;23),"MuyAlto",IF(O61&gt;9,"Alto",IF(O61&gt;5,"Medio",IF(O61&lt;6,"Bajo"))))</f>
        <v>Medio</v>
      </c>
      <c r="Q61" s="153">
        <v>60</v>
      </c>
      <c r="R61" s="153">
        <f t="shared" si="0"/>
        <v>360</v>
      </c>
      <c r="S61" s="153" t="str">
        <f t="shared" ref="S61" si="48">IF((R61&gt;599),"I",IF(R61&gt;149,"II",IF(R61&gt;39,"III",IF(R61&lt;31,"IV"))))</f>
        <v>II</v>
      </c>
      <c r="T61" s="155" t="str">
        <f t="shared" ref="T61" si="49">IF(S61="IV","Aceptable",IF(S61="III","Mejorable",IF(S61="II","No Aceptable o Aceptable con Control Especifico",IF(S61="I","No Aceptable"))))</f>
        <v>No Aceptable o Aceptable con Control Especifico</v>
      </c>
      <c r="U61" s="137" t="s">
        <v>391</v>
      </c>
      <c r="V61" s="137" t="s">
        <v>392</v>
      </c>
      <c r="W61" s="137" t="s">
        <v>392</v>
      </c>
      <c r="X61" s="149" t="s">
        <v>599</v>
      </c>
      <c r="Y61" s="148" t="s">
        <v>278</v>
      </c>
      <c r="Z61" s="148" t="s">
        <v>392</v>
      </c>
      <c r="AA61" s="149" t="s">
        <v>850</v>
      </c>
      <c r="AB61" s="147" t="s">
        <v>390</v>
      </c>
      <c r="AC61" s="209" t="s">
        <v>878</v>
      </c>
      <c r="AD61" s="153">
        <v>2</v>
      </c>
      <c r="AE61" s="154">
        <v>2</v>
      </c>
      <c r="AF61" s="156">
        <f t="shared" si="27"/>
        <v>4</v>
      </c>
      <c r="AG61" s="157">
        <f>AF61*Q61</f>
        <v>240</v>
      </c>
      <c r="AH61" s="158" t="str">
        <f t="shared" ref="AH61" si="50">IF((AG61&gt;599),"I",IF(AG61&gt;149,"II",IF(AG61&gt;39,"III",IF(AG61&lt;31,"IV"))))</f>
        <v>II</v>
      </c>
      <c r="AI61" s="155" t="str">
        <f>IF(AH61="IV","Aceptable",IF(AH61="III","Mejorable",IF(AH61="II","No Aceptable o Aceptable con Control Especifico",IF(AH61="I","No Aceptable"))))</f>
        <v>No Aceptable o Aceptable con Control Especifico</v>
      </c>
      <c r="AJ61" s="159">
        <f>R61</f>
        <v>360</v>
      </c>
      <c r="AK61" s="159">
        <f>AG61</f>
        <v>240</v>
      </c>
      <c r="AL61" s="160">
        <f>(AJ61-AK61)/AJ61</f>
        <v>0.33333333333333331</v>
      </c>
      <c r="AM61" s="161" t="s">
        <v>394</v>
      </c>
      <c r="AN61" s="210" t="s">
        <v>427</v>
      </c>
    </row>
    <row r="62" spans="1:40" ht="138">
      <c r="A62" s="564"/>
      <c r="B62" s="162" t="s">
        <v>385</v>
      </c>
      <c r="C62" s="162" t="s">
        <v>386</v>
      </c>
      <c r="D62" s="136" t="s">
        <v>456</v>
      </c>
      <c r="E62" s="149" t="s">
        <v>840</v>
      </c>
      <c r="F62" s="208" t="s">
        <v>24</v>
      </c>
      <c r="G62" s="136" t="s">
        <v>38</v>
      </c>
      <c r="H62" s="136" t="s">
        <v>459</v>
      </c>
      <c r="I62" s="136" t="s">
        <v>460</v>
      </c>
      <c r="J62" s="153" t="s">
        <v>397</v>
      </c>
      <c r="K62" s="136" t="s">
        <v>430</v>
      </c>
      <c r="L62" s="153" t="s">
        <v>397</v>
      </c>
      <c r="M62" s="153">
        <v>2</v>
      </c>
      <c r="N62" s="154">
        <v>4</v>
      </c>
      <c r="O62" s="156">
        <f t="shared" si="12"/>
        <v>8</v>
      </c>
      <c r="P62" s="167" t="str">
        <f t="shared" si="2"/>
        <v>Medio</v>
      </c>
      <c r="Q62" s="156">
        <v>10</v>
      </c>
      <c r="R62" s="156">
        <f t="shared" si="0"/>
        <v>80</v>
      </c>
      <c r="S62" s="153" t="str">
        <f t="shared" si="3"/>
        <v>III</v>
      </c>
      <c r="T62" s="155" t="str">
        <f t="shared" si="4"/>
        <v>Mejorable</v>
      </c>
      <c r="U62" s="137" t="s">
        <v>391</v>
      </c>
      <c r="V62" s="137" t="s">
        <v>392</v>
      </c>
      <c r="W62" s="137" t="s">
        <v>392</v>
      </c>
      <c r="X62" s="149" t="s">
        <v>431</v>
      </c>
      <c r="Y62" s="148" t="s">
        <v>278</v>
      </c>
      <c r="Z62" s="147" t="s">
        <v>392</v>
      </c>
      <c r="AA62" s="147" t="s">
        <v>442</v>
      </c>
      <c r="AB62" s="148" t="s">
        <v>390</v>
      </c>
      <c r="AC62" s="209" t="s">
        <v>562</v>
      </c>
      <c r="AD62" s="153">
        <v>2</v>
      </c>
      <c r="AE62" s="154">
        <v>1</v>
      </c>
      <c r="AF62" s="156">
        <f t="shared" si="27"/>
        <v>2</v>
      </c>
      <c r="AG62" s="157">
        <f>AF62*Q62</f>
        <v>20</v>
      </c>
      <c r="AH62" s="158" t="str">
        <f>IF((AG62&gt;599),"I",IF(AG62&gt;149,"II",IF(AG62&gt;39,"III",IF(AG62&lt;31,"IV"))))</f>
        <v>IV</v>
      </c>
      <c r="AI62" s="155" t="str">
        <f>IF(AH62="IV","Aceptable",IF(AH62="III","Mejorable",IF(AH62="II","No Aceptable o Aceptable con Control Especifico",IF(AH62="I","No Aceptable"))))</f>
        <v>Aceptable</v>
      </c>
      <c r="AJ62" s="159">
        <f>R62</f>
        <v>80</v>
      </c>
      <c r="AK62" s="159">
        <f>AG62</f>
        <v>20</v>
      </c>
      <c r="AL62" s="160">
        <f>(AJ62-AK62)/AJ62</f>
        <v>0.75</v>
      </c>
      <c r="AM62" s="161" t="s">
        <v>443</v>
      </c>
      <c r="AN62" s="210" t="s">
        <v>451</v>
      </c>
    </row>
    <row r="63" spans="1:40" ht="138">
      <c r="A63" s="564"/>
      <c r="B63" s="162" t="s">
        <v>385</v>
      </c>
      <c r="C63" s="162" t="s">
        <v>386</v>
      </c>
      <c r="D63" s="136" t="s">
        <v>456</v>
      </c>
      <c r="E63" s="149" t="s">
        <v>840</v>
      </c>
      <c r="F63" s="208" t="s">
        <v>25</v>
      </c>
      <c r="G63" s="136" t="s">
        <v>570</v>
      </c>
      <c r="H63" s="136" t="s">
        <v>461</v>
      </c>
      <c r="I63" s="136" t="s">
        <v>403</v>
      </c>
      <c r="J63" s="149" t="s">
        <v>389</v>
      </c>
      <c r="K63" s="147" t="s">
        <v>397</v>
      </c>
      <c r="L63" s="149" t="s">
        <v>404</v>
      </c>
      <c r="M63" s="153">
        <v>2</v>
      </c>
      <c r="N63" s="154">
        <v>3</v>
      </c>
      <c r="O63" s="153">
        <f t="shared" si="12"/>
        <v>6</v>
      </c>
      <c r="P63" s="167" t="str">
        <f t="shared" si="2"/>
        <v>Medio</v>
      </c>
      <c r="Q63" s="153">
        <v>10</v>
      </c>
      <c r="R63" s="153">
        <f t="shared" si="0"/>
        <v>60</v>
      </c>
      <c r="S63" s="153" t="str">
        <f t="shared" si="3"/>
        <v>III</v>
      </c>
      <c r="T63" s="155" t="str">
        <f t="shared" si="4"/>
        <v>Mejorable</v>
      </c>
      <c r="U63" s="137" t="s">
        <v>391</v>
      </c>
      <c r="V63" s="137" t="s">
        <v>392</v>
      </c>
      <c r="W63" s="137" t="s">
        <v>392</v>
      </c>
      <c r="X63" s="149" t="s">
        <v>405</v>
      </c>
      <c r="Y63" s="148" t="s">
        <v>278</v>
      </c>
      <c r="Z63" s="147" t="s">
        <v>607</v>
      </c>
      <c r="AA63" s="149" t="s">
        <v>608</v>
      </c>
      <c r="AB63" s="147" t="s">
        <v>390</v>
      </c>
      <c r="AC63" s="209" t="s">
        <v>658</v>
      </c>
      <c r="AD63" s="153">
        <v>2</v>
      </c>
      <c r="AE63" s="154">
        <v>2</v>
      </c>
      <c r="AF63" s="156">
        <f t="shared" si="27"/>
        <v>4</v>
      </c>
      <c r="AG63" s="157">
        <f t="shared" ref="AG63" si="51">AF63*Q63</f>
        <v>40</v>
      </c>
      <c r="AH63" s="158" t="str">
        <f t="shared" ref="AH63" si="52">IF((AG63&gt;599),"I",IF(AG63&gt;149,"II",IF(AG63&gt;39,"III",IF(AG63&lt;31,"IV"))))</f>
        <v>III</v>
      </c>
      <c r="AI63" s="155" t="str">
        <f t="shared" ref="AI63" si="53">IF(AH63="IV","Aceptable",IF(AH63="III","Mejorable",IF(AH63="II","No Aceptable o Aceptable con Control Especifico",IF(AH63="I","No Aceptable"))))</f>
        <v>Mejorable</v>
      </c>
      <c r="AJ63" s="159">
        <f t="shared" ref="AJ63" si="54">R63</f>
        <v>60</v>
      </c>
      <c r="AK63" s="159">
        <f t="shared" ref="AK63" si="55">AG63</f>
        <v>40</v>
      </c>
      <c r="AL63" s="160">
        <f t="shared" ref="AL63:AL66" si="56">(AJ63-AK63)/AJ63</f>
        <v>0.33333333333333331</v>
      </c>
      <c r="AM63" s="161" t="s">
        <v>407</v>
      </c>
      <c r="AN63" s="210" t="s">
        <v>427</v>
      </c>
    </row>
    <row r="64" spans="1:40" ht="127.8">
      <c r="A64" s="564"/>
      <c r="B64" s="162" t="s">
        <v>385</v>
      </c>
      <c r="C64" s="162" t="s">
        <v>386</v>
      </c>
      <c r="D64" s="136" t="s">
        <v>456</v>
      </c>
      <c r="E64" s="149" t="s">
        <v>840</v>
      </c>
      <c r="F64" s="208" t="s">
        <v>25</v>
      </c>
      <c r="G64" s="136" t="s">
        <v>32</v>
      </c>
      <c r="H64" s="136" t="s">
        <v>435</v>
      </c>
      <c r="I64" s="136" t="s">
        <v>664</v>
      </c>
      <c r="J64" s="147" t="s">
        <v>389</v>
      </c>
      <c r="K64" s="149" t="s">
        <v>665</v>
      </c>
      <c r="L64" s="147" t="s">
        <v>390</v>
      </c>
      <c r="M64" s="153">
        <v>2</v>
      </c>
      <c r="N64" s="154">
        <v>4</v>
      </c>
      <c r="O64" s="153">
        <f t="shared" si="12"/>
        <v>8</v>
      </c>
      <c r="P64" s="167" t="str">
        <f t="shared" si="2"/>
        <v>Medio</v>
      </c>
      <c r="Q64" s="153">
        <v>60</v>
      </c>
      <c r="R64" s="153">
        <f t="shared" si="0"/>
        <v>480</v>
      </c>
      <c r="S64" s="153" t="str">
        <f t="shared" si="3"/>
        <v>II</v>
      </c>
      <c r="T64" s="155" t="str">
        <f t="shared" si="4"/>
        <v>No Aceptable o Aceptable con Control Especifico</v>
      </c>
      <c r="U64" s="137" t="s">
        <v>666</v>
      </c>
      <c r="V64" s="137" t="s">
        <v>392</v>
      </c>
      <c r="W64" s="137" t="s">
        <v>392</v>
      </c>
      <c r="X64" s="149" t="s">
        <v>667</v>
      </c>
      <c r="Y64" s="148" t="s">
        <v>278</v>
      </c>
      <c r="Z64" s="148" t="s">
        <v>392</v>
      </c>
      <c r="AA64" s="149" t="s">
        <v>669</v>
      </c>
      <c r="AB64" s="147" t="s">
        <v>390</v>
      </c>
      <c r="AC64" s="209" t="s">
        <v>668</v>
      </c>
      <c r="AD64" s="153">
        <v>2</v>
      </c>
      <c r="AE64" s="154">
        <v>3</v>
      </c>
      <c r="AF64" s="156">
        <f>AD64*AE64</f>
        <v>6</v>
      </c>
      <c r="AG64" s="157">
        <f>AF64*Q64</f>
        <v>360</v>
      </c>
      <c r="AH64" s="158" t="str">
        <f>IF((AG64&gt;599),"I",IF(AG64&gt;149,"II",IF(AG64&gt;39,"III",IF(AG64&lt;31,"IV"))))</f>
        <v>II</v>
      </c>
      <c r="AI64" s="155" t="str">
        <f>IF(AH64="IV","Aceptable",IF(AH64="III","Mejorable",IF(AH64="II","No Aceptable o Aceptable con Control Especifico",IF(AH64="I","No Aceptable"))))</f>
        <v>No Aceptable o Aceptable con Control Especifico</v>
      </c>
      <c r="AJ64" s="159">
        <v>480</v>
      </c>
      <c r="AK64" s="159">
        <f>AG64</f>
        <v>360</v>
      </c>
      <c r="AL64" s="160">
        <f t="shared" si="56"/>
        <v>0.25</v>
      </c>
      <c r="AM64" s="161" t="s">
        <v>394</v>
      </c>
      <c r="AN64" s="210" t="s">
        <v>634</v>
      </c>
    </row>
    <row r="65" spans="1:40" ht="138">
      <c r="A65" s="564"/>
      <c r="B65" s="162" t="s">
        <v>385</v>
      </c>
      <c r="C65" s="162" t="s">
        <v>574</v>
      </c>
      <c r="D65" s="136" t="s">
        <v>456</v>
      </c>
      <c r="E65" s="149" t="s">
        <v>840</v>
      </c>
      <c r="F65" s="311" t="s">
        <v>30</v>
      </c>
      <c r="G65" s="311" t="s">
        <v>44</v>
      </c>
      <c r="H65" s="311" t="s">
        <v>636</v>
      </c>
      <c r="I65" s="149" t="s">
        <v>645</v>
      </c>
      <c r="J65" s="147" t="s">
        <v>390</v>
      </c>
      <c r="K65" s="147" t="s">
        <v>638</v>
      </c>
      <c r="L65" s="147" t="s">
        <v>639</v>
      </c>
      <c r="M65" s="153">
        <v>2</v>
      </c>
      <c r="N65" s="154">
        <v>4</v>
      </c>
      <c r="O65" s="153">
        <f t="shared" si="12"/>
        <v>8</v>
      </c>
      <c r="P65" s="167" t="str">
        <f t="shared" si="2"/>
        <v>Medio</v>
      </c>
      <c r="Q65" s="153">
        <v>100</v>
      </c>
      <c r="R65" s="153">
        <f t="shared" si="0"/>
        <v>800</v>
      </c>
      <c r="S65" s="153" t="str">
        <f t="shared" si="3"/>
        <v>I</v>
      </c>
      <c r="T65" s="155" t="str">
        <f t="shared" si="4"/>
        <v>No Aceptable</v>
      </c>
      <c r="U65" s="137" t="s">
        <v>391</v>
      </c>
      <c r="V65" s="137" t="s">
        <v>392</v>
      </c>
      <c r="W65" s="137" t="s">
        <v>392</v>
      </c>
      <c r="X65" s="149" t="s">
        <v>626</v>
      </c>
      <c r="Y65" s="148" t="s">
        <v>278</v>
      </c>
      <c r="Z65" s="147" t="s">
        <v>392</v>
      </c>
      <c r="AA65" s="149" t="s">
        <v>960</v>
      </c>
      <c r="AB65" s="147" t="s">
        <v>641</v>
      </c>
      <c r="AC65" s="209" t="s">
        <v>643</v>
      </c>
      <c r="AD65" s="153">
        <v>2</v>
      </c>
      <c r="AE65" s="154">
        <v>3</v>
      </c>
      <c r="AF65" s="156">
        <f t="shared" ref="AF65:AF66" si="57">AD65*AE65</f>
        <v>6</v>
      </c>
      <c r="AG65" s="157">
        <f t="shared" ref="AG65:AG66" si="58">AF65*Q65</f>
        <v>600</v>
      </c>
      <c r="AH65" s="158" t="str">
        <f t="shared" ref="AH65:AH66" si="59">IF((AG65&gt;599),"I",IF(AG65&gt;149,"II",IF(AG65&gt;39,"III",IF(AG65&lt;31,"IV"))))</f>
        <v>I</v>
      </c>
      <c r="AI65" s="155" t="str">
        <f t="shared" ref="AI65:AI66" si="60">IF(AH65="IV","Aceptable",IF(AH65="III","Mejorable",IF(AH65="II","No Aceptable o Aceptable con Control Especifico",IF(AH65="I","No Aceptable"))))</f>
        <v>No Aceptable</v>
      </c>
      <c r="AJ65" s="159">
        <v>800</v>
      </c>
      <c r="AK65" s="159">
        <f t="shared" ref="AK65:AK66" si="61">AG65</f>
        <v>600</v>
      </c>
      <c r="AL65" s="160">
        <f t="shared" si="56"/>
        <v>0.25</v>
      </c>
      <c r="AM65" s="161" t="s">
        <v>407</v>
      </c>
      <c r="AN65" s="210" t="s">
        <v>634</v>
      </c>
    </row>
    <row r="66" spans="1:40" ht="102.6">
      <c r="A66" s="564"/>
      <c r="B66" s="162" t="s">
        <v>385</v>
      </c>
      <c r="C66" s="162" t="s">
        <v>386</v>
      </c>
      <c r="D66" s="136" t="s">
        <v>462</v>
      </c>
      <c r="E66" s="149" t="s">
        <v>840</v>
      </c>
      <c r="F66" s="311" t="s">
        <v>30</v>
      </c>
      <c r="G66" s="311" t="s">
        <v>57</v>
      </c>
      <c r="H66" s="311" t="s">
        <v>644</v>
      </c>
      <c r="I66" s="147" t="s">
        <v>646</v>
      </c>
      <c r="J66" s="147" t="s">
        <v>390</v>
      </c>
      <c r="K66" s="147" t="s">
        <v>638</v>
      </c>
      <c r="L66" s="147" t="s">
        <v>639</v>
      </c>
      <c r="M66" s="153">
        <v>2</v>
      </c>
      <c r="N66" s="154">
        <v>4</v>
      </c>
      <c r="O66" s="153">
        <f t="shared" si="12"/>
        <v>8</v>
      </c>
      <c r="P66" s="167" t="str">
        <f t="shared" si="2"/>
        <v>Medio</v>
      </c>
      <c r="Q66" s="153">
        <v>100</v>
      </c>
      <c r="R66" s="153">
        <f t="shared" si="0"/>
        <v>800</v>
      </c>
      <c r="S66" s="153" t="str">
        <f t="shared" si="3"/>
        <v>I</v>
      </c>
      <c r="T66" s="155" t="str">
        <f t="shared" si="4"/>
        <v>No Aceptable</v>
      </c>
      <c r="U66" s="137" t="s">
        <v>391</v>
      </c>
      <c r="V66" s="137" t="s">
        <v>392</v>
      </c>
      <c r="W66" s="137" t="s">
        <v>392</v>
      </c>
      <c r="X66" s="149" t="s">
        <v>626</v>
      </c>
      <c r="Y66" s="148" t="s">
        <v>278</v>
      </c>
      <c r="Z66" s="147" t="s">
        <v>392</v>
      </c>
      <c r="AA66" s="149" t="s">
        <v>959</v>
      </c>
      <c r="AB66" s="147" t="s">
        <v>641</v>
      </c>
      <c r="AC66" s="209" t="s">
        <v>643</v>
      </c>
      <c r="AD66" s="153">
        <v>2</v>
      </c>
      <c r="AE66" s="154">
        <v>3</v>
      </c>
      <c r="AF66" s="156">
        <f t="shared" si="57"/>
        <v>6</v>
      </c>
      <c r="AG66" s="157">
        <f t="shared" si="58"/>
        <v>600</v>
      </c>
      <c r="AH66" s="158" t="str">
        <f t="shared" si="59"/>
        <v>I</v>
      </c>
      <c r="AI66" s="155" t="str">
        <f t="shared" si="60"/>
        <v>No Aceptable</v>
      </c>
      <c r="AJ66" s="159">
        <v>800</v>
      </c>
      <c r="AK66" s="159">
        <f t="shared" si="61"/>
        <v>600</v>
      </c>
      <c r="AL66" s="160">
        <f t="shared" si="56"/>
        <v>0.25</v>
      </c>
      <c r="AM66" s="161" t="s">
        <v>407</v>
      </c>
      <c r="AN66" s="210" t="s">
        <v>634</v>
      </c>
    </row>
    <row r="67" spans="1:40" ht="298.05" customHeight="1">
      <c r="A67" s="566" t="s">
        <v>567</v>
      </c>
      <c r="B67" s="162" t="s">
        <v>385</v>
      </c>
      <c r="C67" s="162" t="s">
        <v>386</v>
      </c>
      <c r="D67" s="319" t="s">
        <v>760</v>
      </c>
      <c r="E67" s="149" t="s">
        <v>840</v>
      </c>
      <c r="F67" s="208" t="s">
        <v>24</v>
      </c>
      <c r="G67" s="208" t="s">
        <v>72</v>
      </c>
      <c r="H67" s="208" t="s">
        <v>772</v>
      </c>
      <c r="I67" s="136" t="s">
        <v>774</v>
      </c>
      <c r="J67" s="147" t="s">
        <v>397</v>
      </c>
      <c r="K67" s="147" t="s">
        <v>397</v>
      </c>
      <c r="L67" s="136" t="s">
        <v>775</v>
      </c>
      <c r="M67" s="153">
        <v>2</v>
      </c>
      <c r="N67" s="154">
        <v>2</v>
      </c>
      <c r="O67" s="156">
        <f t="shared" ref="O67:O85" si="62">M67*N67</f>
        <v>4</v>
      </c>
      <c r="P67" s="167" t="str">
        <f t="shared" ref="P67:P85" si="63">IF((O67&gt;23),"MuyAlto",IF(O67&gt;9,"Alto",IF(O67&gt;5,"Medio",IF(O67&lt;6,"Bajo"))))</f>
        <v>Bajo</v>
      </c>
      <c r="Q67" s="156">
        <v>25</v>
      </c>
      <c r="R67" s="156">
        <f t="shared" ref="R67:R85" si="64">O67*Q67</f>
        <v>100</v>
      </c>
      <c r="S67" s="153" t="str">
        <f t="shared" ref="S67:S85" si="65">IF((R67&gt;599),"I",IF(R67&gt;149,"II",IF(R67&gt;39,"III",IF(R67&lt;31,"IV"))))</f>
        <v>III</v>
      </c>
      <c r="T67" s="155" t="str">
        <f t="shared" ref="T67:T85" si="66">IF(S67="IV","Aceptable",IF(S67="III","Mejorable",IF(S67="II","No Aceptable o Aceptable con Control Especifico",IF(S67="I","No Aceptable"))))</f>
        <v>Mejorable</v>
      </c>
      <c r="U67" s="137" t="s">
        <v>391</v>
      </c>
      <c r="V67" s="137" t="s">
        <v>392</v>
      </c>
      <c r="W67" s="137" t="s">
        <v>392</v>
      </c>
      <c r="X67" s="149" t="s">
        <v>463</v>
      </c>
      <c r="Y67" s="148" t="s">
        <v>278</v>
      </c>
      <c r="Z67" s="147" t="s">
        <v>392</v>
      </c>
      <c r="AA67" s="308" t="s">
        <v>990</v>
      </c>
      <c r="AB67" s="147" t="s">
        <v>777</v>
      </c>
      <c r="AC67" s="209" t="s">
        <v>991</v>
      </c>
      <c r="AD67" s="153">
        <v>2</v>
      </c>
      <c r="AE67" s="154">
        <v>1</v>
      </c>
      <c r="AF67" s="156">
        <f t="shared" ref="AF67:AF85" si="67">AD67*AE67</f>
        <v>2</v>
      </c>
      <c r="AG67" s="157">
        <f t="shared" ref="AG67:AG85" si="68">AF67*Q67</f>
        <v>50</v>
      </c>
      <c r="AH67" s="158" t="str">
        <f t="shared" ref="AH67:AH85" si="69">IF((AG67&gt;599),"I",IF(AG67&gt;149,"II",IF(AG67&gt;39,"III",IF(AG67&lt;31,"IV"))))</f>
        <v>III</v>
      </c>
      <c r="AI67" s="155" t="str">
        <f t="shared" ref="AI67:AI85" si="70">IF(AH67="IV","Aceptable",IF(AH67="III","Mejorable",IF(AH67="II","No Aceptable o Aceptable con Control Especifico",IF(AH67="I","No Aceptable"))))</f>
        <v>Mejorable</v>
      </c>
      <c r="AJ67" s="159">
        <f t="shared" ref="AJ67:AJ81" si="71">R67</f>
        <v>100</v>
      </c>
      <c r="AK67" s="159">
        <f t="shared" ref="AK67:AK85" si="72">AG67</f>
        <v>50</v>
      </c>
      <c r="AL67" s="160">
        <f t="shared" ref="AL67:AL85" si="73">(AJ67-AK67)/AJ67</f>
        <v>0.5</v>
      </c>
      <c r="AM67" s="161" t="s">
        <v>419</v>
      </c>
      <c r="AN67" s="210" t="s">
        <v>395</v>
      </c>
    </row>
    <row r="68" spans="1:40" ht="294" customHeight="1">
      <c r="A68" s="566"/>
      <c r="B68" s="162" t="s">
        <v>385</v>
      </c>
      <c r="C68" s="162" t="s">
        <v>386</v>
      </c>
      <c r="D68" s="319" t="s">
        <v>770</v>
      </c>
      <c r="E68" s="149" t="s">
        <v>840</v>
      </c>
      <c r="F68" s="208" t="s">
        <v>24</v>
      </c>
      <c r="G68" s="208" t="s">
        <v>38</v>
      </c>
      <c r="H68" s="208" t="s">
        <v>771</v>
      </c>
      <c r="I68" s="136" t="s">
        <v>773</v>
      </c>
      <c r="J68" s="147" t="s">
        <v>397</v>
      </c>
      <c r="K68" s="147" t="s">
        <v>397</v>
      </c>
      <c r="L68" s="136" t="s">
        <v>775</v>
      </c>
      <c r="M68" s="153">
        <v>2</v>
      </c>
      <c r="N68" s="154">
        <v>3</v>
      </c>
      <c r="O68" s="156">
        <f>M68*N68</f>
        <v>6</v>
      </c>
      <c r="P68" s="167" t="str">
        <f>IF((O68&gt;23),"MuyAlto",IF(O68&gt;9,"Alto",IF(O68&gt;5,"Medio",IF(O68&lt;6,"Bajo"))))</f>
        <v>Medio</v>
      </c>
      <c r="Q68" s="156">
        <v>25</v>
      </c>
      <c r="R68" s="156">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1008</v>
      </c>
      <c r="AB68" s="148" t="s">
        <v>390</v>
      </c>
      <c r="AC68" s="169" t="s">
        <v>992</v>
      </c>
      <c r="AD68" s="153">
        <v>2</v>
      </c>
      <c r="AE68" s="154">
        <v>1</v>
      </c>
      <c r="AF68" s="156">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9">
        <f>R68</f>
        <v>150</v>
      </c>
      <c r="AK68" s="159">
        <f>AG68</f>
        <v>50</v>
      </c>
      <c r="AL68" s="160">
        <f>(AJ68-AK68)/AJ68</f>
        <v>0.66666666666666663</v>
      </c>
      <c r="AM68" s="161" t="s">
        <v>419</v>
      </c>
      <c r="AN68" s="210" t="s">
        <v>399</v>
      </c>
    </row>
    <row r="69" spans="1:40" ht="247.05" customHeight="1">
      <c r="A69" s="566"/>
      <c r="B69" s="162" t="s">
        <v>385</v>
      </c>
      <c r="C69" s="162" t="s">
        <v>386</v>
      </c>
      <c r="D69" s="319" t="s">
        <v>764</v>
      </c>
      <c r="E69" s="149" t="s">
        <v>840</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74">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967</v>
      </c>
      <c r="AB69" s="147" t="s">
        <v>390</v>
      </c>
      <c r="AC69" s="209" t="s">
        <v>866</v>
      </c>
      <c r="AD69" s="153">
        <v>2</v>
      </c>
      <c r="AE69" s="154">
        <v>2</v>
      </c>
      <c r="AF69" s="156">
        <f t="shared" ref="AF69:AF70" si="75">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47.05" customHeight="1">
      <c r="A70" s="566"/>
      <c r="B70" s="162" t="s">
        <v>385</v>
      </c>
      <c r="C70" s="162" t="s">
        <v>386</v>
      </c>
      <c r="D70" s="319" t="s">
        <v>763</v>
      </c>
      <c r="E70" s="149" t="s">
        <v>840</v>
      </c>
      <c r="F70" s="208" t="s">
        <v>27</v>
      </c>
      <c r="G70" s="208" t="s">
        <v>566</v>
      </c>
      <c r="H70" s="208" t="s">
        <v>612</v>
      </c>
      <c r="I70" s="136" t="s">
        <v>594</v>
      </c>
      <c r="J70" s="147" t="s">
        <v>389</v>
      </c>
      <c r="K70" s="149" t="s">
        <v>595</v>
      </c>
      <c r="L70" s="147" t="s">
        <v>390</v>
      </c>
      <c r="M70" s="153">
        <v>2</v>
      </c>
      <c r="N70" s="154">
        <v>3</v>
      </c>
      <c r="O70" s="153">
        <f t="shared" ref="O70" si="76">M70*N70</f>
        <v>6</v>
      </c>
      <c r="P70" s="167" t="str">
        <f t="shared" ref="P70" si="77">IF((O70&gt;23),"MuyAlto",IF(O70&gt;9,"Alto",IF(O70&gt;5,"Medio",IF(O70&lt;6,"Bajo"))))</f>
        <v>Medio</v>
      </c>
      <c r="Q70" s="153">
        <v>60</v>
      </c>
      <c r="R70" s="153">
        <f t="shared" si="74"/>
        <v>360</v>
      </c>
      <c r="S70" s="153" t="str">
        <f t="shared" ref="S70" si="78">IF((R70&gt;599),"I",IF(R70&gt;149,"II",IF(R70&gt;39,"III",IF(R70&lt;31,"IV"))))</f>
        <v>II</v>
      </c>
      <c r="T70" s="155" t="str">
        <f t="shared" ref="T70" si="79">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850</v>
      </c>
      <c r="AB70" s="147" t="s">
        <v>390</v>
      </c>
      <c r="AC70" s="209" t="s">
        <v>866</v>
      </c>
      <c r="AD70" s="153">
        <v>2</v>
      </c>
      <c r="AE70" s="154">
        <v>2</v>
      </c>
      <c r="AF70" s="156">
        <f t="shared" si="75"/>
        <v>4</v>
      </c>
      <c r="AG70" s="157">
        <f>AF70*Q70</f>
        <v>240</v>
      </c>
      <c r="AH70" s="158" t="str">
        <f t="shared" ref="AH70" si="80">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127.05" customHeight="1">
      <c r="A71" s="566"/>
      <c r="B71" s="162" t="s">
        <v>385</v>
      </c>
      <c r="C71" s="162" t="s">
        <v>386</v>
      </c>
      <c r="D71" s="319" t="s">
        <v>765</v>
      </c>
      <c r="E71" s="149" t="s">
        <v>840</v>
      </c>
      <c r="F71" s="208" t="s">
        <v>26</v>
      </c>
      <c r="G71" s="136" t="s">
        <v>33</v>
      </c>
      <c r="H71" s="136" t="s">
        <v>766</v>
      </c>
      <c r="I71" s="136" t="s">
        <v>769</v>
      </c>
      <c r="J71" s="147" t="s">
        <v>397</v>
      </c>
      <c r="K71" s="147" t="s">
        <v>397</v>
      </c>
      <c r="L71" s="136" t="s">
        <v>767</v>
      </c>
      <c r="M71" s="153">
        <v>2</v>
      </c>
      <c r="N71" s="154">
        <v>3</v>
      </c>
      <c r="O71" s="156">
        <f t="shared" si="62"/>
        <v>6</v>
      </c>
      <c r="P71" s="167" t="str">
        <f t="shared" si="63"/>
        <v>Medio</v>
      </c>
      <c r="Q71" s="156">
        <v>10</v>
      </c>
      <c r="R71" s="156">
        <f t="shared" si="64"/>
        <v>60</v>
      </c>
      <c r="S71" s="153" t="str">
        <f t="shared" si="65"/>
        <v>III</v>
      </c>
      <c r="T71" s="155" t="str">
        <f t="shared" si="66"/>
        <v>Mejorable</v>
      </c>
      <c r="U71" s="137" t="s">
        <v>391</v>
      </c>
      <c r="V71" s="137" t="s">
        <v>392</v>
      </c>
      <c r="W71" s="137" t="s">
        <v>392</v>
      </c>
      <c r="X71" s="567" t="s">
        <v>465</v>
      </c>
      <c r="Y71" s="148" t="s">
        <v>278</v>
      </c>
      <c r="Z71" s="147" t="s">
        <v>392</v>
      </c>
      <c r="AA71" s="149" t="s">
        <v>1007</v>
      </c>
      <c r="AB71" s="148" t="s">
        <v>390</v>
      </c>
      <c r="AC71" s="209" t="s">
        <v>768</v>
      </c>
      <c r="AD71" s="153">
        <v>2</v>
      </c>
      <c r="AE71" s="154">
        <v>2</v>
      </c>
      <c r="AF71" s="156">
        <f t="shared" si="67"/>
        <v>4</v>
      </c>
      <c r="AG71" s="157">
        <f t="shared" si="68"/>
        <v>40</v>
      </c>
      <c r="AH71" s="158" t="str">
        <f t="shared" si="69"/>
        <v>III</v>
      </c>
      <c r="AI71" s="155" t="str">
        <f t="shared" si="70"/>
        <v>Mejorable</v>
      </c>
      <c r="AJ71" s="159">
        <f t="shared" si="71"/>
        <v>60</v>
      </c>
      <c r="AK71" s="159">
        <f t="shared" si="72"/>
        <v>40</v>
      </c>
      <c r="AL71" s="160">
        <f t="shared" si="73"/>
        <v>0.33333333333333331</v>
      </c>
      <c r="AM71" s="161" t="s">
        <v>419</v>
      </c>
      <c r="AN71" s="210" t="s">
        <v>427</v>
      </c>
    </row>
    <row r="72" spans="1:40" ht="111" customHeight="1">
      <c r="A72" s="566"/>
      <c r="B72" s="162" t="s">
        <v>385</v>
      </c>
      <c r="C72" s="162" t="s">
        <v>386</v>
      </c>
      <c r="D72" s="319" t="s">
        <v>765</v>
      </c>
      <c r="E72" s="149" t="s">
        <v>840</v>
      </c>
      <c r="F72" s="208" t="s">
        <v>26</v>
      </c>
      <c r="G72" s="136" t="s">
        <v>47</v>
      </c>
      <c r="H72" s="136" t="s">
        <v>466</v>
      </c>
      <c r="I72" s="136" t="s">
        <v>467</v>
      </c>
      <c r="J72" s="147" t="s">
        <v>397</v>
      </c>
      <c r="K72" s="147" t="s">
        <v>397</v>
      </c>
      <c r="L72" s="136" t="s">
        <v>782</v>
      </c>
      <c r="M72" s="153">
        <v>2</v>
      </c>
      <c r="N72" s="154">
        <v>3</v>
      </c>
      <c r="O72" s="156">
        <f t="shared" si="62"/>
        <v>6</v>
      </c>
      <c r="P72" s="167" t="str">
        <f t="shared" si="63"/>
        <v>Medio</v>
      </c>
      <c r="Q72" s="156">
        <v>10</v>
      </c>
      <c r="R72" s="156">
        <f t="shared" si="64"/>
        <v>60</v>
      </c>
      <c r="S72" s="153" t="str">
        <f t="shared" si="65"/>
        <v>III</v>
      </c>
      <c r="T72" s="155" t="str">
        <f t="shared" si="66"/>
        <v>Mejorable</v>
      </c>
      <c r="U72" s="137" t="s">
        <v>391</v>
      </c>
      <c r="V72" s="137" t="s">
        <v>392</v>
      </c>
      <c r="W72" s="137" t="s">
        <v>392</v>
      </c>
      <c r="X72" s="567"/>
      <c r="Y72" s="148" t="s">
        <v>278</v>
      </c>
      <c r="Z72" s="147" t="s">
        <v>392</v>
      </c>
      <c r="AA72" s="136" t="s">
        <v>1006</v>
      </c>
      <c r="AB72" s="148" t="s">
        <v>468</v>
      </c>
      <c r="AC72" s="209" t="s">
        <v>464</v>
      </c>
      <c r="AD72" s="153">
        <v>2</v>
      </c>
      <c r="AE72" s="154">
        <v>2</v>
      </c>
      <c r="AF72" s="156">
        <f t="shared" si="67"/>
        <v>4</v>
      </c>
      <c r="AG72" s="157">
        <f t="shared" si="68"/>
        <v>40</v>
      </c>
      <c r="AH72" s="158" t="str">
        <f t="shared" si="69"/>
        <v>III</v>
      </c>
      <c r="AI72" s="155" t="str">
        <f t="shared" si="70"/>
        <v>Mejorable</v>
      </c>
      <c r="AJ72" s="159">
        <f t="shared" si="71"/>
        <v>60</v>
      </c>
      <c r="AK72" s="159">
        <f t="shared" si="72"/>
        <v>40</v>
      </c>
      <c r="AL72" s="160">
        <f t="shared" si="73"/>
        <v>0.33333333333333331</v>
      </c>
      <c r="AM72" s="161" t="s">
        <v>419</v>
      </c>
      <c r="AN72" s="210" t="s">
        <v>427</v>
      </c>
    </row>
    <row r="73" spans="1:40" ht="124.05" customHeight="1">
      <c r="A73" s="566"/>
      <c r="B73" s="162" t="s">
        <v>385</v>
      </c>
      <c r="C73" s="162" t="s">
        <v>574</v>
      </c>
      <c r="D73" s="338" t="s">
        <v>796</v>
      </c>
      <c r="E73" s="149" t="s">
        <v>840</v>
      </c>
      <c r="F73" s="208" t="s">
        <v>25</v>
      </c>
      <c r="G73" s="136" t="s">
        <v>569</v>
      </c>
      <c r="H73" s="136" t="s">
        <v>810</v>
      </c>
      <c r="I73" s="149" t="s">
        <v>706</v>
      </c>
      <c r="J73" s="149" t="s">
        <v>389</v>
      </c>
      <c r="K73" s="147" t="s">
        <v>397</v>
      </c>
      <c r="L73" s="149" t="s">
        <v>707</v>
      </c>
      <c r="M73" s="153">
        <v>2</v>
      </c>
      <c r="N73" s="154">
        <v>3</v>
      </c>
      <c r="O73" s="153">
        <f t="shared" si="62"/>
        <v>6</v>
      </c>
      <c r="P73" s="167" t="str">
        <f t="shared" si="63"/>
        <v>Medio</v>
      </c>
      <c r="Q73" s="153">
        <v>60</v>
      </c>
      <c r="R73" s="153">
        <f t="shared" si="64"/>
        <v>360</v>
      </c>
      <c r="S73" s="153" t="str">
        <f t="shared" si="65"/>
        <v>II</v>
      </c>
      <c r="T73" s="155" t="str">
        <f t="shared" si="66"/>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6">
        <f t="shared" si="67"/>
        <v>4</v>
      </c>
      <c r="AG73" s="157">
        <f t="shared" si="68"/>
        <v>240</v>
      </c>
      <c r="AH73" s="158" t="str">
        <f t="shared" si="69"/>
        <v>II</v>
      </c>
      <c r="AI73" s="155" t="str">
        <f t="shared" si="70"/>
        <v>No Aceptable o Aceptable con Control Especifico</v>
      </c>
      <c r="AJ73" s="159">
        <f t="shared" si="71"/>
        <v>360</v>
      </c>
      <c r="AK73" s="159">
        <f t="shared" si="72"/>
        <v>240</v>
      </c>
      <c r="AL73" s="160">
        <f t="shared" si="73"/>
        <v>0.33333333333333331</v>
      </c>
      <c r="AM73" s="161" t="s">
        <v>394</v>
      </c>
      <c r="AN73" s="210" t="s">
        <v>427</v>
      </c>
    </row>
    <row r="74" spans="1:40" ht="158.4">
      <c r="A74" s="566"/>
      <c r="B74" s="162" t="s">
        <v>385</v>
      </c>
      <c r="C74" s="162" t="s">
        <v>386</v>
      </c>
      <c r="D74" s="319" t="s">
        <v>763</v>
      </c>
      <c r="E74" s="149" t="s">
        <v>840</v>
      </c>
      <c r="F74" s="208" t="s">
        <v>28</v>
      </c>
      <c r="G74" s="208" t="s">
        <v>48</v>
      </c>
      <c r="H74" s="208" t="s">
        <v>579</v>
      </c>
      <c r="I74" s="136" t="s">
        <v>600</v>
      </c>
      <c r="J74" s="149" t="s">
        <v>603</v>
      </c>
      <c r="K74" s="149" t="s">
        <v>604</v>
      </c>
      <c r="L74" s="147" t="s">
        <v>390</v>
      </c>
      <c r="M74" s="153">
        <v>2</v>
      </c>
      <c r="N74" s="154">
        <v>3</v>
      </c>
      <c r="O74" s="153">
        <f>M74*N74</f>
        <v>6</v>
      </c>
      <c r="P74" s="167" t="str">
        <f t="shared" si="63"/>
        <v>Medio</v>
      </c>
      <c r="Q74" s="153">
        <v>60</v>
      </c>
      <c r="R74" s="153">
        <f t="shared" si="64"/>
        <v>360</v>
      </c>
      <c r="S74" s="153" t="str">
        <f t="shared" si="65"/>
        <v>II</v>
      </c>
      <c r="T74" s="155" t="str">
        <f t="shared" si="66"/>
        <v>No Aceptable o Aceptable con Control Especifico</v>
      </c>
      <c r="U74" s="137" t="s">
        <v>391</v>
      </c>
      <c r="V74" s="137" t="s">
        <v>392</v>
      </c>
      <c r="W74" s="137" t="s">
        <v>392</v>
      </c>
      <c r="X74" s="149" t="s">
        <v>398</v>
      </c>
      <c r="Y74" s="148" t="s">
        <v>278</v>
      </c>
      <c r="Z74" s="148" t="s">
        <v>392</v>
      </c>
      <c r="AA74" s="149" t="s">
        <v>704</v>
      </c>
      <c r="AB74" s="147" t="s">
        <v>837</v>
      </c>
      <c r="AC74" s="209" t="s">
        <v>659</v>
      </c>
      <c r="AD74" s="153">
        <v>2</v>
      </c>
      <c r="AE74" s="154">
        <v>2</v>
      </c>
      <c r="AF74" s="156">
        <f t="shared" si="67"/>
        <v>4</v>
      </c>
      <c r="AG74" s="157">
        <f t="shared" si="68"/>
        <v>240</v>
      </c>
      <c r="AH74" s="158" t="str">
        <f t="shared" si="69"/>
        <v>II</v>
      </c>
      <c r="AI74" s="155" t="str">
        <f t="shared" si="70"/>
        <v>No Aceptable o Aceptable con Control Especifico</v>
      </c>
      <c r="AJ74" s="159">
        <f t="shared" si="71"/>
        <v>360</v>
      </c>
      <c r="AK74" s="159">
        <f t="shared" si="72"/>
        <v>240</v>
      </c>
      <c r="AL74" s="160">
        <f t="shared" si="73"/>
        <v>0.33333333333333331</v>
      </c>
      <c r="AM74" s="161" t="s">
        <v>418</v>
      </c>
      <c r="AN74" s="210" t="s">
        <v>427</v>
      </c>
    </row>
    <row r="75" spans="1:40" ht="158.4">
      <c r="A75" s="566"/>
      <c r="B75" s="162" t="s">
        <v>385</v>
      </c>
      <c r="C75" s="162" t="s">
        <v>386</v>
      </c>
      <c r="D75" s="319" t="s">
        <v>763</v>
      </c>
      <c r="E75" s="149" t="s">
        <v>840</v>
      </c>
      <c r="F75" s="208" t="s">
        <v>28</v>
      </c>
      <c r="G75" s="208" t="s">
        <v>35</v>
      </c>
      <c r="H75" s="208" t="s">
        <v>575</v>
      </c>
      <c r="I75" s="136" t="s">
        <v>798</v>
      </c>
      <c r="J75" s="149" t="s">
        <v>397</v>
      </c>
      <c r="K75" s="147" t="s">
        <v>397</v>
      </c>
      <c r="L75" s="147" t="s">
        <v>390</v>
      </c>
      <c r="M75" s="153">
        <v>2</v>
      </c>
      <c r="N75" s="154">
        <v>3</v>
      </c>
      <c r="O75" s="153">
        <f t="shared" si="62"/>
        <v>6</v>
      </c>
      <c r="P75" s="167" t="str">
        <f t="shared" si="63"/>
        <v>Medio</v>
      </c>
      <c r="Q75" s="153">
        <v>60</v>
      </c>
      <c r="R75" s="153">
        <f t="shared" si="64"/>
        <v>360</v>
      </c>
      <c r="S75" s="153" t="str">
        <f t="shared" si="65"/>
        <v>II</v>
      </c>
      <c r="T75" s="155" t="str">
        <f t="shared" si="66"/>
        <v>No Aceptable o Aceptable con Control Especifico</v>
      </c>
      <c r="U75" s="137" t="s">
        <v>391</v>
      </c>
      <c r="V75" s="137" t="s">
        <v>392</v>
      </c>
      <c r="W75" s="137" t="s">
        <v>392</v>
      </c>
      <c r="X75" s="149" t="s">
        <v>702</v>
      </c>
      <c r="Y75" s="148" t="s">
        <v>278</v>
      </c>
      <c r="Z75" s="148" t="s">
        <v>392</v>
      </c>
      <c r="AA75" s="149" t="s">
        <v>1005</v>
      </c>
      <c r="AB75" s="147" t="s">
        <v>390</v>
      </c>
      <c r="AC75" s="209" t="s">
        <v>659</v>
      </c>
      <c r="AD75" s="153">
        <v>2</v>
      </c>
      <c r="AE75" s="154">
        <v>2</v>
      </c>
      <c r="AF75" s="156">
        <f t="shared" si="67"/>
        <v>4</v>
      </c>
      <c r="AG75" s="157">
        <f t="shared" si="68"/>
        <v>240</v>
      </c>
      <c r="AH75" s="158" t="str">
        <f t="shared" si="69"/>
        <v>II</v>
      </c>
      <c r="AI75" s="155" t="str">
        <f t="shared" si="70"/>
        <v>No Aceptable o Aceptable con Control Especifico</v>
      </c>
      <c r="AJ75" s="159">
        <f t="shared" si="71"/>
        <v>360</v>
      </c>
      <c r="AK75" s="159">
        <f t="shared" si="72"/>
        <v>240</v>
      </c>
      <c r="AL75" s="160">
        <f t="shared" si="73"/>
        <v>0.33333333333333331</v>
      </c>
      <c r="AM75" s="161" t="s">
        <v>418</v>
      </c>
      <c r="AN75" s="210" t="s">
        <v>427</v>
      </c>
    </row>
    <row r="76" spans="1:40" ht="256.05" customHeight="1">
      <c r="A76" s="566"/>
      <c r="B76" s="162" t="s">
        <v>385</v>
      </c>
      <c r="C76" s="162" t="s">
        <v>386</v>
      </c>
      <c r="D76" s="319" t="s">
        <v>797</v>
      </c>
      <c r="E76" s="149" t="s">
        <v>840</v>
      </c>
      <c r="F76" s="311" t="s">
        <v>28</v>
      </c>
      <c r="G76" s="311" t="s">
        <v>35</v>
      </c>
      <c r="H76" s="208" t="s">
        <v>578</v>
      </c>
      <c r="I76" s="208" t="s">
        <v>800</v>
      </c>
      <c r="J76" s="149" t="s">
        <v>397</v>
      </c>
      <c r="K76" s="147" t="s">
        <v>397</v>
      </c>
      <c r="L76" s="147" t="s">
        <v>397</v>
      </c>
      <c r="M76" s="153">
        <v>2</v>
      </c>
      <c r="N76" s="154">
        <v>3</v>
      </c>
      <c r="O76" s="153">
        <f t="shared" si="62"/>
        <v>6</v>
      </c>
      <c r="P76" s="167" t="str">
        <f t="shared" si="63"/>
        <v>Medio</v>
      </c>
      <c r="Q76" s="153">
        <v>60</v>
      </c>
      <c r="R76" s="153">
        <f t="shared" si="64"/>
        <v>360</v>
      </c>
      <c r="S76" s="153" t="str">
        <f t="shared" si="65"/>
        <v>II</v>
      </c>
      <c r="T76" s="155" t="str">
        <f t="shared" si="66"/>
        <v>No Aceptable o Aceptable con Control Especifico</v>
      </c>
      <c r="U76" s="137" t="s">
        <v>391</v>
      </c>
      <c r="V76" s="137" t="s">
        <v>392</v>
      </c>
      <c r="W76" s="137" t="s">
        <v>392</v>
      </c>
      <c r="X76" s="149" t="s">
        <v>801</v>
      </c>
      <c r="Y76" s="148" t="s">
        <v>278</v>
      </c>
      <c r="Z76" s="148" t="s">
        <v>392</v>
      </c>
      <c r="AA76" s="149" t="s">
        <v>1003</v>
      </c>
      <c r="AB76" s="147" t="s">
        <v>390</v>
      </c>
      <c r="AC76" s="209" t="s">
        <v>1004</v>
      </c>
      <c r="AD76" s="153">
        <v>2</v>
      </c>
      <c r="AE76" s="154">
        <v>2</v>
      </c>
      <c r="AF76" s="156">
        <f t="shared" si="67"/>
        <v>4</v>
      </c>
      <c r="AG76" s="157">
        <f t="shared" si="68"/>
        <v>240</v>
      </c>
      <c r="AH76" s="158" t="str">
        <f t="shared" si="69"/>
        <v>II</v>
      </c>
      <c r="AI76" s="155" t="str">
        <f t="shared" si="70"/>
        <v>No Aceptable o Aceptable con Control Especifico</v>
      </c>
      <c r="AJ76" s="159">
        <f t="shared" si="71"/>
        <v>360</v>
      </c>
      <c r="AK76" s="159">
        <f t="shared" si="72"/>
        <v>240</v>
      </c>
      <c r="AL76" s="160">
        <f t="shared" si="73"/>
        <v>0.33333333333333331</v>
      </c>
      <c r="AM76" s="161" t="s">
        <v>418</v>
      </c>
      <c r="AN76" s="210" t="s">
        <v>427</v>
      </c>
    </row>
    <row r="77" spans="1:40" ht="273" customHeight="1">
      <c r="A77" s="566"/>
      <c r="B77" s="162" t="s">
        <v>385</v>
      </c>
      <c r="C77" s="162" t="s">
        <v>386</v>
      </c>
      <c r="D77" s="319" t="s">
        <v>763</v>
      </c>
      <c r="E77" s="149" t="s">
        <v>840</v>
      </c>
      <c r="F77" s="208" t="s">
        <v>28</v>
      </c>
      <c r="G77" s="208" t="s">
        <v>55</v>
      </c>
      <c r="H77" s="208" t="s">
        <v>576</v>
      </c>
      <c r="I77" s="136" t="s">
        <v>693</v>
      </c>
      <c r="J77" s="149" t="s">
        <v>397</v>
      </c>
      <c r="K77" s="147" t="s">
        <v>397</v>
      </c>
      <c r="L77" s="147" t="s">
        <v>397</v>
      </c>
      <c r="M77" s="153">
        <v>6</v>
      </c>
      <c r="N77" s="154">
        <v>1</v>
      </c>
      <c r="O77" s="153">
        <f t="shared" si="62"/>
        <v>6</v>
      </c>
      <c r="P77" s="167" t="str">
        <f t="shared" si="63"/>
        <v>Medio</v>
      </c>
      <c r="Q77" s="153">
        <v>60</v>
      </c>
      <c r="R77" s="153">
        <f t="shared" si="64"/>
        <v>360</v>
      </c>
      <c r="S77" s="153" t="str">
        <f t="shared" si="65"/>
        <v>II</v>
      </c>
      <c r="T77" s="155" t="str">
        <f t="shared" si="66"/>
        <v>No Aceptable o Aceptable con Control Especifico</v>
      </c>
      <c r="U77" s="137" t="s">
        <v>391</v>
      </c>
      <c r="V77" s="137" t="s">
        <v>392</v>
      </c>
      <c r="W77" s="137" t="s">
        <v>392</v>
      </c>
      <c r="X77" s="149" t="s">
        <v>694</v>
      </c>
      <c r="Y77" s="148" t="s">
        <v>278</v>
      </c>
      <c r="Z77" s="148" t="s">
        <v>392</v>
      </c>
      <c r="AA77" s="149" t="s">
        <v>1001</v>
      </c>
      <c r="AB77" s="147" t="s">
        <v>390</v>
      </c>
      <c r="AC77" s="209" t="s">
        <v>1002</v>
      </c>
      <c r="AD77" s="153">
        <v>2</v>
      </c>
      <c r="AE77" s="154">
        <v>1</v>
      </c>
      <c r="AF77" s="156">
        <f t="shared" si="67"/>
        <v>2</v>
      </c>
      <c r="AG77" s="157">
        <f t="shared" si="68"/>
        <v>120</v>
      </c>
      <c r="AH77" s="158" t="str">
        <f t="shared" si="69"/>
        <v>III</v>
      </c>
      <c r="AI77" s="155" t="str">
        <f t="shared" si="70"/>
        <v>Mejorable</v>
      </c>
      <c r="AJ77" s="159">
        <f t="shared" si="71"/>
        <v>360</v>
      </c>
      <c r="AK77" s="159">
        <f t="shared" si="72"/>
        <v>120</v>
      </c>
      <c r="AL77" s="160">
        <f t="shared" si="73"/>
        <v>0.66666666666666663</v>
      </c>
      <c r="AM77" s="161" t="s">
        <v>394</v>
      </c>
      <c r="AN77" s="210" t="s">
        <v>425</v>
      </c>
    </row>
    <row r="78" spans="1:40" ht="223.95" customHeight="1">
      <c r="A78" s="566"/>
      <c r="B78" s="162" t="s">
        <v>385</v>
      </c>
      <c r="C78" s="162" t="s">
        <v>386</v>
      </c>
      <c r="D78" s="319" t="s">
        <v>763</v>
      </c>
      <c r="E78" s="149" t="s">
        <v>840</v>
      </c>
      <c r="F78" s="311" t="s">
        <v>28</v>
      </c>
      <c r="G78" s="311" t="s">
        <v>42</v>
      </c>
      <c r="H78" s="208" t="s">
        <v>577</v>
      </c>
      <c r="I78" s="136" t="s">
        <v>799</v>
      </c>
      <c r="J78" s="147" t="s">
        <v>397</v>
      </c>
      <c r="K78" s="147" t="s">
        <v>397</v>
      </c>
      <c r="L78" s="147" t="s">
        <v>397</v>
      </c>
      <c r="M78" s="153">
        <v>2</v>
      </c>
      <c r="N78" s="154">
        <v>3</v>
      </c>
      <c r="O78" s="156">
        <f t="shared" si="62"/>
        <v>6</v>
      </c>
      <c r="P78" s="167" t="str">
        <f t="shared" si="63"/>
        <v>Medio</v>
      </c>
      <c r="Q78" s="156">
        <v>60</v>
      </c>
      <c r="R78" s="156">
        <f t="shared" si="64"/>
        <v>360</v>
      </c>
      <c r="S78" s="153" t="str">
        <f t="shared" si="65"/>
        <v>II</v>
      </c>
      <c r="T78" s="155" t="str">
        <f t="shared" si="66"/>
        <v>No Aceptable o Aceptable con Control Especifico</v>
      </c>
      <c r="U78" s="137" t="s">
        <v>391</v>
      </c>
      <c r="V78" s="137" t="s">
        <v>392</v>
      </c>
      <c r="W78" s="137" t="s">
        <v>392</v>
      </c>
      <c r="X78" s="147" t="s">
        <v>805</v>
      </c>
      <c r="Y78" s="148" t="s">
        <v>278</v>
      </c>
      <c r="Z78" s="147" t="s">
        <v>392</v>
      </c>
      <c r="AA78" s="136" t="s">
        <v>1000</v>
      </c>
      <c r="AB78" s="148" t="s">
        <v>390</v>
      </c>
      <c r="AC78" s="209" t="s">
        <v>999</v>
      </c>
      <c r="AD78" s="153">
        <v>2</v>
      </c>
      <c r="AE78" s="154">
        <v>2</v>
      </c>
      <c r="AF78" s="156">
        <f t="shared" si="67"/>
        <v>4</v>
      </c>
      <c r="AG78" s="157">
        <f t="shared" si="68"/>
        <v>240</v>
      </c>
      <c r="AH78" s="158" t="str">
        <f t="shared" si="69"/>
        <v>II</v>
      </c>
      <c r="AI78" s="155" t="str">
        <f t="shared" si="70"/>
        <v>No Aceptable o Aceptable con Control Especifico</v>
      </c>
      <c r="AJ78" s="159">
        <f t="shared" si="71"/>
        <v>360</v>
      </c>
      <c r="AK78" s="159">
        <f t="shared" si="72"/>
        <v>240</v>
      </c>
      <c r="AL78" s="160">
        <f t="shared" si="73"/>
        <v>0.33333333333333331</v>
      </c>
      <c r="AM78" s="161" t="s">
        <v>394</v>
      </c>
      <c r="AN78" s="210" t="s">
        <v>427</v>
      </c>
    </row>
    <row r="79" spans="1:40" ht="102.6">
      <c r="A79" s="566"/>
      <c r="B79" s="162" t="s">
        <v>385</v>
      </c>
      <c r="C79" s="162" t="s">
        <v>386</v>
      </c>
      <c r="D79" s="319" t="s">
        <v>792</v>
      </c>
      <c r="E79" s="149" t="s">
        <v>840</v>
      </c>
      <c r="F79" s="208" t="s">
        <v>29</v>
      </c>
      <c r="G79" s="208" t="s">
        <v>43</v>
      </c>
      <c r="H79" s="311" t="s">
        <v>617</v>
      </c>
      <c r="I79" s="147" t="s">
        <v>618</v>
      </c>
      <c r="J79" s="147" t="s">
        <v>397</v>
      </c>
      <c r="K79" s="147" t="s">
        <v>397</v>
      </c>
      <c r="L79" s="147" t="s">
        <v>397</v>
      </c>
      <c r="M79" s="153">
        <v>2</v>
      </c>
      <c r="N79" s="154">
        <v>3</v>
      </c>
      <c r="O79" s="153">
        <f t="shared" si="62"/>
        <v>6</v>
      </c>
      <c r="P79" s="167" t="str">
        <f t="shared" si="63"/>
        <v>Medio</v>
      </c>
      <c r="Q79" s="153">
        <v>10</v>
      </c>
      <c r="R79" s="153">
        <f t="shared" si="64"/>
        <v>60</v>
      </c>
      <c r="S79" s="153" t="str">
        <f t="shared" si="65"/>
        <v>III</v>
      </c>
      <c r="T79" s="155" t="str">
        <f t="shared" si="66"/>
        <v>Mejorable</v>
      </c>
      <c r="U79" s="137" t="s">
        <v>391</v>
      </c>
      <c r="V79" s="137" t="s">
        <v>392</v>
      </c>
      <c r="W79" s="137" t="s">
        <v>392</v>
      </c>
      <c r="X79" s="149" t="s">
        <v>619</v>
      </c>
      <c r="Y79" s="148" t="s">
        <v>278</v>
      </c>
      <c r="Z79" s="147" t="s">
        <v>392</v>
      </c>
      <c r="AA79" s="149" t="s">
        <v>621</v>
      </c>
      <c r="AB79" s="147" t="s">
        <v>390</v>
      </c>
      <c r="AC79" s="209" t="s">
        <v>622</v>
      </c>
      <c r="AD79" s="153">
        <v>2</v>
      </c>
      <c r="AE79" s="154">
        <v>2</v>
      </c>
      <c r="AF79" s="156">
        <f t="shared" si="67"/>
        <v>4</v>
      </c>
      <c r="AG79" s="157">
        <f t="shared" si="68"/>
        <v>40</v>
      </c>
      <c r="AH79" s="158" t="str">
        <f t="shared" si="69"/>
        <v>III</v>
      </c>
      <c r="AI79" s="155" t="str">
        <f t="shared" si="70"/>
        <v>Mejorable</v>
      </c>
      <c r="AJ79" s="159">
        <v>60</v>
      </c>
      <c r="AK79" s="159">
        <f t="shared" si="72"/>
        <v>40</v>
      </c>
      <c r="AL79" s="160">
        <f t="shared" si="73"/>
        <v>0.33333333333333331</v>
      </c>
      <c r="AM79" s="161" t="s">
        <v>407</v>
      </c>
      <c r="AN79" s="210" t="s">
        <v>427</v>
      </c>
    </row>
    <row r="80" spans="1:40" ht="108">
      <c r="A80" s="566"/>
      <c r="B80" s="162" t="s">
        <v>385</v>
      </c>
      <c r="C80" s="162" t="s">
        <v>386</v>
      </c>
      <c r="D80" s="338" t="s">
        <v>787</v>
      </c>
      <c r="E80" s="149" t="s">
        <v>840</v>
      </c>
      <c r="F80" s="208" t="s">
        <v>29</v>
      </c>
      <c r="G80" s="136" t="s">
        <v>49</v>
      </c>
      <c r="H80" s="227" t="s">
        <v>1195</v>
      </c>
      <c r="I80" s="136" t="s">
        <v>477</v>
      </c>
      <c r="J80" s="136" t="s">
        <v>788</v>
      </c>
      <c r="K80" s="136" t="s">
        <v>479</v>
      </c>
      <c r="L80" s="136" t="s">
        <v>480</v>
      </c>
      <c r="M80" s="153">
        <v>2</v>
      </c>
      <c r="N80" s="154">
        <v>3</v>
      </c>
      <c r="O80" s="156">
        <f t="shared" si="62"/>
        <v>6</v>
      </c>
      <c r="P80" s="167" t="str">
        <f t="shared" si="63"/>
        <v>Medio</v>
      </c>
      <c r="Q80" s="156">
        <v>25</v>
      </c>
      <c r="R80" s="156">
        <f t="shared" si="64"/>
        <v>150</v>
      </c>
      <c r="S80" s="153" t="str">
        <f t="shared" si="65"/>
        <v>II</v>
      </c>
      <c r="T80" s="155" t="str">
        <f t="shared" si="66"/>
        <v>No Aceptable o Aceptable con Control Especifico</v>
      </c>
      <c r="U80" s="137" t="s">
        <v>391</v>
      </c>
      <c r="V80" s="137" t="s">
        <v>392</v>
      </c>
      <c r="W80" s="137" t="s">
        <v>392</v>
      </c>
      <c r="X80" s="136" t="s">
        <v>474</v>
      </c>
      <c r="Y80" s="148" t="s">
        <v>278</v>
      </c>
      <c r="Z80" s="147" t="s">
        <v>392</v>
      </c>
      <c r="AA80" s="149" t="s">
        <v>998</v>
      </c>
      <c r="AB80" s="148" t="s">
        <v>390</v>
      </c>
      <c r="AC80" s="149" t="s">
        <v>977</v>
      </c>
      <c r="AD80" s="153">
        <v>2</v>
      </c>
      <c r="AE80" s="154">
        <v>2</v>
      </c>
      <c r="AF80" s="156">
        <f t="shared" si="67"/>
        <v>4</v>
      </c>
      <c r="AG80" s="157">
        <f t="shared" si="68"/>
        <v>100</v>
      </c>
      <c r="AH80" s="158" t="str">
        <f t="shared" si="69"/>
        <v>III</v>
      </c>
      <c r="AI80" s="155" t="str">
        <f t="shared" si="70"/>
        <v>Mejorable</v>
      </c>
      <c r="AJ80" s="159">
        <f t="shared" si="71"/>
        <v>150</v>
      </c>
      <c r="AK80" s="159">
        <f t="shared" si="72"/>
        <v>100</v>
      </c>
      <c r="AL80" s="160">
        <f t="shared" si="73"/>
        <v>0.33333333333333331</v>
      </c>
      <c r="AM80" s="161" t="s">
        <v>476</v>
      </c>
      <c r="AN80" s="210" t="s">
        <v>427</v>
      </c>
    </row>
    <row r="81" spans="1:40" ht="121.05" customHeight="1">
      <c r="A81" s="566"/>
      <c r="B81" s="162" t="s">
        <v>385</v>
      </c>
      <c r="C81" s="162" t="s">
        <v>386</v>
      </c>
      <c r="D81" s="338" t="s">
        <v>785</v>
      </c>
      <c r="E81" s="149" t="s">
        <v>840</v>
      </c>
      <c r="F81" s="208" t="s">
        <v>29</v>
      </c>
      <c r="G81" s="208" t="s">
        <v>36</v>
      </c>
      <c r="H81" s="208" t="s">
        <v>784</v>
      </c>
      <c r="I81" s="136" t="s">
        <v>481</v>
      </c>
      <c r="J81" s="136" t="s">
        <v>478</v>
      </c>
      <c r="K81" s="136" t="s">
        <v>397</v>
      </c>
      <c r="L81" s="136" t="s">
        <v>482</v>
      </c>
      <c r="M81" s="153">
        <v>2</v>
      </c>
      <c r="N81" s="154">
        <v>3</v>
      </c>
      <c r="O81" s="156">
        <f t="shared" si="62"/>
        <v>6</v>
      </c>
      <c r="P81" s="167" t="str">
        <f t="shared" si="63"/>
        <v>Medio</v>
      </c>
      <c r="Q81" s="156">
        <v>25</v>
      </c>
      <c r="R81" s="156">
        <f t="shared" si="64"/>
        <v>150</v>
      </c>
      <c r="S81" s="153" t="str">
        <f t="shared" si="65"/>
        <v>II</v>
      </c>
      <c r="T81" s="155" t="str">
        <f t="shared" si="66"/>
        <v>No Aceptable o Aceptable con Control Especifico</v>
      </c>
      <c r="U81" s="137" t="s">
        <v>391</v>
      </c>
      <c r="V81" s="137" t="s">
        <v>392</v>
      </c>
      <c r="W81" s="137" t="s">
        <v>392</v>
      </c>
      <c r="X81" s="136" t="s">
        <v>483</v>
      </c>
      <c r="Y81" s="148" t="s">
        <v>278</v>
      </c>
      <c r="Z81" s="136" t="s">
        <v>484</v>
      </c>
      <c r="AA81" s="136" t="s">
        <v>997</v>
      </c>
      <c r="AB81" s="148" t="s">
        <v>390</v>
      </c>
      <c r="AC81" s="136" t="s">
        <v>980</v>
      </c>
      <c r="AD81" s="153">
        <v>2</v>
      </c>
      <c r="AE81" s="154">
        <v>2</v>
      </c>
      <c r="AF81" s="156">
        <f t="shared" si="67"/>
        <v>4</v>
      </c>
      <c r="AG81" s="157">
        <f t="shared" si="68"/>
        <v>100</v>
      </c>
      <c r="AH81" s="158" t="str">
        <f t="shared" si="69"/>
        <v>III</v>
      </c>
      <c r="AI81" s="155" t="str">
        <f t="shared" si="70"/>
        <v>Mejorable</v>
      </c>
      <c r="AJ81" s="159">
        <f t="shared" si="71"/>
        <v>150</v>
      </c>
      <c r="AK81" s="159">
        <f t="shared" si="72"/>
        <v>100</v>
      </c>
      <c r="AL81" s="160">
        <f t="shared" si="73"/>
        <v>0.33333333333333331</v>
      </c>
      <c r="AM81" s="161" t="s">
        <v>476</v>
      </c>
      <c r="AN81" s="210" t="s">
        <v>427</v>
      </c>
    </row>
    <row r="82" spans="1:40" ht="108">
      <c r="A82" s="566"/>
      <c r="B82" s="162" t="s">
        <v>385</v>
      </c>
      <c r="C82" s="162" t="s">
        <v>574</v>
      </c>
      <c r="D82" s="338" t="s">
        <v>796</v>
      </c>
      <c r="E82" s="149" t="s">
        <v>840</v>
      </c>
      <c r="F82" s="208" t="s">
        <v>29</v>
      </c>
      <c r="G82" s="208" t="s">
        <v>62</v>
      </c>
      <c r="H82" s="311" t="s">
        <v>812</v>
      </c>
      <c r="I82" s="147" t="s">
        <v>681</v>
      </c>
      <c r="J82" s="149" t="s">
        <v>389</v>
      </c>
      <c r="K82" s="149" t="s">
        <v>397</v>
      </c>
      <c r="L82" s="149" t="s">
        <v>682</v>
      </c>
      <c r="M82" s="153">
        <v>6</v>
      </c>
      <c r="N82" s="154">
        <v>1</v>
      </c>
      <c r="O82" s="153">
        <f t="shared" si="62"/>
        <v>6</v>
      </c>
      <c r="P82" s="167" t="str">
        <f t="shared" si="63"/>
        <v>Medio</v>
      </c>
      <c r="Q82" s="153">
        <v>100</v>
      </c>
      <c r="R82" s="153">
        <f t="shared" si="64"/>
        <v>600</v>
      </c>
      <c r="S82" s="153" t="str">
        <f t="shared" si="65"/>
        <v>I</v>
      </c>
      <c r="T82" s="155" t="str">
        <f t="shared" si="66"/>
        <v>No Aceptable</v>
      </c>
      <c r="U82" s="137" t="s">
        <v>391</v>
      </c>
      <c r="V82" s="137" t="s">
        <v>392</v>
      </c>
      <c r="W82" s="137" t="s">
        <v>392</v>
      </c>
      <c r="X82" s="149" t="s">
        <v>626</v>
      </c>
      <c r="Y82" s="148" t="s">
        <v>278</v>
      </c>
      <c r="Z82" s="147" t="s">
        <v>392</v>
      </c>
      <c r="AA82" s="149" t="s">
        <v>996</v>
      </c>
      <c r="AB82" s="147" t="s">
        <v>390</v>
      </c>
      <c r="AC82" s="209" t="s">
        <v>995</v>
      </c>
      <c r="AD82" s="153">
        <v>2</v>
      </c>
      <c r="AE82" s="154">
        <v>1</v>
      </c>
      <c r="AF82" s="156">
        <f t="shared" si="67"/>
        <v>2</v>
      </c>
      <c r="AG82" s="157">
        <f t="shared" si="68"/>
        <v>200</v>
      </c>
      <c r="AH82" s="158" t="str">
        <f t="shared" si="69"/>
        <v>II</v>
      </c>
      <c r="AI82" s="155" t="str">
        <f t="shared" si="70"/>
        <v>No Aceptable o Aceptable con Control Especifico</v>
      </c>
      <c r="AJ82" s="159">
        <v>600</v>
      </c>
      <c r="AK82" s="159">
        <f t="shared" si="72"/>
        <v>200</v>
      </c>
      <c r="AL82" s="160">
        <f t="shared" si="73"/>
        <v>0.66666666666666663</v>
      </c>
      <c r="AM82" s="161" t="s">
        <v>394</v>
      </c>
      <c r="AN82" s="210" t="s">
        <v>399</v>
      </c>
    </row>
    <row r="83" spans="1:40" ht="102.6">
      <c r="A83" s="566"/>
      <c r="B83" s="162" t="s">
        <v>385</v>
      </c>
      <c r="C83" s="162" t="s">
        <v>574</v>
      </c>
      <c r="D83" s="338" t="s">
        <v>796</v>
      </c>
      <c r="E83" s="149" t="s">
        <v>840</v>
      </c>
      <c r="F83" s="208" t="s">
        <v>29</v>
      </c>
      <c r="G83" s="208" t="s">
        <v>67</v>
      </c>
      <c r="H83" s="311" t="s">
        <v>811</v>
      </c>
      <c r="I83" s="147" t="s">
        <v>820</v>
      </c>
      <c r="J83" s="149" t="s">
        <v>389</v>
      </c>
      <c r="K83" s="149" t="s">
        <v>397</v>
      </c>
      <c r="L83" s="149" t="s">
        <v>685</v>
      </c>
      <c r="M83" s="153">
        <v>6</v>
      </c>
      <c r="N83" s="154">
        <v>1</v>
      </c>
      <c r="O83" s="153">
        <f t="shared" si="62"/>
        <v>6</v>
      </c>
      <c r="P83" s="167" t="str">
        <f t="shared" si="63"/>
        <v>Medio</v>
      </c>
      <c r="Q83" s="153">
        <v>100</v>
      </c>
      <c r="R83" s="153">
        <f t="shared" si="64"/>
        <v>600</v>
      </c>
      <c r="S83" s="153" t="str">
        <f t="shared" si="65"/>
        <v>I</v>
      </c>
      <c r="T83" s="155" t="str">
        <f t="shared" si="66"/>
        <v>No Aceptable</v>
      </c>
      <c r="U83" s="137" t="s">
        <v>391</v>
      </c>
      <c r="V83" s="137" t="s">
        <v>392</v>
      </c>
      <c r="W83" s="137" t="s">
        <v>392</v>
      </c>
      <c r="X83" s="149" t="s">
        <v>626</v>
      </c>
      <c r="Y83" s="148" t="s">
        <v>278</v>
      </c>
      <c r="Z83" s="147" t="s">
        <v>392</v>
      </c>
      <c r="AA83" s="149" t="s">
        <v>962</v>
      </c>
      <c r="AB83" s="147" t="s">
        <v>390</v>
      </c>
      <c r="AC83" s="209" t="s">
        <v>687</v>
      </c>
      <c r="AD83" s="153">
        <v>2</v>
      </c>
      <c r="AE83" s="154">
        <v>1</v>
      </c>
      <c r="AF83" s="156">
        <f t="shared" si="67"/>
        <v>2</v>
      </c>
      <c r="AG83" s="157">
        <f t="shared" si="68"/>
        <v>200</v>
      </c>
      <c r="AH83" s="158" t="str">
        <f t="shared" si="69"/>
        <v>II</v>
      </c>
      <c r="AI83" s="155" t="str">
        <f t="shared" si="70"/>
        <v>No Aceptable o Aceptable con Control Especifico</v>
      </c>
      <c r="AJ83" s="159">
        <v>600</v>
      </c>
      <c r="AK83" s="159">
        <f t="shared" si="72"/>
        <v>200</v>
      </c>
      <c r="AL83" s="160">
        <f t="shared" si="73"/>
        <v>0.66666666666666663</v>
      </c>
      <c r="AM83" s="161" t="s">
        <v>394</v>
      </c>
      <c r="AN83" s="210" t="s">
        <v>399</v>
      </c>
    </row>
    <row r="84" spans="1:40" ht="108">
      <c r="A84" s="566"/>
      <c r="B84" s="162" t="s">
        <v>385</v>
      </c>
      <c r="C84" s="162" t="s">
        <v>574</v>
      </c>
      <c r="D84" s="319" t="s">
        <v>770</v>
      </c>
      <c r="E84" s="149" t="s">
        <v>840</v>
      </c>
      <c r="F84" s="208" t="s">
        <v>30</v>
      </c>
      <c r="G84" s="208" t="s">
        <v>44</v>
      </c>
      <c r="H84" s="311" t="s">
        <v>636</v>
      </c>
      <c r="I84" s="147" t="s">
        <v>645</v>
      </c>
      <c r="J84" s="147" t="s">
        <v>390</v>
      </c>
      <c r="K84" s="147" t="s">
        <v>638</v>
      </c>
      <c r="L84" s="147" t="s">
        <v>639</v>
      </c>
      <c r="M84" s="153">
        <v>2</v>
      </c>
      <c r="N84" s="154">
        <v>4</v>
      </c>
      <c r="O84" s="153">
        <f t="shared" si="62"/>
        <v>8</v>
      </c>
      <c r="P84" s="167" t="str">
        <f t="shared" si="63"/>
        <v>Medio</v>
      </c>
      <c r="Q84" s="153">
        <v>100</v>
      </c>
      <c r="R84" s="153">
        <f t="shared" si="64"/>
        <v>800</v>
      </c>
      <c r="S84" s="153" t="str">
        <f t="shared" si="65"/>
        <v>I</v>
      </c>
      <c r="T84" s="155" t="str">
        <f t="shared" si="66"/>
        <v>No Aceptable</v>
      </c>
      <c r="U84" s="137" t="s">
        <v>391</v>
      </c>
      <c r="V84" s="137" t="s">
        <v>392</v>
      </c>
      <c r="W84" s="137" t="s">
        <v>392</v>
      </c>
      <c r="X84" s="149" t="s">
        <v>626</v>
      </c>
      <c r="Y84" s="148" t="s">
        <v>278</v>
      </c>
      <c r="Z84" s="147" t="s">
        <v>392</v>
      </c>
      <c r="AA84" s="149" t="s">
        <v>994</v>
      </c>
      <c r="AB84" s="147" t="s">
        <v>641</v>
      </c>
      <c r="AC84" s="209" t="s">
        <v>643</v>
      </c>
      <c r="AD84" s="153">
        <v>2</v>
      </c>
      <c r="AE84" s="154">
        <v>3</v>
      </c>
      <c r="AF84" s="156">
        <f t="shared" si="67"/>
        <v>6</v>
      </c>
      <c r="AG84" s="157">
        <f t="shared" si="68"/>
        <v>600</v>
      </c>
      <c r="AH84" s="158" t="str">
        <f t="shared" si="69"/>
        <v>I</v>
      </c>
      <c r="AI84" s="155" t="str">
        <f t="shared" si="70"/>
        <v>No Aceptable</v>
      </c>
      <c r="AJ84" s="159">
        <v>800</v>
      </c>
      <c r="AK84" s="159">
        <f t="shared" si="72"/>
        <v>600</v>
      </c>
      <c r="AL84" s="160">
        <f t="shared" si="73"/>
        <v>0.25</v>
      </c>
      <c r="AM84" s="161" t="s">
        <v>407</v>
      </c>
      <c r="AN84" s="210" t="s">
        <v>634</v>
      </c>
    </row>
    <row r="85" spans="1:40" ht="108">
      <c r="A85" s="566"/>
      <c r="B85" s="162" t="s">
        <v>385</v>
      </c>
      <c r="C85" s="162" t="s">
        <v>574</v>
      </c>
      <c r="D85" s="319" t="s">
        <v>770</v>
      </c>
      <c r="E85" s="149" t="s">
        <v>840</v>
      </c>
      <c r="F85" s="208" t="s">
        <v>30</v>
      </c>
      <c r="G85" s="208" t="s">
        <v>57</v>
      </c>
      <c r="H85" s="311" t="s">
        <v>644</v>
      </c>
      <c r="I85" s="147" t="s">
        <v>646</v>
      </c>
      <c r="J85" s="147" t="s">
        <v>390</v>
      </c>
      <c r="K85" s="147" t="s">
        <v>638</v>
      </c>
      <c r="L85" s="147" t="s">
        <v>639</v>
      </c>
      <c r="M85" s="153">
        <v>2</v>
      </c>
      <c r="N85" s="154">
        <v>4</v>
      </c>
      <c r="O85" s="153">
        <f t="shared" si="62"/>
        <v>8</v>
      </c>
      <c r="P85" s="167" t="str">
        <f t="shared" si="63"/>
        <v>Medio</v>
      </c>
      <c r="Q85" s="153">
        <v>100</v>
      </c>
      <c r="R85" s="153">
        <f t="shared" si="64"/>
        <v>800</v>
      </c>
      <c r="S85" s="153" t="str">
        <f t="shared" si="65"/>
        <v>I</v>
      </c>
      <c r="T85" s="155" t="str">
        <f t="shared" si="66"/>
        <v>No Aceptable</v>
      </c>
      <c r="U85" s="137" t="s">
        <v>391</v>
      </c>
      <c r="V85" s="137" t="s">
        <v>392</v>
      </c>
      <c r="W85" s="137" t="s">
        <v>392</v>
      </c>
      <c r="X85" s="149" t="s">
        <v>626</v>
      </c>
      <c r="Y85" s="148" t="s">
        <v>278</v>
      </c>
      <c r="Z85" s="147" t="s">
        <v>392</v>
      </c>
      <c r="AA85" s="149" t="s">
        <v>993</v>
      </c>
      <c r="AB85" s="147" t="s">
        <v>641</v>
      </c>
      <c r="AC85" s="209" t="s">
        <v>643</v>
      </c>
      <c r="AD85" s="153">
        <v>2</v>
      </c>
      <c r="AE85" s="154">
        <v>3</v>
      </c>
      <c r="AF85" s="156">
        <f t="shared" si="67"/>
        <v>6</v>
      </c>
      <c r="AG85" s="157">
        <f t="shared" si="68"/>
        <v>600</v>
      </c>
      <c r="AH85" s="158" t="str">
        <f t="shared" si="69"/>
        <v>I</v>
      </c>
      <c r="AI85" s="155" t="str">
        <f t="shared" si="70"/>
        <v>No Aceptable</v>
      </c>
      <c r="AJ85" s="159">
        <v>800</v>
      </c>
      <c r="AK85" s="159">
        <f t="shared" si="72"/>
        <v>600</v>
      </c>
      <c r="AL85" s="160">
        <f t="shared" si="73"/>
        <v>0.25</v>
      </c>
      <c r="AM85" s="161" t="s">
        <v>407</v>
      </c>
      <c r="AN85" s="210" t="s">
        <v>634</v>
      </c>
    </row>
  </sheetData>
  <autoFilter ref="A10:AB75"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25:A39"/>
    <mergeCell ref="A67:A85"/>
    <mergeCell ref="A40:A53"/>
    <mergeCell ref="A54:A66"/>
  </mergeCells>
  <conditionalFormatting sqref="M33:N33">
    <cfRule type="cellIs" dxfId="613" priority="440" stopIfTrue="1" operator="greaterThan">
      <formula>#REF!</formula>
    </cfRule>
  </conditionalFormatting>
  <conditionalFormatting sqref="M56:N56 M62:N62">
    <cfRule type="cellIs" dxfId="612" priority="262" stopIfTrue="1" operator="greaterThan">
      <formula>#REF!</formula>
    </cfRule>
  </conditionalFormatting>
  <conditionalFormatting sqref="M67:N68 Q67:Q68">
    <cfRule type="cellIs" dxfId="611" priority="276" stopIfTrue="1" operator="greaterThan">
      <formula>#REF!</formula>
    </cfRule>
  </conditionalFormatting>
  <conditionalFormatting sqref="M71:N72 Q71:Q72 M78:N78 Q78 M80:N81 Q80:Q81">
    <cfRule type="cellIs" dxfId="610" priority="275" stopIfTrue="1" operator="greaterThan">
      <formula>#REF!</formula>
    </cfRule>
  </conditionalFormatting>
  <conditionalFormatting sqref="M11:O32">
    <cfRule type="cellIs" dxfId="609" priority="326" stopIfTrue="1" operator="greaterThan">
      <formula>#REF!</formula>
    </cfRule>
  </conditionalFormatting>
  <conditionalFormatting sqref="M34:O53">
    <cfRule type="cellIs" dxfId="608" priority="2" stopIfTrue="1" operator="greaterThan">
      <formula>#REF!</formula>
    </cfRule>
  </conditionalFormatting>
  <conditionalFormatting sqref="M55:O55">
    <cfRule type="cellIs" dxfId="607" priority="92" stopIfTrue="1" operator="greaterThan">
      <formula>#REF!</formula>
    </cfRule>
  </conditionalFormatting>
  <conditionalFormatting sqref="M57:O57">
    <cfRule type="cellIs" dxfId="606" priority="15" stopIfTrue="1" operator="greaterThan">
      <formula>#REF!</formula>
    </cfRule>
  </conditionalFormatting>
  <conditionalFormatting sqref="M60:O61">
    <cfRule type="cellIs" dxfId="605" priority="60" stopIfTrue="1" operator="greaterThan">
      <formula>#REF!</formula>
    </cfRule>
  </conditionalFormatting>
  <conditionalFormatting sqref="M63:O63">
    <cfRule type="cellIs" dxfId="604" priority="35" stopIfTrue="1" operator="greaterThan">
      <formula>#REF!</formula>
    </cfRule>
  </conditionalFormatting>
  <conditionalFormatting sqref="M65:O66">
    <cfRule type="cellIs" dxfId="603" priority="28" stopIfTrue="1" operator="greaterThan">
      <formula>#REF!</formula>
    </cfRule>
  </conditionalFormatting>
  <conditionalFormatting sqref="M69:O70">
    <cfRule type="cellIs" dxfId="602" priority="274" stopIfTrue="1" operator="greaterThan">
      <formula>#REF!</formula>
    </cfRule>
  </conditionalFormatting>
  <conditionalFormatting sqref="M73:O77">
    <cfRule type="cellIs" dxfId="601" priority="267" stopIfTrue="1" operator="greaterThan">
      <formula>#REF!</formula>
    </cfRule>
  </conditionalFormatting>
  <conditionalFormatting sqref="M79:O79">
    <cfRule type="cellIs" dxfId="600" priority="271" stopIfTrue="1" operator="greaterThan">
      <formula>#REF!</formula>
    </cfRule>
  </conditionalFormatting>
  <conditionalFormatting sqref="M82:O85">
    <cfRule type="cellIs" dxfId="599" priority="269" stopIfTrue="1" operator="greaterThan">
      <formula>#REF!</formula>
    </cfRule>
  </conditionalFormatting>
  <conditionalFormatting sqref="M54:P54">
    <cfRule type="cellIs" dxfId="598" priority="105" stopIfTrue="1" operator="greaterThan">
      <formula>#REF!</formula>
    </cfRule>
  </conditionalFormatting>
  <conditionalFormatting sqref="M64:P64">
    <cfRule type="cellIs" dxfId="597" priority="48" stopIfTrue="1" operator="greaterThan">
      <formula>#REF!</formula>
    </cfRule>
  </conditionalFormatting>
  <conditionalFormatting sqref="M58:R59">
    <cfRule type="cellIs" dxfId="596" priority="75" stopIfTrue="1" operator="greaterThan">
      <formula>#REF!</formula>
    </cfRule>
  </conditionalFormatting>
  <conditionalFormatting sqref="P11">
    <cfRule type="iconSet" priority="573">
      <iconSet showValue="0" reverse="1">
        <cfvo type="percent" val="0"/>
        <cfvo type="num" val="10"/>
        <cfvo type="num" val="24"/>
      </iconSet>
    </cfRule>
    <cfRule type="iconSet" priority="574">
      <iconSet showValue="0">
        <cfvo type="percent" val="0"/>
        <cfvo type="num" val="10"/>
        <cfvo type="num" val="24"/>
      </iconSet>
    </cfRule>
    <cfRule type="colorScale" priority="572">
      <colorScale>
        <cfvo type="num" val="6"/>
        <cfvo type="num" val="9"/>
        <cfvo type="num" val="23"/>
        <color rgb="FFF8696B"/>
        <color rgb="FFFFEB84"/>
        <color rgb="FF63BE7B"/>
      </colorScale>
    </cfRule>
    <cfRule type="iconSet" priority="575">
      <iconSet>
        <cfvo type="percent" val="0"/>
        <cfvo type="percent" val="9"/>
        <cfvo type="percent" val="23"/>
      </iconSet>
    </cfRule>
  </conditionalFormatting>
  <conditionalFormatting sqref="P12">
    <cfRule type="iconSet" priority="568">
      <iconSet showValue="0" reverse="1">
        <cfvo type="percent" val="0"/>
        <cfvo type="num" val="10"/>
        <cfvo type="num" val="24"/>
      </iconSet>
    </cfRule>
    <cfRule type="colorScale" priority="567">
      <colorScale>
        <cfvo type="num" val="6"/>
        <cfvo type="num" val="9"/>
        <cfvo type="num" val="23"/>
        <color rgb="FFF8696B"/>
        <color rgb="FFFFEB84"/>
        <color rgb="FF63BE7B"/>
      </colorScale>
    </cfRule>
    <cfRule type="iconSet" priority="570">
      <iconSet>
        <cfvo type="percent" val="0"/>
        <cfvo type="percent" val="9"/>
        <cfvo type="percent" val="23"/>
      </iconSet>
    </cfRule>
    <cfRule type="iconSet" priority="569">
      <iconSet showValue="0">
        <cfvo type="percent" val="0"/>
        <cfvo type="num" val="10"/>
        <cfvo type="num" val="24"/>
      </iconSet>
    </cfRule>
  </conditionalFormatting>
  <conditionalFormatting sqref="P13">
    <cfRule type="iconSet" priority="535">
      <iconSet>
        <cfvo type="percent" val="0"/>
        <cfvo type="percent" val="9"/>
        <cfvo type="percent" val="23"/>
      </iconSet>
    </cfRule>
    <cfRule type="iconSet" priority="534">
      <iconSet showValue="0">
        <cfvo type="percent" val="0"/>
        <cfvo type="num" val="10"/>
        <cfvo type="num" val="24"/>
      </iconSet>
    </cfRule>
    <cfRule type="iconSet" priority="533">
      <iconSet showValue="0" reverse="1">
        <cfvo type="percent" val="0"/>
        <cfvo type="num" val="10"/>
        <cfvo type="num" val="24"/>
      </iconSet>
    </cfRule>
    <cfRule type="colorScale" priority="532">
      <colorScale>
        <cfvo type="num" val="6"/>
        <cfvo type="num" val="9"/>
        <cfvo type="num" val="23"/>
        <color rgb="FFF8696B"/>
        <color rgb="FFFFEB84"/>
        <color rgb="FF63BE7B"/>
      </colorScale>
    </cfRule>
  </conditionalFormatting>
  <conditionalFormatting sqref="P13:P17">
    <cfRule type="cellIs" dxfId="595" priority="453" stopIfTrue="1" operator="greaterThan">
      <formula>#REF!</formula>
    </cfRule>
  </conditionalFormatting>
  <conditionalFormatting sqref="P14:P15">
    <cfRule type="iconSet" priority="562">
      <iconSet>
        <cfvo type="percent" val="0"/>
        <cfvo type="percent" val="9"/>
        <cfvo type="percent" val="23"/>
      </iconSet>
    </cfRule>
    <cfRule type="iconSet" priority="561">
      <iconSet showValue="0">
        <cfvo type="percent" val="0"/>
        <cfvo type="num" val="10"/>
        <cfvo type="num" val="24"/>
      </iconSet>
    </cfRule>
    <cfRule type="colorScale" priority="559">
      <colorScale>
        <cfvo type="num" val="6"/>
        <cfvo type="num" val="9"/>
        <cfvo type="num" val="23"/>
        <color rgb="FFF8696B"/>
        <color rgb="FFFFEB84"/>
        <color rgb="FF63BE7B"/>
      </colorScale>
    </cfRule>
    <cfRule type="iconSet" priority="560">
      <iconSet showValue="0" reverse="1">
        <cfvo type="percent" val="0"/>
        <cfvo type="num" val="10"/>
        <cfvo type="num" val="24"/>
      </iconSet>
    </cfRule>
  </conditionalFormatting>
  <conditionalFormatting sqref="P16">
    <cfRule type="iconSet" priority="566">
      <iconSet>
        <cfvo type="percent" val="0"/>
        <cfvo type="percent" val="9"/>
        <cfvo type="percent" val="23"/>
      </iconSet>
    </cfRule>
    <cfRule type="iconSet" priority="565">
      <iconSet showValue="0">
        <cfvo type="percent" val="0"/>
        <cfvo type="num" val="10"/>
        <cfvo type="num" val="24"/>
      </iconSet>
    </cfRule>
    <cfRule type="iconSet" priority="564">
      <iconSet showValue="0" reverse="1">
        <cfvo type="percent" val="0"/>
        <cfvo type="num" val="10"/>
        <cfvo type="num" val="24"/>
      </iconSet>
    </cfRule>
    <cfRule type="colorScale" priority="563">
      <colorScale>
        <cfvo type="num" val="6"/>
        <cfvo type="num" val="9"/>
        <cfvo type="num" val="23"/>
        <color rgb="FFF8696B"/>
        <color rgb="FFFFEB84"/>
        <color rgb="FF63BE7B"/>
      </colorScale>
    </cfRule>
  </conditionalFormatting>
  <conditionalFormatting sqref="P17">
    <cfRule type="iconSet" priority="455">
      <iconSet showValue="0" reverse="1">
        <cfvo type="percent" val="0"/>
        <cfvo type="num" val="10"/>
        <cfvo type="num" val="24"/>
      </iconSet>
    </cfRule>
    <cfRule type="colorScale" priority="454">
      <colorScale>
        <cfvo type="num" val="6"/>
        <cfvo type="num" val="9"/>
        <cfvo type="num" val="23"/>
        <color rgb="FFF8696B"/>
        <color rgb="FFFFEB84"/>
        <color rgb="FF63BE7B"/>
      </colorScale>
    </cfRule>
    <cfRule type="iconSet" priority="457">
      <iconSet>
        <cfvo type="percent" val="0"/>
        <cfvo type="percent" val="9"/>
        <cfvo type="percent" val="23"/>
      </iconSet>
    </cfRule>
    <cfRule type="iconSet" priority="456">
      <iconSet showValue="0">
        <cfvo type="percent" val="0"/>
        <cfvo type="num" val="10"/>
        <cfvo type="num" val="24"/>
      </iconSet>
    </cfRule>
  </conditionalFormatting>
  <conditionalFormatting sqref="P18">
    <cfRule type="colorScale" priority="555">
      <colorScale>
        <cfvo type="num" val="6"/>
        <cfvo type="num" val="9"/>
        <cfvo type="num" val="23"/>
        <color rgb="FFF8696B"/>
        <color rgb="FFFFEB84"/>
        <color rgb="FF63BE7B"/>
      </colorScale>
    </cfRule>
    <cfRule type="iconSet" priority="556">
      <iconSet showValue="0" reverse="1">
        <cfvo type="percent" val="0"/>
        <cfvo type="num" val="10"/>
        <cfvo type="num" val="24"/>
      </iconSet>
    </cfRule>
    <cfRule type="iconSet" priority="557">
      <iconSet showValue="0">
        <cfvo type="percent" val="0"/>
        <cfvo type="num" val="10"/>
        <cfvo type="num" val="24"/>
      </iconSet>
    </cfRule>
    <cfRule type="iconSet" priority="558">
      <iconSet>
        <cfvo type="percent" val="0"/>
        <cfvo type="percent" val="9"/>
        <cfvo type="percent" val="23"/>
      </iconSet>
    </cfRule>
  </conditionalFormatting>
  <conditionalFormatting sqref="P18:P24">
    <cfRule type="cellIs" dxfId="594" priority="479" stopIfTrue="1" operator="greaterThan">
      <formula>#REF!</formula>
    </cfRule>
  </conditionalFormatting>
  <conditionalFormatting sqref="P19">
    <cfRule type="colorScale" priority="551">
      <colorScale>
        <cfvo type="num" val="6"/>
        <cfvo type="num" val="9"/>
        <cfvo type="num" val="23"/>
        <color rgb="FFF8696B"/>
        <color rgb="FFFFEB84"/>
        <color rgb="FF63BE7B"/>
      </colorScale>
    </cfRule>
    <cfRule type="iconSet" priority="552">
      <iconSet showValue="0" reverse="1">
        <cfvo type="percent" val="0"/>
        <cfvo type="num" val="10"/>
        <cfvo type="num" val="24"/>
      </iconSet>
    </cfRule>
    <cfRule type="iconSet" priority="553">
      <iconSet showValue="0">
        <cfvo type="percent" val="0"/>
        <cfvo type="num" val="10"/>
        <cfvo type="num" val="24"/>
      </iconSet>
    </cfRule>
    <cfRule type="iconSet" priority="554">
      <iconSet>
        <cfvo type="percent" val="0"/>
        <cfvo type="percent" val="9"/>
        <cfvo type="percent" val="23"/>
      </iconSet>
    </cfRule>
  </conditionalFormatting>
  <conditionalFormatting sqref="P20">
    <cfRule type="iconSet" priority="470">
      <iconSet>
        <cfvo type="percent" val="0"/>
        <cfvo type="percent" val="9"/>
        <cfvo type="percent" val="23"/>
      </iconSet>
    </cfRule>
    <cfRule type="iconSet" priority="469">
      <iconSet showValue="0">
        <cfvo type="percent" val="0"/>
        <cfvo type="num" val="10"/>
        <cfvo type="num" val="24"/>
      </iconSet>
    </cfRule>
    <cfRule type="iconSet" priority="468">
      <iconSet showValue="0" reverse="1">
        <cfvo type="percent" val="0"/>
        <cfvo type="num" val="10"/>
        <cfvo type="num" val="24"/>
      </iconSet>
    </cfRule>
    <cfRule type="colorScale" priority="467">
      <colorScale>
        <cfvo type="num" val="6"/>
        <cfvo type="num" val="9"/>
        <cfvo type="num" val="23"/>
        <color rgb="FFF8696B"/>
        <color rgb="FFFFEB84"/>
        <color rgb="FF63BE7B"/>
      </colorScale>
    </cfRule>
  </conditionalFormatting>
  <conditionalFormatting sqref="P21">
    <cfRule type="iconSet" priority="483">
      <iconSet>
        <cfvo type="percent" val="0"/>
        <cfvo type="percent" val="9"/>
        <cfvo type="percent" val="23"/>
      </iconSet>
    </cfRule>
    <cfRule type="iconSet" priority="482">
      <iconSet showValue="0">
        <cfvo type="percent" val="0"/>
        <cfvo type="num" val="10"/>
        <cfvo type="num" val="24"/>
      </iconSet>
    </cfRule>
    <cfRule type="iconSet" priority="481">
      <iconSet showValue="0" reverse="1">
        <cfvo type="percent" val="0"/>
        <cfvo type="num" val="10"/>
        <cfvo type="num" val="24"/>
      </iconSet>
    </cfRule>
    <cfRule type="colorScale" priority="480">
      <colorScale>
        <cfvo type="num" val="6"/>
        <cfvo type="num" val="9"/>
        <cfvo type="num" val="23"/>
        <color rgb="FFF8696B"/>
        <color rgb="FFFFEB84"/>
        <color rgb="FF63BE7B"/>
      </colorScale>
    </cfRule>
  </conditionalFormatting>
  <conditionalFormatting sqref="P22">
    <cfRule type="colorScale" priority="493">
      <colorScale>
        <cfvo type="num" val="6"/>
        <cfvo type="num" val="9"/>
        <cfvo type="num" val="23"/>
        <color rgb="FFF8696B"/>
        <color rgb="FFFFEB84"/>
        <color rgb="FF63BE7B"/>
      </colorScale>
    </cfRule>
    <cfRule type="iconSet" priority="496">
      <iconSet>
        <cfvo type="percent" val="0"/>
        <cfvo type="percent" val="9"/>
        <cfvo type="percent" val="23"/>
      </iconSet>
    </cfRule>
    <cfRule type="iconSet" priority="495">
      <iconSet showValue="0">
        <cfvo type="percent" val="0"/>
        <cfvo type="num" val="10"/>
        <cfvo type="num" val="24"/>
      </iconSet>
    </cfRule>
    <cfRule type="iconSet" priority="494">
      <iconSet showValue="0" reverse="1">
        <cfvo type="percent" val="0"/>
        <cfvo type="num" val="10"/>
        <cfvo type="num" val="24"/>
      </iconSet>
    </cfRule>
  </conditionalFormatting>
  <conditionalFormatting sqref="P23:P24">
    <cfRule type="colorScale" priority="506">
      <colorScale>
        <cfvo type="num" val="6"/>
        <cfvo type="num" val="9"/>
        <cfvo type="num" val="23"/>
        <color rgb="FFF8696B"/>
        <color rgb="FFFFEB84"/>
        <color rgb="FF63BE7B"/>
      </colorScale>
    </cfRule>
    <cfRule type="iconSet" priority="507">
      <iconSet showValue="0" reverse="1">
        <cfvo type="percent" val="0"/>
        <cfvo type="num" val="10"/>
        <cfvo type="num" val="24"/>
      </iconSet>
    </cfRule>
    <cfRule type="iconSet" priority="508">
      <iconSet showValue="0">
        <cfvo type="percent" val="0"/>
        <cfvo type="num" val="10"/>
        <cfvo type="num" val="24"/>
      </iconSet>
    </cfRule>
    <cfRule type="iconSet" priority="509">
      <iconSet>
        <cfvo type="percent" val="0"/>
        <cfvo type="percent" val="9"/>
        <cfvo type="percent" val="23"/>
      </iconSet>
    </cfRule>
  </conditionalFormatting>
  <conditionalFormatting sqref="P25">
    <cfRule type="iconSet" priority="415">
      <iconSet>
        <cfvo type="percent" val="0"/>
        <cfvo type="percent" val="9"/>
        <cfvo type="percent" val="23"/>
      </iconSet>
    </cfRule>
    <cfRule type="iconSet" priority="414">
      <iconSet showValue="0">
        <cfvo type="percent" val="0"/>
        <cfvo type="num" val="10"/>
        <cfvo type="num" val="24"/>
      </iconSet>
    </cfRule>
    <cfRule type="colorScale" priority="412">
      <colorScale>
        <cfvo type="num" val="6"/>
        <cfvo type="num" val="9"/>
        <cfvo type="num" val="23"/>
        <color rgb="FFF8696B"/>
        <color rgb="FFFFEB84"/>
        <color rgb="FF63BE7B"/>
      </colorScale>
    </cfRule>
    <cfRule type="iconSet" priority="413">
      <iconSet showValue="0" reverse="1">
        <cfvo type="percent" val="0"/>
        <cfvo type="num" val="10"/>
        <cfvo type="num" val="24"/>
      </iconSet>
    </cfRule>
  </conditionalFormatting>
  <conditionalFormatting sqref="P25:P28">
    <cfRule type="cellIs" dxfId="593" priority="359" stopIfTrue="1" operator="greaterThan">
      <formula>#REF!</formula>
    </cfRule>
  </conditionalFormatting>
  <conditionalFormatting sqref="P26">
    <cfRule type="iconSet" priority="362">
      <iconSet showValue="0">
        <cfvo type="percent" val="0"/>
        <cfvo type="num" val="10"/>
        <cfvo type="num" val="24"/>
      </iconSet>
    </cfRule>
    <cfRule type="iconSet" priority="361">
      <iconSet showValue="0" reverse="1">
        <cfvo type="percent" val="0"/>
        <cfvo type="num" val="10"/>
        <cfvo type="num" val="24"/>
      </iconSet>
    </cfRule>
    <cfRule type="colorScale" priority="360">
      <colorScale>
        <cfvo type="num" val="6"/>
        <cfvo type="num" val="9"/>
        <cfvo type="num" val="23"/>
        <color rgb="FFF8696B"/>
        <color rgb="FFFFEB84"/>
        <color rgb="FF63BE7B"/>
      </colorScale>
    </cfRule>
    <cfRule type="iconSet" priority="363">
      <iconSet>
        <cfvo type="percent" val="0"/>
        <cfvo type="percent" val="9"/>
        <cfvo type="percent" val="23"/>
      </iconSet>
    </cfRule>
  </conditionalFormatting>
  <conditionalFormatting sqref="P27">
    <cfRule type="colorScale" priority="399">
      <colorScale>
        <cfvo type="num" val="6"/>
        <cfvo type="num" val="9"/>
        <cfvo type="num" val="23"/>
        <color rgb="FFF8696B"/>
        <color rgb="FFFFEB84"/>
        <color rgb="FF63BE7B"/>
      </colorScale>
    </cfRule>
    <cfRule type="iconSet" priority="401">
      <iconSet showValue="0">
        <cfvo type="percent" val="0"/>
        <cfvo type="num" val="10"/>
        <cfvo type="num" val="24"/>
      </iconSet>
    </cfRule>
    <cfRule type="iconSet" priority="400">
      <iconSet showValue="0" reverse="1">
        <cfvo type="percent" val="0"/>
        <cfvo type="num" val="10"/>
        <cfvo type="num" val="24"/>
      </iconSet>
    </cfRule>
    <cfRule type="iconSet" priority="402">
      <iconSet>
        <cfvo type="percent" val="0"/>
        <cfvo type="percent" val="9"/>
        <cfvo type="percent" val="23"/>
      </iconSet>
    </cfRule>
  </conditionalFormatting>
  <conditionalFormatting sqref="P28">
    <cfRule type="iconSet" priority="389">
      <iconSet>
        <cfvo type="percent" val="0"/>
        <cfvo type="percent" val="9"/>
        <cfvo type="percent" val="23"/>
      </iconSet>
    </cfRule>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onditionalFormatting>
  <conditionalFormatting sqref="P30">
    <cfRule type="iconSet" priority="350">
      <iconSet>
        <cfvo type="percent" val="0"/>
        <cfvo type="percent" val="9"/>
        <cfvo type="percent" val="23"/>
      </iconSet>
    </cfRule>
    <cfRule type="iconSet" priority="349">
      <iconSet showValue="0">
        <cfvo type="percent" val="0"/>
        <cfvo type="num" val="10"/>
        <cfvo type="num" val="24"/>
      </iconSet>
    </cfRule>
    <cfRule type="iconSet" priority="348">
      <iconSet showValue="0" reverse="1">
        <cfvo type="percent" val="0"/>
        <cfvo type="num" val="10"/>
        <cfvo type="num" val="24"/>
      </iconSet>
    </cfRule>
    <cfRule type="colorScale" priority="347">
      <colorScale>
        <cfvo type="num" val="6"/>
        <cfvo type="num" val="9"/>
        <cfvo type="num" val="23"/>
        <color rgb="FFF8696B"/>
        <color rgb="FFFFEB84"/>
        <color rgb="FF63BE7B"/>
      </colorScale>
    </cfRule>
  </conditionalFormatting>
  <conditionalFormatting sqref="P30:P32">
    <cfRule type="cellIs" dxfId="592" priority="333" stopIfTrue="1" operator="greaterThan">
      <formula>#REF!</formula>
    </cfRule>
  </conditionalFormatting>
  <conditionalFormatting sqref="P31">
    <cfRule type="colorScale" priority="334">
      <colorScale>
        <cfvo type="num" val="6"/>
        <cfvo type="num" val="9"/>
        <cfvo type="num" val="23"/>
        <color rgb="FFF8696B"/>
        <color rgb="FFFFEB84"/>
        <color rgb="FF63BE7B"/>
      </colorScale>
    </cfRule>
    <cfRule type="iconSet" priority="336">
      <iconSet showValue="0">
        <cfvo type="percent" val="0"/>
        <cfvo type="num" val="10"/>
        <cfvo type="num" val="24"/>
      </iconSet>
    </cfRule>
    <cfRule type="iconSet" priority="335">
      <iconSet showValue="0" reverse="1">
        <cfvo type="percent" val="0"/>
        <cfvo type="num" val="10"/>
        <cfvo type="num" val="24"/>
      </iconSet>
    </cfRule>
    <cfRule type="iconSet" priority="337">
      <iconSet>
        <cfvo type="percent" val="0"/>
        <cfvo type="percent" val="9"/>
        <cfvo type="percent" val="23"/>
      </iconSet>
    </cfRule>
  </conditionalFormatting>
  <conditionalFormatting sqref="P32">
    <cfRule type="iconSet" priority="428">
      <iconSet>
        <cfvo type="percent" val="0"/>
        <cfvo type="percent" val="9"/>
        <cfvo type="percent" val="23"/>
      </iconSet>
    </cfRule>
    <cfRule type="colorScale" priority="425">
      <colorScale>
        <cfvo type="num" val="6"/>
        <cfvo type="num" val="9"/>
        <cfvo type="num" val="23"/>
        <color rgb="FFF8696B"/>
        <color rgb="FFFFEB84"/>
        <color rgb="FF63BE7B"/>
      </colorScale>
    </cfRule>
    <cfRule type="iconSet" priority="426">
      <iconSet showValue="0" reverse="1">
        <cfvo type="percent" val="0"/>
        <cfvo type="num" val="10"/>
        <cfvo type="num" val="24"/>
      </iconSet>
    </cfRule>
    <cfRule type="iconSet" priority="427">
      <iconSet showValue="0">
        <cfvo type="percent" val="0"/>
        <cfvo type="num" val="10"/>
        <cfvo type="num" val="24"/>
      </iconSet>
    </cfRule>
  </conditionalFormatting>
  <conditionalFormatting sqref="P33 P29">
    <cfRule type="iconSet" priority="443">
      <iconSet showValue="0">
        <cfvo type="percent" val="0"/>
        <cfvo type="num" val="10"/>
        <cfvo type="num" val="24"/>
      </iconSet>
    </cfRule>
    <cfRule type="iconSet" priority="442">
      <iconSet showValue="0" reverse="1">
        <cfvo type="percent" val="0"/>
        <cfvo type="num" val="10"/>
        <cfvo type="num" val="24"/>
      </iconSet>
    </cfRule>
    <cfRule type="colorScale" priority="441">
      <colorScale>
        <cfvo type="num" val="6"/>
        <cfvo type="num" val="9"/>
        <cfvo type="num" val="23"/>
        <color rgb="FFF8696B"/>
        <color rgb="FFFFEB84"/>
        <color rgb="FF63BE7B"/>
      </colorScale>
    </cfRule>
    <cfRule type="iconSet" priority="444">
      <iconSet>
        <cfvo type="percent" val="0"/>
        <cfvo type="percent" val="9"/>
        <cfvo type="percent" val="23"/>
      </iconSet>
    </cfRule>
  </conditionalFormatting>
  <conditionalFormatting sqref="P34">
    <cfRule type="iconSet" priority="5">
      <iconSet showValue="0" reverse="1">
        <cfvo type="percent" val="0"/>
        <cfvo type="num" val="10"/>
        <cfvo type="num" val="24"/>
      </iconSet>
    </cfRule>
    <cfRule type="iconSet" priority="7">
      <iconSet>
        <cfvo type="percent" val="0"/>
        <cfvo type="percent" val="9"/>
        <cfvo type="percent" val="23"/>
      </iconSet>
    </cfRule>
    <cfRule type="iconSet" priority="6">
      <iconSet showValue="0">
        <cfvo type="percent" val="0"/>
        <cfvo type="num" val="10"/>
        <cfvo type="num" val="24"/>
      </iconSet>
    </cfRule>
    <cfRule type="colorScale" priority="4">
      <colorScale>
        <cfvo type="num" val="6"/>
        <cfvo type="num" val="9"/>
        <cfvo type="num" val="23"/>
        <color rgb="FFF8696B"/>
        <color rgb="FFFFEB84"/>
        <color rgb="FF63BE7B"/>
      </colorScale>
    </cfRule>
  </conditionalFormatting>
  <conditionalFormatting sqref="P34:P45">
    <cfRule type="cellIs" dxfId="591" priority="8" stopIfTrue="1" operator="greaterThan">
      <formula>#REF!</formula>
    </cfRule>
  </conditionalFormatting>
  <conditionalFormatting sqref="P35">
    <cfRule type="iconSet" priority="322">
      <iconSet showValue="0" reverse="1">
        <cfvo type="percent" val="0"/>
        <cfvo type="num" val="10"/>
        <cfvo type="num" val="24"/>
      </iconSet>
    </cfRule>
    <cfRule type="iconSet" priority="324">
      <iconSet>
        <cfvo type="percent" val="0"/>
        <cfvo type="percent" val="9"/>
        <cfvo type="percent" val="23"/>
      </iconSet>
    </cfRule>
    <cfRule type="iconSet" priority="323">
      <iconSet showValue="0">
        <cfvo type="percent" val="0"/>
        <cfvo type="num" val="10"/>
        <cfvo type="num" val="24"/>
      </iconSet>
    </cfRule>
    <cfRule type="colorScale" priority="321">
      <colorScale>
        <cfvo type="num" val="6"/>
        <cfvo type="num" val="9"/>
        <cfvo type="num" val="23"/>
        <color rgb="FFF8696B"/>
        <color rgb="FFFFEB84"/>
        <color rgb="FF63BE7B"/>
      </colorScale>
    </cfRule>
  </conditionalFormatting>
  <conditionalFormatting sqref="P36">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fRule type="iconSet" priority="311">
      <iconSet>
        <cfvo type="percent" val="0"/>
        <cfvo type="percent" val="9"/>
        <cfvo type="percent" val="23"/>
      </iconSet>
    </cfRule>
    <cfRule type="iconSet" priority="310">
      <iconSet showValue="0">
        <cfvo type="percent" val="0"/>
        <cfvo type="num" val="10"/>
        <cfvo type="num" val="24"/>
      </iconSet>
    </cfRule>
  </conditionalFormatting>
  <conditionalFormatting sqref="P37">
    <cfRule type="iconSet" priority="298">
      <iconSet>
        <cfvo type="percent" val="0"/>
        <cfvo type="percent" val="9"/>
        <cfvo type="percent" val="23"/>
      </iconSet>
    </cfRule>
    <cfRule type="iconSet" priority="297">
      <iconSet showValue="0">
        <cfvo type="percent" val="0"/>
        <cfvo type="num" val="10"/>
        <cfvo type="num" val="24"/>
      </iconSet>
    </cfRule>
    <cfRule type="iconSet" priority="296">
      <iconSet showValue="0" reverse="1">
        <cfvo type="percent" val="0"/>
        <cfvo type="num" val="10"/>
        <cfvo type="num" val="24"/>
      </iconSet>
    </cfRule>
    <cfRule type="colorScale" priority="295">
      <colorScale>
        <cfvo type="num" val="6"/>
        <cfvo type="num" val="9"/>
        <cfvo type="num" val="23"/>
        <color rgb="FFF8696B"/>
        <color rgb="FFFFEB84"/>
        <color rgb="FF63BE7B"/>
      </colorScale>
    </cfRule>
  </conditionalFormatting>
  <conditionalFormatting sqref="P38:P39">
    <cfRule type="colorScale" priority="373">
      <colorScale>
        <cfvo type="num" val="6"/>
        <cfvo type="num" val="9"/>
        <cfvo type="num" val="23"/>
        <color rgb="FFF8696B"/>
        <color rgb="FFFFEB84"/>
        <color rgb="FF63BE7B"/>
      </colorScale>
    </cfRule>
    <cfRule type="iconSet" priority="375">
      <iconSet showValue="0">
        <cfvo type="percent" val="0"/>
        <cfvo type="num" val="10"/>
        <cfvo type="num" val="24"/>
      </iconSet>
    </cfRule>
    <cfRule type="iconSet" priority="376">
      <iconSet>
        <cfvo type="percent" val="0"/>
        <cfvo type="percent" val="9"/>
        <cfvo type="percent" val="23"/>
      </iconSet>
    </cfRule>
    <cfRule type="iconSet" priority="374">
      <iconSet showValue="0" reverse="1">
        <cfvo type="percent" val="0"/>
        <cfvo type="num" val="10"/>
        <cfvo type="num" val="24"/>
      </iconSet>
    </cfRule>
  </conditionalFormatting>
  <conditionalFormatting sqref="P40">
    <cfRule type="iconSet" priority="254">
      <iconSet>
        <cfvo type="percent" val="0"/>
        <cfvo type="percent" val="9"/>
        <cfvo type="percent" val="23"/>
      </iconSet>
    </cfRule>
    <cfRule type="iconSet" priority="253">
      <iconSet showValue="0">
        <cfvo type="percent" val="0"/>
        <cfvo type="num" val="10"/>
        <cfvo type="num" val="24"/>
      </iconSet>
    </cfRule>
    <cfRule type="iconSet" priority="252">
      <iconSet showValue="0" reverse="1">
        <cfvo type="percent" val="0"/>
        <cfvo type="num" val="10"/>
        <cfvo type="num" val="24"/>
      </iconSet>
    </cfRule>
    <cfRule type="colorScale" priority="251">
      <colorScale>
        <cfvo type="num" val="6"/>
        <cfvo type="num" val="9"/>
        <cfvo type="num" val="23"/>
        <color rgb="FFF8696B"/>
        <color rgb="FFFFEB84"/>
        <color rgb="FF63BE7B"/>
      </colorScale>
    </cfRule>
  </conditionalFormatting>
  <conditionalFormatting sqref="P41">
    <cfRule type="iconSet" priority="240">
      <iconSet showValue="0" reverse="1">
        <cfvo type="percent" val="0"/>
        <cfvo type="num" val="10"/>
        <cfvo type="num" val="24"/>
      </iconSet>
    </cfRule>
    <cfRule type="colorScale" priority="239">
      <colorScale>
        <cfvo type="num" val="6"/>
        <cfvo type="num" val="9"/>
        <cfvo type="num" val="23"/>
        <color rgb="FFF8696B"/>
        <color rgb="FFFFEB84"/>
        <color rgb="FF63BE7B"/>
      </colorScale>
    </cfRule>
    <cfRule type="iconSet" priority="242">
      <iconSet>
        <cfvo type="percent" val="0"/>
        <cfvo type="percent" val="9"/>
        <cfvo type="percent" val="23"/>
      </iconSet>
    </cfRule>
    <cfRule type="iconSet" priority="241">
      <iconSet showValue="0">
        <cfvo type="percent" val="0"/>
        <cfvo type="num" val="10"/>
        <cfvo type="num" val="24"/>
      </iconSet>
    </cfRule>
  </conditionalFormatting>
  <conditionalFormatting sqref="P42">
    <cfRule type="iconSet" priority="228">
      <iconSet showValue="0">
        <cfvo type="percent" val="0"/>
        <cfvo type="num" val="10"/>
        <cfvo type="num" val="24"/>
      </iconSet>
    </cfRule>
    <cfRule type="iconSet" priority="229">
      <iconSet>
        <cfvo type="percent" val="0"/>
        <cfvo type="percent" val="9"/>
        <cfvo type="percent" val="23"/>
      </iconSet>
    </cfRule>
    <cfRule type="colorScale" priority="226">
      <colorScale>
        <cfvo type="num" val="6"/>
        <cfvo type="num" val="9"/>
        <cfvo type="num" val="23"/>
        <color rgb="FFF8696B"/>
        <color rgb="FFFFEB84"/>
        <color rgb="FF63BE7B"/>
      </colorScale>
    </cfRule>
    <cfRule type="iconSet" priority="227">
      <iconSet showValue="0" reverse="1">
        <cfvo type="percent" val="0"/>
        <cfvo type="num" val="10"/>
        <cfvo type="num" val="24"/>
      </iconSet>
    </cfRule>
  </conditionalFormatting>
  <conditionalFormatting sqref="P43">
    <cfRule type="iconSet" priority="216">
      <iconSet>
        <cfvo type="percent" val="0"/>
        <cfvo type="percent" val="9"/>
        <cfvo type="percent" val="23"/>
      </iconSet>
    </cfRule>
    <cfRule type="iconSet" priority="215">
      <iconSet showValue="0">
        <cfvo type="percent" val="0"/>
        <cfvo type="num" val="10"/>
        <cfvo type="num" val="24"/>
      </iconSet>
    </cfRule>
    <cfRule type="colorScale" priority="213">
      <colorScale>
        <cfvo type="num" val="6"/>
        <cfvo type="num" val="9"/>
        <cfvo type="num" val="23"/>
        <color rgb="FFF8696B"/>
        <color rgb="FFFFEB84"/>
        <color rgb="FF63BE7B"/>
      </colorScale>
    </cfRule>
    <cfRule type="iconSet" priority="214">
      <iconSet showValue="0" reverse="1">
        <cfvo type="percent" val="0"/>
        <cfvo type="num" val="10"/>
        <cfvo type="num" val="24"/>
      </iconSet>
    </cfRule>
  </conditionalFormatting>
  <conditionalFormatting sqref="P44">
    <cfRule type="colorScale" priority="201">
      <colorScale>
        <cfvo type="num" val="6"/>
        <cfvo type="num" val="9"/>
        <cfvo type="num" val="23"/>
        <color rgb="FFF8696B"/>
        <color rgb="FFFFEB84"/>
        <color rgb="FF63BE7B"/>
      </colorScale>
    </cfRule>
    <cfRule type="iconSet" priority="202">
      <iconSet showValue="0" reverse="1">
        <cfvo type="percent" val="0"/>
        <cfvo type="num" val="10"/>
        <cfvo type="num" val="24"/>
      </iconSet>
    </cfRule>
    <cfRule type="iconSet" priority="203">
      <iconSet showValue="0">
        <cfvo type="percent" val="0"/>
        <cfvo type="num" val="10"/>
        <cfvo type="num" val="24"/>
      </iconSet>
    </cfRule>
    <cfRule type="iconSet" priority="204">
      <iconSet>
        <cfvo type="percent" val="0"/>
        <cfvo type="percent" val="9"/>
        <cfvo type="percent" val="23"/>
      </iconSet>
    </cfRule>
  </conditionalFormatting>
  <conditionalFormatting sqref="P45">
    <cfRule type="iconSet" priority="125">
      <iconSet>
        <cfvo type="percent" val="0"/>
        <cfvo type="percent" val="9"/>
        <cfvo type="percent" val="23"/>
      </iconSet>
    </cfRule>
    <cfRule type="iconSet" priority="124">
      <iconSet showValue="0">
        <cfvo type="percent" val="0"/>
        <cfvo type="num" val="10"/>
        <cfvo type="num" val="24"/>
      </iconSet>
    </cfRule>
    <cfRule type="iconSet" priority="123">
      <iconSet showValue="0" reverse="1">
        <cfvo type="percent" val="0"/>
        <cfvo type="num" val="10"/>
        <cfvo type="num" val="24"/>
      </iconSet>
    </cfRule>
    <cfRule type="colorScale" priority="122">
      <colorScale>
        <cfvo type="num" val="6"/>
        <cfvo type="num" val="9"/>
        <cfvo type="num" val="23"/>
        <color rgb="FFF8696B"/>
        <color rgb="FFFFEB84"/>
        <color rgb="FF63BE7B"/>
      </colorScale>
    </cfRule>
  </conditionalFormatting>
  <conditionalFormatting sqref="P46">
    <cfRule type="iconSet" priority="194">
      <iconSet showValue="0" reverse="1">
        <cfvo type="percent" val="0"/>
        <cfvo type="num" val="10"/>
        <cfvo type="num" val="24"/>
      </iconSet>
    </cfRule>
    <cfRule type="colorScale" priority="193">
      <colorScale>
        <cfvo type="num" val="6"/>
        <cfvo type="num" val="9"/>
        <cfvo type="num" val="23"/>
        <color rgb="FFF8696B"/>
        <color rgb="FFFFEB84"/>
        <color rgb="FF63BE7B"/>
      </colorScale>
    </cfRule>
    <cfRule type="iconSet" priority="195">
      <iconSet showValue="0">
        <cfvo type="percent" val="0"/>
        <cfvo type="num" val="10"/>
        <cfvo type="num" val="24"/>
      </iconSet>
    </cfRule>
    <cfRule type="iconSet" priority="196">
      <iconSet>
        <cfvo type="percent" val="0"/>
        <cfvo type="percent" val="9"/>
        <cfvo type="percent" val="23"/>
      </iconSet>
    </cfRule>
  </conditionalFormatting>
  <conditionalFormatting sqref="P47">
    <cfRule type="iconSet" priority="192">
      <iconSet>
        <cfvo type="percent" val="0"/>
        <cfvo type="percent" val="9"/>
        <cfvo type="percent" val="23"/>
      </iconSet>
    </cfRule>
    <cfRule type="iconSet" priority="191">
      <iconSet showValue="0">
        <cfvo type="percent" val="0"/>
        <cfvo type="num" val="10"/>
        <cfvo type="num" val="24"/>
      </iconSet>
    </cfRule>
    <cfRule type="iconSet" priority="190">
      <iconSet showValue="0" reverse="1">
        <cfvo type="percent" val="0"/>
        <cfvo type="num" val="10"/>
        <cfvo type="num" val="24"/>
      </iconSet>
    </cfRule>
    <cfRule type="colorScale" priority="189">
      <colorScale>
        <cfvo type="num" val="6"/>
        <cfvo type="num" val="9"/>
        <cfvo type="num" val="23"/>
        <color rgb="FFF8696B"/>
        <color rgb="FFFFEB84"/>
        <color rgb="FF63BE7B"/>
      </colorScale>
    </cfRule>
  </conditionalFormatting>
  <conditionalFormatting sqref="P48">
    <cfRule type="iconSet" priority="184">
      <iconSet>
        <cfvo type="percent" val="0"/>
        <cfvo type="percent" val="9"/>
        <cfvo type="percent" val="23"/>
      </iconSet>
    </cfRule>
    <cfRule type="iconSet" priority="183">
      <iconSet showValue="0">
        <cfvo type="percent" val="0"/>
        <cfvo type="num" val="10"/>
        <cfvo type="num" val="24"/>
      </iconSet>
    </cfRule>
    <cfRule type="iconSet" priority="182">
      <iconSet showValue="0" reverse="1">
        <cfvo type="percent" val="0"/>
        <cfvo type="num" val="10"/>
        <cfvo type="num" val="24"/>
      </iconSet>
    </cfRule>
    <cfRule type="colorScale" priority="181">
      <colorScale>
        <cfvo type="num" val="6"/>
        <cfvo type="num" val="9"/>
        <cfvo type="num" val="23"/>
        <color rgb="FFF8696B"/>
        <color rgb="FFFFEB84"/>
        <color rgb="FF63BE7B"/>
      </colorScale>
    </cfRule>
  </conditionalFormatting>
  <conditionalFormatting sqref="P48:P53">
    <cfRule type="cellIs" dxfId="590" priority="134" stopIfTrue="1" operator="greaterThan">
      <formula>#REF!</formula>
    </cfRule>
  </conditionalFormatting>
  <conditionalFormatting sqref="P49">
    <cfRule type="iconSet" priority="171">
      <iconSet>
        <cfvo type="percent" val="0"/>
        <cfvo type="percent" val="9"/>
        <cfvo type="percent" val="23"/>
      </iconSet>
    </cfRule>
    <cfRule type="iconSet" priority="170">
      <iconSet showValue="0">
        <cfvo type="percent" val="0"/>
        <cfvo type="num" val="10"/>
        <cfvo type="num" val="24"/>
      </iconSet>
    </cfRule>
    <cfRule type="iconSet" priority="169">
      <iconSet showValue="0" reverse="1">
        <cfvo type="percent" val="0"/>
        <cfvo type="num" val="10"/>
        <cfvo type="num" val="24"/>
      </iconSet>
    </cfRule>
    <cfRule type="colorScale" priority="168">
      <colorScale>
        <cfvo type="num" val="6"/>
        <cfvo type="num" val="9"/>
        <cfvo type="num" val="23"/>
        <color rgb="FFF8696B"/>
        <color rgb="FFFFEB84"/>
        <color rgb="FF63BE7B"/>
      </colorScale>
    </cfRule>
  </conditionalFormatting>
  <conditionalFormatting sqref="P50">
    <cfRule type="colorScale" priority="155">
      <colorScale>
        <cfvo type="num" val="6"/>
        <cfvo type="num" val="9"/>
        <cfvo type="num" val="23"/>
        <color rgb="FFF8696B"/>
        <color rgb="FFFFEB84"/>
        <color rgb="FF63BE7B"/>
      </colorScale>
    </cfRule>
    <cfRule type="iconSet" priority="158">
      <iconSet>
        <cfvo type="percent" val="0"/>
        <cfvo type="percent" val="9"/>
        <cfvo type="percent" val="23"/>
      </iconSet>
    </cfRule>
    <cfRule type="iconSet" priority="157">
      <iconSet showValue="0">
        <cfvo type="percent" val="0"/>
        <cfvo type="num" val="10"/>
        <cfvo type="num" val="24"/>
      </iconSet>
    </cfRule>
    <cfRule type="iconSet" priority="156">
      <iconSet showValue="0" reverse="1">
        <cfvo type="percent" val="0"/>
        <cfvo type="num" val="10"/>
        <cfvo type="num" val="24"/>
      </iconSet>
    </cfRule>
  </conditionalFormatting>
  <conditionalFormatting sqref="P51">
    <cfRule type="iconSet" priority="138">
      <iconSet>
        <cfvo type="percent" val="0"/>
        <cfvo type="percent" val="9"/>
        <cfvo type="percent" val="23"/>
      </iconSet>
    </cfRule>
    <cfRule type="iconSet" priority="137">
      <iconSet showValue="0">
        <cfvo type="percent" val="0"/>
        <cfvo type="num" val="10"/>
        <cfvo type="num" val="24"/>
      </iconSet>
    </cfRule>
    <cfRule type="iconSet" priority="136">
      <iconSet showValue="0" reverse="1">
        <cfvo type="percent" val="0"/>
        <cfvo type="num" val="10"/>
        <cfvo type="num" val="24"/>
      </iconSet>
    </cfRule>
    <cfRule type="colorScale" priority="135">
      <colorScale>
        <cfvo type="num" val="6"/>
        <cfvo type="num" val="9"/>
        <cfvo type="num" val="23"/>
        <color rgb="FFF8696B"/>
        <color rgb="FFFFEB84"/>
        <color rgb="FF63BE7B"/>
      </colorScale>
    </cfRule>
  </conditionalFormatting>
  <conditionalFormatting sqref="P52:P53">
    <cfRule type="iconSet" priority="145">
      <iconSet>
        <cfvo type="percent" val="0"/>
        <cfvo type="percent" val="9"/>
        <cfvo type="percent" val="23"/>
      </iconSet>
    </cfRule>
    <cfRule type="iconSet" priority="144">
      <iconSet showValue="0">
        <cfvo type="percent" val="0"/>
        <cfvo type="num" val="10"/>
        <cfvo type="num" val="24"/>
      </iconSet>
    </cfRule>
    <cfRule type="iconSet" priority="143">
      <iconSet showValue="0" reverse="1">
        <cfvo type="percent" val="0"/>
        <cfvo type="num" val="10"/>
        <cfvo type="num" val="24"/>
      </iconSet>
    </cfRule>
    <cfRule type="colorScale" priority="142">
      <colorScale>
        <cfvo type="num" val="6"/>
        <cfvo type="num" val="9"/>
        <cfvo type="num" val="23"/>
        <color rgb="FFF8696B"/>
        <color rgb="FFFFEB84"/>
        <color rgb="FF63BE7B"/>
      </colorScale>
    </cfRule>
  </conditionalFormatting>
  <conditionalFormatting sqref="P54">
    <cfRule type="iconSet" priority="117">
      <iconSet>
        <cfvo type="percent" val="0"/>
        <cfvo type="percent" val="9"/>
        <cfvo type="percent" val="23"/>
      </iconSet>
    </cfRule>
    <cfRule type="iconSet" priority="116">
      <iconSet showValue="0">
        <cfvo type="percent" val="0"/>
        <cfvo type="num" val="10"/>
        <cfvo type="num" val="24"/>
      </iconSet>
    </cfRule>
    <cfRule type="iconSet" priority="115">
      <iconSet showValue="0" reverse="1">
        <cfvo type="percent" val="0"/>
        <cfvo type="num" val="10"/>
        <cfvo type="num" val="24"/>
      </iconSet>
    </cfRule>
    <cfRule type="colorScale" priority="114">
      <colorScale>
        <cfvo type="num" val="6"/>
        <cfvo type="num" val="9"/>
        <cfvo type="num" val="23"/>
        <color rgb="FFF8696B"/>
        <color rgb="FFFFEB84"/>
        <color rgb="FF63BE7B"/>
      </colorScale>
    </cfRule>
  </conditionalFormatting>
  <conditionalFormatting sqref="P55">
    <cfRule type="iconSet" priority="104">
      <iconSet>
        <cfvo type="percent" val="0"/>
        <cfvo type="percent" val="9"/>
        <cfvo type="percent" val="23"/>
      </iconSet>
    </cfRule>
    <cfRule type="iconSet" priority="103">
      <iconSet showValue="0">
        <cfvo type="percent" val="0"/>
        <cfvo type="num" val="10"/>
        <cfvo type="num" val="24"/>
      </iconSet>
    </cfRule>
    <cfRule type="iconSet" priority="102">
      <iconSet showValue="0" reverse="1">
        <cfvo type="percent" val="0"/>
        <cfvo type="num" val="10"/>
        <cfvo type="num" val="24"/>
      </iconSet>
    </cfRule>
    <cfRule type="colorScale" priority="101">
      <colorScale>
        <cfvo type="num" val="6"/>
        <cfvo type="num" val="9"/>
        <cfvo type="num" val="23"/>
        <color rgb="FFF8696B"/>
        <color rgb="FFFFEB84"/>
        <color rgb="FF63BE7B"/>
      </colorScale>
    </cfRule>
    <cfRule type="cellIs" dxfId="589" priority="100" stopIfTrue="1" operator="greaterThan">
      <formula>#REF!</formula>
    </cfRule>
  </conditionalFormatting>
  <conditionalFormatting sqref="P56">
    <cfRule type="iconSet" priority="89">
      <iconSet showValue="0" reverse="1">
        <cfvo type="percent" val="0"/>
        <cfvo type="num" val="10"/>
        <cfvo type="num" val="24"/>
      </iconSet>
    </cfRule>
    <cfRule type="colorScale" priority="88">
      <colorScale>
        <cfvo type="num" val="6"/>
        <cfvo type="num" val="9"/>
        <cfvo type="num" val="23"/>
        <color rgb="FFF8696B"/>
        <color rgb="FFFFEB84"/>
        <color rgb="FF63BE7B"/>
      </colorScale>
    </cfRule>
    <cfRule type="iconSet" priority="91">
      <iconSet>
        <cfvo type="percent" val="0"/>
        <cfvo type="percent" val="9"/>
        <cfvo type="percent" val="23"/>
      </iconSet>
    </cfRule>
    <cfRule type="iconSet" priority="90">
      <iconSet showValue="0">
        <cfvo type="percent" val="0"/>
        <cfvo type="num" val="10"/>
        <cfvo type="num" val="24"/>
      </iconSet>
    </cfRule>
  </conditionalFormatting>
  <conditionalFormatting sqref="P57">
    <cfRule type="colorScale" priority="17">
      <colorScale>
        <cfvo type="num" val="6"/>
        <cfvo type="num" val="9"/>
        <cfvo type="num" val="23"/>
        <color rgb="FFF8696B"/>
        <color rgb="FFFFEB84"/>
        <color rgb="FF63BE7B"/>
      </colorScale>
    </cfRule>
    <cfRule type="cellIs" dxfId="588" priority="21" stopIfTrue="1" operator="greaterThan">
      <formula>#REF!</formula>
    </cfRule>
    <cfRule type="iconSet" priority="20">
      <iconSet>
        <cfvo type="percent" val="0"/>
        <cfvo type="percent" val="9"/>
        <cfvo type="percent" val="23"/>
      </iconSet>
    </cfRule>
    <cfRule type="iconSet" priority="19">
      <iconSet showValue="0">
        <cfvo type="percent" val="0"/>
        <cfvo type="num" val="10"/>
        <cfvo type="num" val="24"/>
      </iconSet>
    </cfRule>
    <cfRule type="iconSet" priority="18">
      <iconSet showValue="0" reverse="1">
        <cfvo type="percent" val="0"/>
        <cfvo type="num" val="10"/>
        <cfvo type="num" val="24"/>
      </iconSet>
    </cfRule>
  </conditionalFormatting>
  <conditionalFormatting sqref="P58">
    <cfRule type="iconSet" priority="85">
      <iconSet showValue="0">
        <cfvo type="percent" val="0"/>
        <cfvo type="num" val="10"/>
        <cfvo type="num" val="24"/>
      </iconSet>
    </cfRule>
    <cfRule type="iconSet" priority="84">
      <iconSet showValue="0" reverse="1">
        <cfvo type="percent" val="0"/>
        <cfvo type="num" val="10"/>
        <cfvo type="num" val="24"/>
      </iconSet>
    </cfRule>
    <cfRule type="colorScale" priority="83">
      <colorScale>
        <cfvo type="num" val="6"/>
        <cfvo type="num" val="9"/>
        <cfvo type="num" val="23"/>
        <color rgb="FFF8696B"/>
        <color rgb="FFFFEB84"/>
        <color rgb="FF63BE7B"/>
      </colorScale>
    </cfRule>
    <cfRule type="iconSet" priority="86">
      <iconSet>
        <cfvo type="percent" val="0"/>
        <cfvo type="percent" val="9"/>
        <cfvo type="percent" val="23"/>
      </iconSet>
    </cfRule>
  </conditionalFormatting>
  <conditionalFormatting sqref="P59">
    <cfRule type="iconSet" priority="82">
      <iconSet>
        <cfvo type="percent" val="0"/>
        <cfvo type="percent" val="9"/>
        <cfvo type="percent" val="23"/>
      </iconSet>
    </cfRule>
    <cfRule type="iconSet" priority="81">
      <iconSet showValue="0">
        <cfvo type="percent" val="0"/>
        <cfvo type="num" val="10"/>
        <cfvo type="num" val="24"/>
      </iconSet>
    </cfRule>
    <cfRule type="iconSet" priority="80">
      <iconSet showValue="0" reverse="1">
        <cfvo type="percent" val="0"/>
        <cfvo type="num" val="10"/>
        <cfvo type="num" val="24"/>
      </iconSet>
    </cfRule>
    <cfRule type="colorScale" priority="79">
      <colorScale>
        <cfvo type="num" val="6"/>
        <cfvo type="num" val="9"/>
        <cfvo type="num" val="23"/>
        <color rgb="FFF8696B"/>
        <color rgb="FFFFEB84"/>
        <color rgb="FF63BE7B"/>
      </colorScale>
    </cfRule>
  </conditionalFormatting>
  <conditionalFormatting sqref="P60">
    <cfRule type="iconSet" priority="74">
      <iconSet>
        <cfvo type="percent" val="0"/>
        <cfvo type="percent" val="9"/>
        <cfvo type="percent" val="23"/>
      </iconSet>
    </cfRule>
    <cfRule type="iconSet" priority="73">
      <iconSet showValue="0">
        <cfvo type="percent" val="0"/>
        <cfvo type="num" val="10"/>
        <cfvo type="num" val="24"/>
      </iconSet>
    </cfRule>
    <cfRule type="iconSet" priority="72">
      <iconSet showValue="0" reverse="1">
        <cfvo type="percent" val="0"/>
        <cfvo type="num" val="10"/>
        <cfvo type="num" val="24"/>
      </iconSet>
    </cfRule>
    <cfRule type="colorScale" priority="71">
      <colorScale>
        <cfvo type="num" val="6"/>
        <cfvo type="num" val="9"/>
        <cfvo type="num" val="23"/>
        <color rgb="FFF8696B"/>
        <color rgb="FFFFEB84"/>
        <color rgb="FF63BE7B"/>
      </colorScale>
    </cfRule>
  </conditionalFormatting>
  <conditionalFormatting sqref="P60:P61">
    <cfRule type="cellIs" dxfId="587" priority="62" stopIfTrue="1" operator="greaterThan">
      <formula>#REF!</formula>
    </cfRule>
  </conditionalFormatting>
  <conditionalFormatting sqref="P61">
    <cfRule type="iconSet" priority="66">
      <iconSet>
        <cfvo type="percent" val="0"/>
        <cfvo type="percent" val="9"/>
        <cfvo type="percent" val="23"/>
      </iconSet>
    </cfRule>
    <cfRule type="colorScale" priority="63">
      <colorScale>
        <cfvo type="num" val="6"/>
        <cfvo type="num" val="9"/>
        <cfvo type="num" val="23"/>
        <color rgb="FFF8696B"/>
        <color rgb="FFFFEB84"/>
        <color rgb="FF63BE7B"/>
      </colorScale>
    </cfRule>
    <cfRule type="iconSet" priority="64">
      <iconSet showValue="0" reverse="1">
        <cfvo type="percent" val="0"/>
        <cfvo type="num" val="10"/>
        <cfvo type="num" val="24"/>
      </iconSet>
    </cfRule>
    <cfRule type="iconSet" priority="65">
      <iconSet showValue="0">
        <cfvo type="percent" val="0"/>
        <cfvo type="num" val="10"/>
        <cfvo type="num" val="24"/>
      </iconSet>
    </cfRule>
  </conditionalFormatting>
  <conditionalFormatting sqref="P62">
    <cfRule type="colorScale" priority="263">
      <colorScale>
        <cfvo type="num" val="6"/>
        <cfvo type="num" val="9"/>
        <cfvo type="num" val="23"/>
        <color rgb="FFF8696B"/>
        <color rgb="FFFFEB84"/>
        <color rgb="FF63BE7B"/>
      </colorScale>
    </cfRule>
    <cfRule type="iconSet" priority="266">
      <iconSet>
        <cfvo type="percent" val="0"/>
        <cfvo type="percent" val="9"/>
        <cfvo type="percent" val="23"/>
      </iconSet>
    </cfRule>
    <cfRule type="iconSet" priority="265">
      <iconSet showValue="0">
        <cfvo type="percent" val="0"/>
        <cfvo type="num" val="10"/>
        <cfvo type="num" val="24"/>
      </iconSet>
    </cfRule>
    <cfRule type="iconSet" priority="264">
      <iconSet showValue="0" reverse="1">
        <cfvo type="percent" val="0"/>
        <cfvo type="num" val="10"/>
        <cfvo type="num" val="24"/>
      </iconSet>
    </cfRule>
  </conditionalFormatting>
  <conditionalFormatting sqref="P63">
    <cfRule type="iconSet" priority="45">
      <iconSet showValue="0">
        <cfvo type="percent" val="0"/>
        <cfvo type="num" val="10"/>
        <cfvo type="num" val="24"/>
      </iconSet>
    </cfRule>
    <cfRule type="colorScale" priority="43">
      <colorScale>
        <cfvo type="num" val="6"/>
        <cfvo type="num" val="9"/>
        <cfvo type="num" val="23"/>
        <color rgb="FFF8696B"/>
        <color rgb="FFFFEB84"/>
        <color rgb="FF63BE7B"/>
      </colorScale>
    </cfRule>
    <cfRule type="iconSet" priority="44">
      <iconSet showValue="0" reverse="1">
        <cfvo type="percent" val="0"/>
        <cfvo type="num" val="10"/>
        <cfvo type="num" val="24"/>
      </iconSet>
    </cfRule>
    <cfRule type="cellIs" dxfId="586" priority="42" stopIfTrue="1" operator="greaterThan">
      <formula>#REF!</formula>
    </cfRule>
    <cfRule type="iconSet" priority="46">
      <iconSet>
        <cfvo type="percent" val="0"/>
        <cfvo type="percent" val="9"/>
        <cfvo type="percent" val="23"/>
      </iconSet>
    </cfRule>
  </conditionalFormatting>
  <conditionalFormatting sqref="P64">
    <cfRule type="iconSet" priority="56">
      <iconSet showValue="0" reverse="1">
        <cfvo type="percent" val="0"/>
        <cfvo type="num" val="10"/>
        <cfvo type="num" val="24"/>
      </iconSet>
    </cfRule>
    <cfRule type="colorScale" priority="55">
      <colorScale>
        <cfvo type="num" val="6"/>
        <cfvo type="num" val="9"/>
        <cfvo type="num" val="23"/>
        <color rgb="FFF8696B"/>
        <color rgb="FFFFEB84"/>
        <color rgb="FF63BE7B"/>
      </colorScale>
    </cfRule>
    <cfRule type="iconSet" priority="58">
      <iconSet>
        <cfvo type="percent" val="0"/>
        <cfvo type="percent" val="9"/>
        <cfvo type="percent" val="23"/>
      </iconSet>
    </cfRule>
    <cfRule type="iconSet" priority="57">
      <iconSet showValue="0">
        <cfvo type="percent" val="0"/>
        <cfvo type="num" val="10"/>
        <cfvo type="num" val="24"/>
      </iconSet>
    </cfRule>
  </conditionalFormatting>
  <conditionalFormatting sqref="P65:P66">
    <cfRule type="iconSet" priority="32">
      <iconSet showValue="0">
        <cfvo type="percent" val="0"/>
        <cfvo type="num" val="10"/>
        <cfvo type="num" val="24"/>
      </iconSet>
    </cfRule>
    <cfRule type="iconSet" priority="33">
      <iconSet>
        <cfvo type="percent" val="0"/>
        <cfvo type="percent" val="9"/>
        <cfvo type="percent" val="23"/>
      </iconSet>
    </cfRule>
    <cfRule type="colorScale" priority="30">
      <colorScale>
        <cfvo type="num" val="6"/>
        <cfvo type="num" val="9"/>
        <cfvo type="num" val="23"/>
        <color rgb="FFF8696B"/>
        <color rgb="FFFFEB84"/>
        <color rgb="FF63BE7B"/>
      </colorScale>
    </cfRule>
    <cfRule type="iconSet" priority="31">
      <iconSet showValue="0" reverse="1">
        <cfvo type="percent" val="0"/>
        <cfvo type="num" val="10"/>
        <cfvo type="num" val="24"/>
      </iconSet>
    </cfRule>
  </conditionalFormatting>
  <conditionalFormatting sqref="P65:P85">
    <cfRule type="cellIs" dxfId="585" priority="29" stopIfTrue="1" operator="greaterThan">
      <formula>#REF!</formula>
    </cfRule>
  </conditionalFormatting>
  <conditionalFormatting sqref="P67:P85">
    <cfRule type="colorScale" priority="283">
      <colorScale>
        <cfvo type="num" val="6"/>
        <cfvo type="num" val="9"/>
        <cfvo type="num" val="23"/>
        <color rgb="FFF8696B"/>
        <color rgb="FFFFEB84"/>
        <color rgb="FF63BE7B"/>
      </colorScale>
    </cfRule>
    <cfRule type="iconSet" priority="284">
      <iconSet showValue="0" reverse="1">
        <cfvo type="percent" val="0"/>
        <cfvo type="num" val="10"/>
        <cfvo type="num" val="24"/>
      </iconSet>
    </cfRule>
    <cfRule type="iconSet" priority="285">
      <iconSet showValue="0">
        <cfvo type="percent" val="0"/>
        <cfvo type="num" val="10"/>
        <cfvo type="num" val="24"/>
      </iconSet>
    </cfRule>
    <cfRule type="iconSet" priority="286">
      <iconSet>
        <cfvo type="percent" val="0"/>
        <cfvo type="percent" val="9"/>
        <cfvo type="percent" val="23"/>
      </iconSet>
    </cfRule>
  </conditionalFormatting>
  <conditionalFormatting sqref="P29:Q29 P33:Q33">
    <cfRule type="cellIs" dxfId="584" priority="439" stopIfTrue="1" operator="greaterThan">
      <formula>#REF!</formula>
    </cfRule>
  </conditionalFormatting>
  <conditionalFormatting sqref="P56:Q56">
    <cfRule type="cellIs" dxfId="583" priority="87" stopIfTrue="1" operator="greaterThan">
      <formula>#REF!</formula>
    </cfRule>
  </conditionalFormatting>
  <conditionalFormatting sqref="P62:Q62">
    <cfRule type="cellIs" dxfId="582" priority="261" stopIfTrue="1" operator="greaterThan">
      <formula>#REF!</formula>
    </cfRule>
  </conditionalFormatting>
  <conditionalFormatting sqref="P11:R12">
    <cfRule type="cellIs" dxfId="581" priority="541" stopIfTrue="1" operator="greaterThan">
      <formula>#REF!</formula>
    </cfRule>
  </conditionalFormatting>
  <conditionalFormatting sqref="P46:R47">
    <cfRule type="cellIs" dxfId="580" priority="185" stopIfTrue="1" operator="greaterThan">
      <formula>#REF!</formula>
    </cfRule>
  </conditionalFormatting>
  <conditionalFormatting sqref="Q13:R28">
    <cfRule type="cellIs" dxfId="579" priority="351" stopIfTrue="1" operator="greaterThan">
      <formula>#REF!</formula>
    </cfRule>
  </conditionalFormatting>
  <conditionalFormatting sqref="Q30:R32">
    <cfRule type="cellIs" dxfId="578" priority="325" stopIfTrue="1" operator="greaterThan">
      <formula>#REF!</formula>
    </cfRule>
  </conditionalFormatting>
  <conditionalFormatting sqref="Q34:R45">
    <cfRule type="cellIs" dxfId="577" priority="1" stopIfTrue="1" operator="greaterThan">
      <formula>#REF!</formula>
    </cfRule>
  </conditionalFormatting>
  <conditionalFormatting sqref="Q48:R55">
    <cfRule type="cellIs" dxfId="576" priority="93" stopIfTrue="1" operator="greaterThan">
      <formula>#REF!</formula>
    </cfRule>
  </conditionalFormatting>
  <conditionalFormatting sqref="Q57:R57">
    <cfRule type="cellIs" dxfId="575" priority="14" stopIfTrue="1" operator="greaterThan">
      <formula>#REF!</formula>
    </cfRule>
  </conditionalFormatting>
  <conditionalFormatting sqref="Q60:R61">
    <cfRule type="cellIs" dxfId="574" priority="59" stopIfTrue="1" operator="greaterThan">
      <formula>#REF!</formula>
    </cfRule>
  </conditionalFormatting>
  <conditionalFormatting sqref="Q63:R66">
    <cfRule type="cellIs" dxfId="573" priority="27" stopIfTrue="1" operator="greaterThan">
      <formula>#REF!</formula>
    </cfRule>
  </conditionalFormatting>
  <conditionalFormatting sqref="Q69:R70">
    <cfRule type="cellIs" dxfId="572" priority="273" stopIfTrue="1" operator="greaterThan">
      <formula>#REF!</formula>
    </cfRule>
  </conditionalFormatting>
  <conditionalFormatting sqref="Q73:R77">
    <cfRule type="cellIs" dxfId="571" priority="268" stopIfTrue="1" operator="greaterThan">
      <formula>#REF!</formula>
    </cfRule>
  </conditionalFormatting>
  <conditionalFormatting sqref="Q79:R79">
    <cfRule type="cellIs" dxfId="570" priority="272" stopIfTrue="1" operator="greaterThan">
      <formula>#REF!</formula>
    </cfRule>
  </conditionalFormatting>
  <conditionalFormatting sqref="Q82:R85">
    <cfRule type="cellIs" dxfId="569" priority="270" stopIfTrue="1" operator="greaterThan">
      <formula>#REF!</formula>
    </cfRule>
  </conditionalFormatting>
  <conditionalFormatting sqref="T11:T85 AI11:AI85">
    <cfRule type="containsText" dxfId="568" priority="10" stopIfTrue="1" operator="containsText" text="No Aceptable o Aceptable con Control Especifico">
      <formula>NOT(ISERROR(SEARCH("No Aceptable o Aceptable con Control Especifico",T11)))</formula>
    </cfRule>
    <cfRule type="containsText" dxfId="567" priority="13" stopIfTrue="1" operator="containsText" text="Aceptable">
      <formula>NOT(ISERROR(SEARCH("Aceptable",T11)))</formula>
    </cfRule>
    <cfRule type="containsText" dxfId="566" priority="12" stopIfTrue="1" operator="containsText" text="Mejorable">
      <formula>NOT(ISERROR(SEARCH("Mejorable",T11)))</formula>
    </cfRule>
    <cfRule type="containsText" dxfId="565" priority="11" stopIfTrue="1" operator="containsText" text="NO Aceptable">
      <formula>NOT(ISERROR(SEARCH("NO Aceptable",T11)))</formula>
    </cfRule>
  </conditionalFormatting>
  <conditionalFormatting sqref="AD11:AE28">
    <cfRule type="cellIs" dxfId="564" priority="353" stopIfTrue="1" operator="greaterThan">
      <formula>#REF!</formula>
    </cfRule>
  </conditionalFormatting>
  <conditionalFormatting sqref="AD29:AE29 AD33:AE33">
    <cfRule type="cellIs" dxfId="563" priority="432" stopIfTrue="1" operator="greaterThan">
      <formula>#REF!</formula>
    </cfRule>
  </conditionalFormatting>
  <conditionalFormatting sqref="AD30:AE32">
    <cfRule type="cellIs" dxfId="562" priority="327" stopIfTrue="1" operator="greaterThan">
      <formula>#REF!</formula>
    </cfRule>
  </conditionalFormatting>
  <conditionalFormatting sqref="AD34:AE85">
    <cfRule type="cellIs" dxfId="561" priority="3" stopIfTrue="1" operator="greaterThan">
      <formula>#REF!</formula>
    </cfRule>
  </conditionalFormatting>
  <conditionalFormatting sqref="AG11:AG85">
    <cfRule type="containsText" dxfId="560" priority="9" stopIfTrue="1" operator="containsText" text="ACEPTABLE">
      <formula>NOT(ISERROR(SEARCH("ACEPTABLE",AG11)))</formula>
    </cfRule>
  </conditionalFormatting>
  <dataValidations count="7">
    <dataValidation type="list" allowBlank="1" showInputMessage="1" showErrorMessage="1" sqref="Q11:Q85" xr:uid="{9E467707-4D65-8441-A0B0-9DEB172AB12E}">
      <formula1>"100,60,25,10"</formula1>
    </dataValidation>
    <dataValidation type="list" allowBlank="1" showInputMessage="1" showErrorMessage="1" sqref="AE11:AE85 N11:N85" xr:uid="{84D16809-5C0D-1846-B441-3671B7C6DDB0}">
      <formula1>"4, 3, 2, 1"</formula1>
    </dataValidation>
    <dataValidation type="list" allowBlank="1" showInputMessage="1" showErrorMessage="1" sqref="AD11:AD85 M11:M85" xr:uid="{47DB6087-EE0F-8441-BE31-1F79A2931412}">
      <formula1>"10, 6, 2, 1"</formula1>
    </dataValidation>
    <dataValidation type="list" allowBlank="1" showInputMessage="1" showErrorMessage="1" sqref="Y11:Y85" xr:uid="{FC28E735-C56B-DE49-AE77-4F12169BF57D}">
      <formula1>"SI,NO"</formula1>
    </dataValidation>
    <dataValidation type="list" allowBlank="1" showInputMessage="1" showErrorMessage="1" sqref="B11:B85" xr:uid="{F85A9C82-EE7A-0C40-BBE8-C3C8BF2A1A8F}">
      <formula1>"RUTINARIA,NO RUTINARIA"</formula1>
    </dataValidation>
    <dataValidation type="list" allowBlank="1" showInputMessage="1" showErrorMessage="1" sqref="G11:G85" xr:uid="{F9C8B4F4-2BA8-C945-B474-E57864DE305D}">
      <formula1>INDIRECT($F11)</formula1>
    </dataValidation>
    <dataValidation type="list" allowBlank="1" showInputMessage="1" showErrorMessage="1" sqref="C11:C85" xr:uid="{3177C988-B543-794E-8FF4-1B66A2ECB734}">
      <formula1>"INTERNA,EXTERNA"</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14A65B21-33D0-8F45-8C59-254593E66D9F}">
          <x14:formula1>
            <xm:f>'Peligros GTC 45'!$B$3:$H$3</xm:f>
          </x14:formula1>
          <xm:sqref>F11:F85</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937A1F-9AE8-D948-8B66-0088A404536F}">
  <sheetPr>
    <tabColor theme="4" tint="0.39997558519241921"/>
  </sheetPr>
  <dimension ref="A1:AN80"/>
  <sheetViews>
    <sheetView showGridLines="0" zoomScale="90" zoomScaleNormal="90" zoomScaleSheetLayoutView="100" workbookViewId="0">
      <selection activeCell="F54" sqref="F54"/>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69921875" style="2" customWidth="1"/>
    <col min="7" max="7" width="24.19921875" style="2" customWidth="1"/>
    <col min="8" max="8" width="25.5" style="2" customWidth="1"/>
    <col min="9" max="9" width="24"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486</v>
      </c>
      <c r="W3" s="441"/>
      <c r="X3" s="441"/>
      <c r="Y3" s="441"/>
      <c r="Z3" s="441"/>
      <c r="AA3" s="441"/>
      <c r="AB3" s="441"/>
      <c r="AC3" s="442" t="s">
        <v>7</v>
      </c>
      <c r="AD3" s="442"/>
      <c r="AE3" s="449">
        <v>1</v>
      </c>
      <c r="AF3" s="449"/>
      <c r="AG3" s="449"/>
      <c r="AH3" s="449"/>
      <c r="AI3" s="449"/>
    </row>
    <row r="4" spans="1:40" s="77" customFormat="1" ht="84" customHeight="1">
      <c r="A4" s="163" t="s">
        <v>226</v>
      </c>
      <c r="B4" s="443" t="s">
        <v>490</v>
      </c>
      <c r="C4" s="443"/>
      <c r="D4" s="443"/>
      <c r="E4" s="443"/>
      <c r="F4" s="74"/>
      <c r="G4" s="164" t="s">
        <v>228</v>
      </c>
      <c r="H4" s="443" t="s">
        <v>1185</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2.05" customHeight="1">
      <c r="A11" s="560" t="s">
        <v>384</v>
      </c>
      <c r="B11" s="152" t="s">
        <v>385</v>
      </c>
      <c r="C11" s="162" t="s">
        <v>386</v>
      </c>
      <c r="D11" s="136" t="s">
        <v>387</v>
      </c>
      <c r="E11" s="149" t="s">
        <v>841</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2"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885</v>
      </c>
      <c r="AD11" s="153">
        <v>2</v>
      </c>
      <c r="AE11" s="154">
        <v>2</v>
      </c>
      <c r="AF11" s="156">
        <f t="shared" ref="AF11:AF37"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2.95" customHeight="1">
      <c r="A12" s="560"/>
      <c r="B12" s="152" t="s">
        <v>385</v>
      </c>
      <c r="C12" s="162" t="s">
        <v>386</v>
      </c>
      <c r="D12" s="208" t="s">
        <v>1183</v>
      </c>
      <c r="E12" s="149" t="s">
        <v>841</v>
      </c>
      <c r="F12" s="208" t="s">
        <v>27</v>
      </c>
      <c r="G12" s="136" t="s">
        <v>34</v>
      </c>
      <c r="H12" s="208" t="s">
        <v>612</v>
      </c>
      <c r="I12" s="136" t="s">
        <v>596</v>
      </c>
      <c r="J12" s="147" t="s">
        <v>389</v>
      </c>
      <c r="K12" s="149" t="s">
        <v>598</v>
      </c>
      <c r="L12" s="147" t="s">
        <v>390</v>
      </c>
      <c r="M12" s="153">
        <v>2</v>
      </c>
      <c r="N12" s="154">
        <v>3</v>
      </c>
      <c r="O12" s="153">
        <f>M12*N12</f>
        <v>6</v>
      </c>
      <c r="P12" s="167" t="str">
        <f t="shared" ref="P12:P62" si="2">IF((O12&gt;23),"MuyAlto",IF(O12&gt;9,"Alto",IF(O12&gt;5,"Medio",IF(O12&lt;6,"Bajo"))))</f>
        <v>Medio</v>
      </c>
      <c r="Q12" s="153">
        <v>60</v>
      </c>
      <c r="R12" s="153">
        <f t="shared" si="0"/>
        <v>360</v>
      </c>
      <c r="S12" s="153" t="str">
        <f t="shared" ref="S12:S62" si="3">IF((R12&gt;599),"I",IF(R12&gt;149,"II",IF(R12&gt;39,"III",IF(R12&lt;31,"IV"))))</f>
        <v>II</v>
      </c>
      <c r="T12" s="155" t="str">
        <f t="shared" ref="T12:T62"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861</v>
      </c>
      <c r="AB12" s="147" t="s">
        <v>390</v>
      </c>
      <c r="AC12" s="209" t="s">
        <v>885</v>
      </c>
      <c r="AD12" s="153">
        <v>2</v>
      </c>
      <c r="AE12" s="154">
        <v>2</v>
      </c>
      <c r="AF12" s="156">
        <f t="shared" si="1"/>
        <v>4</v>
      </c>
      <c r="AG12" s="157">
        <f>AF12*Q12</f>
        <v>240</v>
      </c>
      <c r="AH12" s="158" t="str">
        <f t="shared" ref="AH12:AH37"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32.95" customHeight="1">
      <c r="A13" s="560"/>
      <c r="B13" s="152" t="s">
        <v>385</v>
      </c>
      <c r="C13" s="162" t="s">
        <v>386</v>
      </c>
      <c r="D13" s="136" t="s">
        <v>416</v>
      </c>
      <c r="E13" s="149" t="s">
        <v>841</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851</v>
      </c>
      <c r="AB13" s="147" t="s">
        <v>390</v>
      </c>
      <c r="AC13" s="209" t="s">
        <v>885</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68" customHeight="1">
      <c r="A14" s="560"/>
      <c r="B14" s="152" t="s">
        <v>385</v>
      </c>
      <c r="C14" s="162" t="s">
        <v>386</v>
      </c>
      <c r="D14" s="136" t="s">
        <v>855</v>
      </c>
      <c r="E14" s="149" t="s">
        <v>841</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704</v>
      </c>
      <c r="AB14" s="147" t="s">
        <v>837</v>
      </c>
      <c r="AC14" s="209" t="s">
        <v>659</v>
      </c>
      <c r="AD14" s="153">
        <v>2</v>
      </c>
      <c r="AE14" s="154">
        <v>2</v>
      </c>
      <c r="AF14" s="156">
        <f t="shared" si="1"/>
        <v>4</v>
      </c>
      <c r="AG14" s="157">
        <f t="shared" ref="AG14:AG37" si="7">AF14*Q14</f>
        <v>240</v>
      </c>
      <c r="AH14" s="158" t="str">
        <f t="shared" si="5"/>
        <v>II</v>
      </c>
      <c r="AI14" s="155" t="str">
        <f t="shared" ref="AI14:AI37" si="8">IF(AH14="IV","Aceptable",IF(AH14="III","Mejorable",IF(AH14="II","No Aceptable o Aceptable con Control Especifico",IF(AH14="I","No Aceptable"))))</f>
        <v>No Aceptable o Aceptable con Control Especifico</v>
      </c>
      <c r="AJ14" s="159">
        <f t="shared" ref="AJ14:AJ17" si="9">R14</f>
        <v>360</v>
      </c>
      <c r="AK14" s="159">
        <f t="shared" ref="AK14:AK37" si="10">AG14</f>
        <v>240</v>
      </c>
      <c r="AL14" s="160">
        <f t="shared" ref="AL14:AL41" si="11">(AJ14-AK14)/AJ14</f>
        <v>0.33333333333333331</v>
      </c>
      <c r="AM14" s="161" t="s">
        <v>418</v>
      </c>
      <c r="AN14" s="210" t="s">
        <v>427</v>
      </c>
    </row>
    <row r="15" spans="1:40" s="69" customFormat="1" ht="145.19999999999999">
      <c r="A15" s="560"/>
      <c r="B15" s="152" t="s">
        <v>385</v>
      </c>
      <c r="C15" s="162" t="s">
        <v>386</v>
      </c>
      <c r="D15" s="136" t="s">
        <v>855</v>
      </c>
      <c r="E15" s="149" t="s">
        <v>841</v>
      </c>
      <c r="F15" s="208" t="s">
        <v>28</v>
      </c>
      <c r="G15" s="136" t="s">
        <v>35</v>
      </c>
      <c r="H15" s="136" t="s">
        <v>400</v>
      </c>
      <c r="I15" s="136" t="s">
        <v>605</v>
      </c>
      <c r="J15" s="149" t="s">
        <v>401</v>
      </c>
      <c r="K15" s="147" t="s">
        <v>397</v>
      </c>
      <c r="L15" s="147" t="s">
        <v>390</v>
      </c>
      <c r="M15" s="153">
        <v>2</v>
      </c>
      <c r="N15" s="154">
        <v>3</v>
      </c>
      <c r="O15" s="153">
        <f t="shared" ref="O15:O62"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659</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9" customHeight="1">
      <c r="A16" s="560"/>
      <c r="B16" s="152" t="s">
        <v>385</v>
      </c>
      <c r="C16" s="162" t="s">
        <v>386</v>
      </c>
      <c r="D16" s="136" t="s">
        <v>855</v>
      </c>
      <c r="E16" s="149" t="s">
        <v>841</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886</v>
      </c>
      <c r="AB16" s="147" t="s">
        <v>390</v>
      </c>
      <c r="AC16" s="209" t="s">
        <v>658</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60.94999999999999" customHeight="1">
      <c r="A17" s="560"/>
      <c r="B17" s="152" t="s">
        <v>385</v>
      </c>
      <c r="C17" s="162" t="s">
        <v>574</v>
      </c>
      <c r="D17" s="136" t="s">
        <v>855</v>
      </c>
      <c r="E17" s="149" t="s">
        <v>841</v>
      </c>
      <c r="F17" s="208" t="s">
        <v>25</v>
      </c>
      <c r="G17" s="136" t="s">
        <v>569</v>
      </c>
      <c r="H17" s="311"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86" customHeight="1">
      <c r="A18" s="560"/>
      <c r="B18" s="152" t="s">
        <v>385</v>
      </c>
      <c r="C18" s="162" t="s">
        <v>386</v>
      </c>
      <c r="D18" s="136" t="s">
        <v>408</v>
      </c>
      <c r="E18" s="149" t="s">
        <v>841</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888</v>
      </c>
      <c r="AB18" s="147" t="s">
        <v>390</v>
      </c>
      <c r="AC18" s="209" t="s">
        <v>887</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69.95" customHeight="1">
      <c r="A19" s="560"/>
      <c r="B19" s="152" t="s">
        <v>385</v>
      </c>
      <c r="C19" s="162" t="s">
        <v>386</v>
      </c>
      <c r="D19" s="136" t="s">
        <v>408</v>
      </c>
      <c r="E19" s="149" t="s">
        <v>841</v>
      </c>
      <c r="F19" s="208" t="s">
        <v>29</v>
      </c>
      <c r="G19" s="136" t="s">
        <v>67</v>
      </c>
      <c r="H19" s="136" t="s">
        <v>412</v>
      </c>
      <c r="I19" s="147" t="s">
        <v>852</v>
      </c>
      <c r="J19" s="149" t="s">
        <v>389</v>
      </c>
      <c r="K19" s="149" t="s">
        <v>397</v>
      </c>
      <c r="L19" s="149" t="s">
        <v>890</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889</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96" customHeight="1">
      <c r="A20" s="560"/>
      <c r="B20" s="152" t="s">
        <v>385</v>
      </c>
      <c r="C20" s="162" t="s">
        <v>386</v>
      </c>
      <c r="D20" s="319" t="s">
        <v>420</v>
      </c>
      <c r="E20" s="149" t="s">
        <v>841</v>
      </c>
      <c r="F20" s="311" t="s">
        <v>29</v>
      </c>
      <c r="G20" s="311" t="s">
        <v>43</v>
      </c>
      <c r="H20" s="311" t="s">
        <v>617</v>
      </c>
      <c r="I20" s="147" t="s">
        <v>618</v>
      </c>
      <c r="J20" s="147" t="s">
        <v>397</v>
      </c>
      <c r="K20" s="147" t="s">
        <v>397</v>
      </c>
      <c r="L20" s="147" t="s">
        <v>397</v>
      </c>
      <c r="M20" s="153">
        <v>2</v>
      </c>
      <c r="N20" s="154">
        <v>3</v>
      </c>
      <c r="O20" s="153">
        <f t="shared" si="12"/>
        <v>6</v>
      </c>
      <c r="P20" s="167" t="str">
        <f t="shared" si="2"/>
        <v>Medio</v>
      </c>
      <c r="Q20" s="153">
        <v>10</v>
      </c>
      <c r="R20" s="153">
        <f t="shared" si="0"/>
        <v>60</v>
      </c>
      <c r="S20" s="153" t="str">
        <f t="shared" si="3"/>
        <v>III</v>
      </c>
      <c r="T20" s="155" t="str">
        <f t="shared" si="4"/>
        <v>Mejorable</v>
      </c>
      <c r="U20" s="137" t="s">
        <v>391</v>
      </c>
      <c r="V20" s="137" t="s">
        <v>392</v>
      </c>
      <c r="W20" s="137" t="s">
        <v>392</v>
      </c>
      <c r="X20" s="149" t="s">
        <v>619</v>
      </c>
      <c r="Y20" s="148" t="s">
        <v>278</v>
      </c>
      <c r="Z20" s="147" t="s">
        <v>392</v>
      </c>
      <c r="AA20" s="149" t="s">
        <v>621</v>
      </c>
      <c r="AB20" s="147" t="s">
        <v>390</v>
      </c>
      <c r="AC20" s="209" t="s">
        <v>622</v>
      </c>
      <c r="AD20" s="153">
        <v>2</v>
      </c>
      <c r="AE20" s="154">
        <v>2</v>
      </c>
      <c r="AF20" s="156">
        <f t="shared" si="1"/>
        <v>4</v>
      </c>
      <c r="AG20" s="157">
        <f t="shared" si="7"/>
        <v>40</v>
      </c>
      <c r="AH20" s="158" t="str">
        <f t="shared" si="5"/>
        <v>III</v>
      </c>
      <c r="AI20" s="155" t="str">
        <f t="shared" si="8"/>
        <v>Mejorable</v>
      </c>
      <c r="AJ20" s="159">
        <v>60</v>
      </c>
      <c r="AK20" s="159">
        <f t="shared" si="10"/>
        <v>40</v>
      </c>
      <c r="AL20" s="160">
        <f t="shared" si="11"/>
        <v>0.33333333333333331</v>
      </c>
      <c r="AM20" s="161" t="s">
        <v>407</v>
      </c>
      <c r="AN20" s="210" t="s">
        <v>427</v>
      </c>
    </row>
    <row r="21" spans="1:40" s="69" customFormat="1" ht="145.19999999999999">
      <c r="A21" s="560"/>
      <c r="B21" s="152" t="s">
        <v>385</v>
      </c>
      <c r="C21" s="162" t="s">
        <v>386</v>
      </c>
      <c r="D21" s="136" t="s">
        <v>855</v>
      </c>
      <c r="E21" s="149" t="s">
        <v>841</v>
      </c>
      <c r="F21" s="311" t="s">
        <v>29</v>
      </c>
      <c r="G21" s="311" t="s">
        <v>56</v>
      </c>
      <c r="H21" s="311" t="s">
        <v>629</v>
      </c>
      <c r="I21" s="147" t="s">
        <v>632</v>
      </c>
      <c r="J21" s="149" t="s">
        <v>631</v>
      </c>
      <c r="K21" s="149" t="s">
        <v>630</v>
      </c>
      <c r="L21" s="149" t="s">
        <v>637</v>
      </c>
      <c r="M21" s="153">
        <v>2</v>
      </c>
      <c r="N21" s="154">
        <v>4</v>
      </c>
      <c r="O21" s="153">
        <f t="shared" si="12"/>
        <v>8</v>
      </c>
      <c r="P21" s="167" t="str">
        <f t="shared" si="2"/>
        <v>Medio</v>
      </c>
      <c r="Q21" s="153">
        <v>100</v>
      </c>
      <c r="R21" s="153">
        <f t="shared" si="0"/>
        <v>800</v>
      </c>
      <c r="S21" s="153" t="str">
        <f t="shared" si="3"/>
        <v>I</v>
      </c>
      <c r="T21" s="155" t="str">
        <f t="shared" si="4"/>
        <v>No Aceptable</v>
      </c>
      <c r="U21" s="137" t="s">
        <v>391</v>
      </c>
      <c r="V21" s="137" t="s">
        <v>392</v>
      </c>
      <c r="W21" s="137" t="s">
        <v>392</v>
      </c>
      <c r="X21" s="149" t="s">
        <v>626</v>
      </c>
      <c r="Y21" s="148" t="s">
        <v>278</v>
      </c>
      <c r="Z21" s="147" t="s">
        <v>633</v>
      </c>
      <c r="AA21" s="149" t="s">
        <v>891</v>
      </c>
      <c r="AB21" s="147" t="s">
        <v>635</v>
      </c>
      <c r="AC21" s="209" t="s">
        <v>642</v>
      </c>
      <c r="AD21" s="153">
        <v>2</v>
      </c>
      <c r="AE21" s="154">
        <v>2</v>
      </c>
      <c r="AF21" s="156">
        <f t="shared" si="1"/>
        <v>4</v>
      </c>
      <c r="AG21" s="157">
        <f t="shared" si="7"/>
        <v>400</v>
      </c>
      <c r="AH21" s="158" t="str">
        <f t="shared" si="5"/>
        <v>II</v>
      </c>
      <c r="AI21" s="155" t="str">
        <f t="shared" si="8"/>
        <v>No Aceptable o Aceptable con Control Especifico</v>
      </c>
      <c r="AJ21" s="159">
        <v>800</v>
      </c>
      <c r="AK21" s="159">
        <f t="shared" si="10"/>
        <v>400</v>
      </c>
      <c r="AL21" s="160">
        <f t="shared" si="11"/>
        <v>0.5</v>
      </c>
      <c r="AM21" s="161" t="s">
        <v>407</v>
      </c>
      <c r="AN21" s="210" t="s">
        <v>395</v>
      </c>
    </row>
    <row r="22" spans="1:40" s="69" customFormat="1" ht="145.19999999999999">
      <c r="A22" s="560"/>
      <c r="B22" s="152" t="s">
        <v>385</v>
      </c>
      <c r="C22" s="162" t="s">
        <v>574</v>
      </c>
      <c r="D22" s="136" t="s">
        <v>855</v>
      </c>
      <c r="E22" s="149" t="s">
        <v>841</v>
      </c>
      <c r="F22" s="311" t="s">
        <v>30</v>
      </c>
      <c r="G22" s="311" t="s">
        <v>44</v>
      </c>
      <c r="H22" s="311" t="s">
        <v>636</v>
      </c>
      <c r="I22" s="147" t="s">
        <v>645</v>
      </c>
      <c r="J22" s="147" t="s">
        <v>390</v>
      </c>
      <c r="K22" s="147" t="s">
        <v>638</v>
      </c>
      <c r="L22" s="147" t="s">
        <v>639</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392</v>
      </c>
      <c r="AA22" s="149" t="s">
        <v>892</v>
      </c>
      <c r="AB22" s="147" t="s">
        <v>641</v>
      </c>
      <c r="AC22" s="209" t="s">
        <v>643</v>
      </c>
      <c r="AD22" s="153">
        <v>2</v>
      </c>
      <c r="AE22" s="154">
        <v>3</v>
      </c>
      <c r="AF22" s="156">
        <f t="shared" si="1"/>
        <v>6</v>
      </c>
      <c r="AG22" s="157">
        <f t="shared" si="7"/>
        <v>600</v>
      </c>
      <c r="AH22" s="158" t="str">
        <f t="shared" si="5"/>
        <v>I</v>
      </c>
      <c r="AI22" s="155" t="str">
        <f t="shared" si="8"/>
        <v>No Aceptable</v>
      </c>
      <c r="AJ22" s="159">
        <v>800</v>
      </c>
      <c r="AK22" s="159">
        <f t="shared" si="10"/>
        <v>600</v>
      </c>
      <c r="AL22" s="160">
        <f t="shared" si="11"/>
        <v>0.25</v>
      </c>
      <c r="AM22" s="161" t="s">
        <v>407</v>
      </c>
      <c r="AN22" s="210" t="s">
        <v>634</v>
      </c>
    </row>
    <row r="23" spans="1:40" s="69" customFormat="1" ht="145.19999999999999">
      <c r="A23" s="560"/>
      <c r="B23" s="152" t="s">
        <v>385</v>
      </c>
      <c r="C23" s="162" t="s">
        <v>574</v>
      </c>
      <c r="D23" s="136" t="s">
        <v>855</v>
      </c>
      <c r="E23" s="149" t="s">
        <v>841</v>
      </c>
      <c r="F23" s="311" t="s">
        <v>30</v>
      </c>
      <c r="G23" s="311" t="s">
        <v>57</v>
      </c>
      <c r="H23" s="311" t="s">
        <v>1042</v>
      </c>
      <c r="I23" s="147" t="s">
        <v>646</v>
      </c>
      <c r="J23" s="147" t="s">
        <v>390</v>
      </c>
      <c r="K23" s="147" t="s">
        <v>638</v>
      </c>
      <c r="L23" s="147" t="s">
        <v>639</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392</v>
      </c>
      <c r="AA23" s="149" t="s">
        <v>893</v>
      </c>
      <c r="AB23" s="147" t="s">
        <v>641</v>
      </c>
      <c r="AC23" s="209" t="s">
        <v>643</v>
      </c>
      <c r="AD23" s="153">
        <v>2</v>
      </c>
      <c r="AE23" s="154">
        <v>3</v>
      </c>
      <c r="AF23" s="156">
        <f t="shared" si="1"/>
        <v>6</v>
      </c>
      <c r="AG23" s="157">
        <f t="shared" si="7"/>
        <v>600</v>
      </c>
      <c r="AH23" s="158" t="str">
        <f t="shared" si="5"/>
        <v>I</v>
      </c>
      <c r="AI23" s="155" t="str">
        <f t="shared" si="8"/>
        <v>No Aceptable</v>
      </c>
      <c r="AJ23" s="159">
        <v>800</v>
      </c>
      <c r="AK23" s="159">
        <f t="shared" si="10"/>
        <v>600</v>
      </c>
      <c r="AL23" s="160">
        <f t="shared" si="11"/>
        <v>0.25</v>
      </c>
      <c r="AM23" s="161" t="s">
        <v>407</v>
      </c>
      <c r="AN23" s="210" t="s">
        <v>634</v>
      </c>
    </row>
    <row r="24" spans="1:40" ht="252" customHeight="1">
      <c r="A24" s="571" t="s">
        <v>1194</v>
      </c>
      <c r="B24" s="170" t="s">
        <v>385</v>
      </c>
      <c r="C24" s="162" t="s">
        <v>386</v>
      </c>
      <c r="D24" s="208" t="s">
        <v>428</v>
      </c>
      <c r="E24" s="149" t="s">
        <v>841</v>
      </c>
      <c r="F24" s="208" t="s">
        <v>27</v>
      </c>
      <c r="G24" s="208" t="s">
        <v>566</v>
      </c>
      <c r="H24" s="208" t="s">
        <v>612</v>
      </c>
      <c r="I24" s="136" t="s">
        <v>594</v>
      </c>
      <c r="J24" s="147" t="s">
        <v>389</v>
      </c>
      <c r="K24" s="149" t="s">
        <v>595</v>
      </c>
      <c r="L24" s="147" t="s">
        <v>390</v>
      </c>
      <c r="M24" s="153">
        <v>2</v>
      </c>
      <c r="N24" s="154">
        <v>3</v>
      </c>
      <c r="O24" s="153">
        <f t="shared" si="12"/>
        <v>6</v>
      </c>
      <c r="P24" s="167" t="str">
        <f t="shared" si="2"/>
        <v>Medio</v>
      </c>
      <c r="Q24" s="153">
        <v>60</v>
      </c>
      <c r="R24" s="153">
        <f t="shared" si="0"/>
        <v>360</v>
      </c>
      <c r="S24" s="153" t="str">
        <f t="shared" si="3"/>
        <v>II</v>
      </c>
      <c r="T24" s="155" t="str">
        <f t="shared" si="4"/>
        <v>No Aceptable o Aceptable con Control Especifico</v>
      </c>
      <c r="U24" s="137" t="s">
        <v>391</v>
      </c>
      <c r="V24" s="137" t="s">
        <v>392</v>
      </c>
      <c r="W24" s="137" t="s">
        <v>392</v>
      </c>
      <c r="X24" s="149" t="s">
        <v>599</v>
      </c>
      <c r="Y24" s="148" t="s">
        <v>278</v>
      </c>
      <c r="Z24" s="148" t="s">
        <v>392</v>
      </c>
      <c r="AA24" s="149" t="s">
        <v>850</v>
      </c>
      <c r="AB24" s="147" t="s">
        <v>390</v>
      </c>
      <c r="AC24" s="209" t="s">
        <v>885</v>
      </c>
      <c r="AD24" s="153">
        <v>2</v>
      </c>
      <c r="AE24" s="154">
        <v>2</v>
      </c>
      <c r="AF24" s="156">
        <f t="shared" si="1"/>
        <v>4</v>
      </c>
      <c r="AG24" s="157">
        <f>AF24*Q24</f>
        <v>240</v>
      </c>
      <c r="AH24" s="158" t="str">
        <f t="shared" si="5"/>
        <v>II</v>
      </c>
      <c r="AI24" s="155" t="str">
        <f>IF(AH24="IV","Aceptable",IF(AH24="III","Mejorable",IF(AH24="II","No Aceptable o Aceptable con Control Especifico",IF(AH24="I","No Aceptable"))))</f>
        <v>No Aceptable o Aceptable con Control Especifico</v>
      </c>
      <c r="AJ24" s="159">
        <f>R24</f>
        <v>360</v>
      </c>
      <c r="AK24" s="159">
        <f>AG24</f>
        <v>240</v>
      </c>
      <c r="AL24" s="160">
        <f>(AJ24-AK24)/AJ24</f>
        <v>0.33333333333333331</v>
      </c>
      <c r="AM24" s="161" t="s">
        <v>394</v>
      </c>
      <c r="AN24" s="210" t="s">
        <v>427</v>
      </c>
    </row>
    <row r="25" spans="1:40" ht="235.05" customHeight="1">
      <c r="A25" s="571"/>
      <c r="B25" s="162" t="s">
        <v>385</v>
      </c>
      <c r="C25" s="162" t="s">
        <v>386</v>
      </c>
      <c r="D25" s="337" t="s">
        <v>387</v>
      </c>
      <c r="E25" s="149" t="s">
        <v>841</v>
      </c>
      <c r="F25" s="208" t="s">
        <v>27</v>
      </c>
      <c r="G25" s="136" t="s">
        <v>590</v>
      </c>
      <c r="H25" s="208" t="s">
        <v>749</v>
      </c>
      <c r="I25" s="136" t="s">
        <v>596</v>
      </c>
      <c r="J25" s="147" t="s">
        <v>389</v>
      </c>
      <c r="K25" s="149" t="s">
        <v>592</v>
      </c>
      <c r="L25" s="147" t="s">
        <v>390</v>
      </c>
      <c r="M25" s="153">
        <v>2</v>
      </c>
      <c r="N25" s="154">
        <v>3</v>
      </c>
      <c r="O25" s="153">
        <f>M25*N25</f>
        <v>6</v>
      </c>
      <c r="P25" s="167" t="str">
        <f>IF((O25&gt;23),"MuyAlto",IF(O25&gt;9,"Alto",IF(O25&gt;5,"Medio",IF(O25&lt;6,"Bajo"))))</f>
        <v>Medio</v>
      </c>
      <c r="Q25" s="153">
        <v>25</v>
      </c>
      <c r="R25" s="153">
        <f t="shared" si="0"/>
        <v>150</v>
      </c>
      <c r="S25" s="153" t="str">
        <f>IF((R25&gt;599),"I",IF(R25&gt;149,"II",IF(R25&gt;39,"III",IF(R25&lt;31,"IV"))))</f>
        <v>II</v>
      </c>
      <c r="T25" s="155" t="str">
        <f>IF(S25="IV","Aceptable",IF(S25="III","Mejorable",IF(S25="II","No Aceptable o Aceptable con Control Especifico",IF(S25="I","No Aceptable"))))</f>
        <v>No Aceptable o Aceptable con Control Especifico</v>
      </c>
      <c r="U25" s="137" t="s">
        <v>391</v>
      </c>
      <c r="V25" s="137" t="s">
        <v>392</v>
      </c>
      <c r="W25" s="137" t="s">
        <v>392</v>
      </c>
      <c r="X25" s="149" t="s">
        <v>593</v>
      </c>
      <c r="Y25" s="148" t="s">
        <v>278</v>
      </c>
      <c r="Z25" s="148" t="s">
        <v>392</v>
      </c>
      <c r="AA25" s="149" t="s">
        <v>967</v>
      </c>
      <c r="AB25" s="147" t="s">
        <v>390</v>
      </c>
      <c r="AC25" s="209" t="s">
        <v>885</v>
      </c>
      <c r="AD25" s="153">
        <v>2</v>
      </c>
      <c r="AE25" s="154">
        <v>2</v>
      </c>
      <c r="AF25" s="156">
        <f t="shared" si="1"/>
        <v>4</v>
      </c>
      <c r="AG25" s="157">
        <f>AF25*Q25</f>
        <v>100</v>
      </c>
      <c r="AH25" s="158" t="str">
        <f>IF((AG25&gt;599),"I",IF(AG25&gt;149,"II",IF(AG25&gt;39,"III",IF(AG25&lt;31,"IV"))))</f>
        <v>III</v>
      </c>
      <c r="AI25" s="155" t="str">
        <f>IF(AH25="IV","Aceptable",IF(AH25="III","Mejorable",IF(AH25="II","No Aceptable o Aceptable con Control Especifico",IF(AH25="I","No Aceptable"))))</f>
        <v>Mejorable</v>
      </c>
      <c r="AJ25" s="159">
        <f>R25</f>
        <v>150</v>
      </c>
      <c r="AK25" s="159">
        <f>AG25</f>
        <v>100</v>
      </c>
      <c r="AL25" s="160">
        <f>(AJ25-AK25)/AJ25</f>
        <v>0.33333333333333331</v>
      </c>
      <c r="AM25" s="161" t="s">
        <v>394</v>
      </c>
      <c r="AN25" s="210" t="s">
        <v>427</v>
      </c>
    </row>
    <row r="26" spans="1:40" ht="241.95" customHeight="1">
      <c r="A26" s="571"/>
      <c r="B26" s="162" t="s">
        <v>385</v>
      </c>
      <c r="C26" s="162" t="s">
        <v>386</v>
      </c>
      <c r="D26" s="208" t="s">
        <v>438</v>
      </c>
      <c r="E26" s="149" t="s">
        <v>841</v>
      </c>
      <c r="F26" s="208" t="s">
        <v>27</v>
      </c>
      <c r="G26" s="311" t="s">
        <v>580</v>
      </c>
      <c r="H26" s="208" t="s">
        <v>955</v>
      </c>
      <c r="I26" s="136" t="s">
        <v>596</v>
      </c>
      <c r="J26" s="147" t="s">
        <v>389</v>
      </c>
      <c r="K26" s="149" t="s">
        <v>598</v>
      </c>
      <c r="L26" s="147" t="s">
        <v>390</v>
      </c>
      <c r="M26" s="153">
        <v>2</v>
      </c>
      <c r="N26" s="154">
        <v>3</v>
      </c>
      <c r="O26" s="153">
        <f>M26*N26</f>
        <v>6</v>
      </c>
      <c r="P26" s="167" t="str">
        <f t="shared" ref="P26:P30" si="13">IF((O26&gt;23),"MuyAlto",IF(O26&gt;9,"Alto",IF(O26&gt;5,"Medio",IF(O26&lt;6,"Bajo"))))</f>
        <v>Medio</v>
      </c>
      <c r="Q26" s="153">
        <v>60</v>
      </c>
      <c r="R26" s="153">
        <f t="shared" si="0"/>
        <v>360</v>
      </c>
      <c r="S26" s="153" t="str">
        <f t="shared" ref="S26:S30" si="14">IF((R26&gt;599),"I",IF(R26&gt;149,"II",IF(R26&gt;39,"III",IF(R26&lt;31,"IV"))))</f>
        <v>II</v>
      </c>
      <c r="T26" s="155" t="str">
        <f t="shared" ref="T26:T30" si="15">IF(S26="IV","Aceptable",IF(S26="III","Mejorable",IF(S26="II","No Aceptable o Aceptable con Control Especifico",IF(S26="I","No Aceptable"))))</f>
        <v>No Aceptable o Aceptable con Control Especifico</v>
      </c>
      <c r="U26" s="137" t="s">
        <v>391</v>
      </c>
      <c r="V26" s="137" t="s">
        <v>392</v>
      </c>
      <c r="W26" s="137" t="s">
        <v>392</v>
      </c>
      <c r="X26" s="149" t="s">
        <v>599</v>
      </c>
      <c r="Y26" s="148" t="s">
        <v>278</v>
      </c>
      <c r="Z26" s="148" t="s">
        <v>392</v>
      </c>
      <c r="AA26" s="149" t="s">
        <v>850</v>
      </c>
      <c r="AB26" s="147" t="s">
        <v>390</v>
      </c>
      <c r="AC26" s="209" t="s">
        <v>885</v>
      </c>
      <c r="AD26" s="153">
        <v>2</v>
      </c>
      <c r="AE26" s="154">
        <v>2</v>
      </c>
      <c r="AF26" s="156">
        <f t="shared" si="1"/>
        <v>4</v>
      </c>
      <c r="AG26" s="157">
        <f>AF26*Q26</f>
        <v>240</v>
      </c>
      <c r="AH26" s="158" t="str">
        <f t="shared" ref="AH26" si="16">IF((AG26&gt;599),"I",IF(AG26&gt;149,"II",IF(AG26&gt;39,"III",IF(AG26&lt;31,"IV"))))</f>
        <v>II</v>
      </c>
      <c r="AI26" s="155" t="str">
        <f>IF(AH26="IV","Aceptable",IF(AH26="III","Mejorable",IF(AH26="II","No Aceptable o Aceptable con Control Especifico",IF(AH26="I","No Aceptable"))))</f>
        <v>No Aceptable o Aceptable con Control Especifico</v>
      </c>
      <c r="AJ26" s="159">
        <f>R26</f>
        <v>360</v>
      </c>
      <c r="AK26" s="159">
        <f>AG26</f>
        <v>240</v>
      </c>
      <c r="AL26" s="160">
        <f>(AJ26-AK26)/AJ26</f>
        <v>0.33333333333333331</v>
      </c>
      <c r="AM26" s="161" t="s">
        <v>407</v>
      </c>
      <c r="AN26" s="210" t="s">
        <v>427</v>
      </c>
    </row>
    <row r="27" spans="1:40" ht="150" customHeight="1">
      <c r="A27" s="571"/>
      <c r="B27" s="162" t="s">
        <v>385</v>
      </c>
      <c r="C27" s="162" t="s">
        <v>386</v>
      </c>
      <c r="D27" s="208" t="s">
        <v>429</v>
      </c>
      <c r="E27" s="149" t="s">
        <v>841</v>
      </c>
      <c r="F27" s="208" t="s">
        <v>25</v>
      </c>
      <c r="G27" s="136" t="s">
        <v>32</v>
      </c>
      <c r="H27" s="136" t="s">
        <v>435</v>
      </c>
      <c r="I27" s="136" t="s">
        <v>664</v>
      </c>
      <c r="J27" s="147" t="s">
        <v>389</v>
      </c>
      <c r="K27" s="149" t="s">
        <v>665</v>
      </c>
      <c r="L27" s="147" t="s">
        <v>390</v>
      </c>
      <c r="M27" s="153">
        <v>2</v>
      </c>
      <c r="N27" s="154">
        <v>4</v>
      </c>
      <c r="O27" s="153">
        <f t="shared" ref="O27" si="17">M27*N27</f>
        <v>8</v>
      </c>
      <c r="P27" s="167" t="str">
        <f t="shared" si="13"/>
        <v>Medio</v>
      </c>
      <c r="Q27" s="153">
        <v>60</v>
      </c>
      <c r="R27" s="153">
        <f t="shared" si="0"/>
        <v>480</v>
      </c>
      <c r="S27" s="153" t="str">
        <f t="shared" si="14"/>
        <v>II</v>
      </c>
      <c r="T27" s="155" t="str">
        <f t="shared" si="15"/>
        <v>No Aceptable o Aceptable con Control Especifico</v>
      </c>
      <c r="U27" s="137" t="s">
        <v>666</v>
      </c>
      <c r="V27" s="137" t="s">
        <v>392</v>
      </c>
      <c r="W27" s="137" t="s">
        <v>392</v>
      </c>
      <c r="X27" s="149" t="s">
        <v>667</v>
      </c>
      <c r="Y27" s="148" t="s">
        <v>278</v>
      </c>
      <c r="Z27" s="148" t="s">
        <v>392</v>
      </c>
      <c r="AA27" s="149" t="s">
        <v>956</v>
      </c>
      <c r="AB27" s="147" t="s">
        <v>390</v>
      </c>
      <c r="AC27" s="209" t="s">
        <v>668</v>
      </c>
      <c r="AD27" s="153">
        <v>2</v>
      </c>
      <c r="AE27" s="154">
        <v>3</v>
      </c>
      <c r="AF27" s="156">
        <f>AD27*AE27</f>
        <v>6</v>
      </c>
      <c r="AG27" s="157">
        <f>AF27*Q27</f>
        <v>360</v>
      </c>
      <c r="AH27" s="158" t="str">
        <f>IF((AG27&gt;599),"I",IF(AG27&gt;149,"II",IF(AG27&gt;39,"III",IF(AG27&lt;31,"IV"))))</f>
        <v>II</v>
      </c>
      <c r="AI27" s="155" t="str">
        <f>IF(AH27="IV","Aceptable",IF(AH27="III","Mejorable",IF(AH27="II","No Aceptable o Aceptable con Control Especifico",IF(AH27="I","No Aceptable"))))</f>
        <v>No Aceptable o Aceptable con Control Especifico</v>
      </c>
      <c r="AJ27" s="159">
        <v>480</v>
      </c>
      <c r="AK27" s="159">
        <f>AG27</f>
        <v>360</v>
      </c>
      <c r="AL27" s="160">
        <f t="shared" ref="AL27" si="18">(AJ27-AK27)/AJ27</f>
        <v>0.25</v>
      </c>
      <c r="AM27" s="161" t="s">
        <v>394</v>
      </c>
      <c r="AN27" s="210" t="s">
        <v>634</v>
      </c>
    </row>
    <row r="28" spans="1:40" ht="247.95" customHeight="1">
      <c r="A28" s="571"/>
      <c r="B28" s="152" t="s">
        <v>385</v>
      </c>
      <c r="C28" s="162" t="s">
        <v>386</v>
      </c>
      <c r="D28" s="208" t="s">
        <v>951</v>
      </c>
      <c r="E28" s="149" t="s">
        <v>841</v>
      </c>
      <c r="F28" s="208" t="s">
        <v>25</v>
      </c>
      <c r="G28" s="136" t="s">
        <v>570</v>
      </c>
      <c r="H28" s="136" t="s">
        <v>424</v>
      </c>
      <c r="I28" s="136" t="s">
        <v>403</v>
      </c>
      <c r="J28" s="147" t="s">
        <v>389</v>
      </c>
      <c r="K28" s="147" t="s">
        <v>397</v>
      </c>
      <c r="L28" s="147" t="s">
        <v>397</v>
      </c>
      <c r="M28" s="153">
        <v>2</v>
      </c>
      <c r="N28" s="154">
        <v>3</v>
      </c>
      <c r="O28" s="156">
        <f t="shared" ref="O28:O29" si="19">M28*N28</f>
        <v>6</v>
      </c>
      <c r="P28" s="167" t="str">
        <f t="shared" si="13"/>
        <v>Medio</v>
      </c>
      <c r="Q28" s="156">
        <v>10</v>
      </c>
      <c r="R28" s="156">
        <f t="shared" si="0"/>
        <v>60</v>
      </c>
      <c r="S28" s="153" t="str">
        <f t="shared" si="14"/>
        <v>III</v>
      </c>
      <c r="T28" s="155" t="str">
        <f t="shared" si="15"/>
        <v>Mejorable</v>
      </c>
      <c r="U28" s="137" t="s">
        <v>391</v>
      </c>
      <c r="V28" s="137" t="s">
        <v>392</v>
      </c>
      <c r="W28" s="137" t="s">
        <v>392</v>
      </c>
      <c r="X28" s="149" t="s">
        <v>405</v>
      </c>
      <c r="Y28" s="148" t="s">
        <v>278</v>
      </c>
      <c r="Z28" s="148" t="s">
        <v>392</v>
      </c>
      <c r="AA28" s="149" t="s">
        <v>406</v>
      </c>
      <c r="AB28" s="147" t="s">
        <v>390</v>
      </c>
      <c r="AC28" s="209" t="s">
        <v>406</v>
      </c>
      <c r="AD28" s="153">
        <v>2</v>
      </c>
      <c r="AE28" s="154">
        <v>1</v>
      </c>
      <c r="AF28" s="156">
        <f t="shared" si="1"/>
        <v>2</v>
      </c>
      <c r="AG28" s="157">
        <f>AF28*Q28</f>
        <v>20</v>
      </c>
      <c r="AH28" s="158" t="str">
        <f>IF((AG28&gt;599),"I",IF(AG28&gt;149,"II",IF(AG28&gt;39,"III",IF(AG28&lt;31,"IV"))))</f>
        <v>IV</v>
      </c>
      <c r="AI28" s="155" t="str">
        <f>IF(AH28="IV","Aceptable",IF(AH28="III","Mejorable",IF(AH28="II","No Aceptable o Aceptable con Control Especifico",IF(AH28="I","No Aceptable"))))</f>
        <v>Aceptable</v>
      </c>
      <c r="AJ28" s="159">
        <f>R28</f>
        <v>60</v>
      </c>
      <c r="AK28" s="159">
        <f>AG28</f>
        <v>20</v>
      </c>
      <c r="AL28" s="160">
        <f>(AJ28-AK28)/AJ28</f>
        <v>0.66666666666666663</v>
      </c>
      <c r="AM28" s="161" t="s">
        <v>407</v>
      </c>
      <c r="AN28" s="210" t="s">
        <v>399</v>
      </c>
    </row>
    <row r="29" spans="1:40" ht="241.05" customHeight="1">
      <c r="A29" s="571"/>
      <c r="B29" s="152" t="s">
        <v>385</v>
      </c>
      <c r="C29" s="162" t="s">
        <v>386</v>
      </c>
      <c r="D29" s="208" t="s">
        <v>953</v>
      </c>
      <c r="E29" s="149" t="s">
        <v>841</v>
      </c>
      <c r="F29" s="208" t="s">
        <v>28</v>
      </c>
      <c r="G29" s="136" t="s">
        <v>35</v>
      </c>
      <c r="H29" s="311" t="s">
        <v>615</v>
      </c>
      <c r="I29" s="136" t="s">
        <v>605</v>
      </c>
      <c r="J29" s="149" t="s">
        <v>401</v>
      </c>
      <c r="K29" s="147" t="s">
        <v>397</v>
      </c>
      <c r="L29" s="147" t="s">
        <v>397</v>
      </c>
      <c r="M29" s="153">
        <v>2</v>
      </c>
      <c r="N29" s="154">
        <v>3</v>
      </c>
      <c r="O29" s="153">
        <f t="shared" si="19"/>
        <v>6</v>
      </c>
      <c r="P29" s="167" t="str">
        <f t="shared" si="13"/>
        <v>Medio</v>
      </c>
      <c r="Q29" s="153">
        <v>60</v>
      </c>
      <c r="R29" s="153">
        <f t="shared" si="0"/>
        <v>360</v>
      </c>
      <c r="S29" s="153" t="str">
        <f t="shared" si="14"/>
        <v>II</v>
      </c>
      <c r="T29" s="155" t="str">
        <f t="shared" si="15"/>
        <v>No Aceptable o Aceptable con Control Especifico</v>
      </c>
      <c r="U29" s="137" t="s">
        <v>391</v>
      </c>
      <c r="V29" s="137" t="s">
        <v>392</v>
      </c>
      <c r="W29" s="137" t="s">
        <v>392</v>
      </c>
      <c r="X29" s="149" t="s">
        <v>606</v>
      </c>
      <c r="Y29" s="148" t="s">
        <v>278</v>
      </c>
      <c r="Z29" s="148" t="s">
        <v>392</v>
      </c>
      <c r="AA29" s="149" t="s">
        <v>965</v>
      </c>
      <c r="AB29" s="147" t="s">
        <v>390</v>
      </c>
      <c r="AC29" s="209" t="s">
        <v>966</v>
      </c>
      <c r="AD29" s="153">
        <v>2</v>
      </c>
      <c r="AE29" s="154">
        <v>2</v>
      </c>
      <c r="AF29" s="156">
        <f t="shared" si="1"/>
        <v>4</v>
      </c>
      <c r="AG29" s="157">
        <f t="shared" ref="AG29:AG30" si="20">AF29*Q29</f>
        <v>240</v>
      </c>
      <c r="AH29" s="158" t="str">
        <f t="shared" ref="AH29:AH30" si="21">IF((AG29&gt;599),"I",IF(AG29&gt;149,"II",IF(AG29&gt;39,"III",IF(AG29&lt;31,"IV"))))</f>
        <v>II</v>
      </c>
      <c r="AI29" s="155" t="str">
        <f t="shared" ref="AI29:AI30" si="22">IF(AH29="IV","Aceptable",IF(AH29="III","Mejorable",IF(AH29="II","No Aceptable o Aceptable con Control Especifico",IF(AH29="I","No Aceptable"))))</f>
        <v>No Aceptable o Aceptable con Control Especifico</v>
      </c>
      <c r="AJ29" s="159">
        <f t="shared" ref="AJ29:AJ30" si="23">R29</f>
        <v>360</v>
      </c>
      <c r="AK29" s="159">
        <f t="shared" ref="AK29:AK30" si="24">AG29</f>
        <v>240</v>
      </c>
      <c r="AL29" s="160">
        <f t="shared" ref="AL29:AL30" si="25">(AJ29-AK29)/AJ29</f>
        <v>0.33333333333333331</v>
      </c>
      <c r="AM29" s="161" t="s">
        <v>394</v>
      </c>
      <c r="AN29" s="210" t="s">
        <v>563</v>
      </c>
    </row>
    <row r="30" spans="1:40" ht="241.05" customHeight="1">
      <c r="A30" s="571"/>
      <c r="B30" s="152" t="s">
        <v>385</v>
      </c>
      <c r="C30" s="162" t="s">
        <v>386</v>
      </c>
      <c r="D30" s="208" t="s">
        <v>953</v>
      </c>
      <c r="E30" s="149" t="s">
        <v>841</v>
      </c>
      <c r="F30" s="208" t="s">
        <v>28</v>
      </c>
      <c r="G30" s="136" t="s">
        <v>48</v>
      </c>
      <c r="H30" s="136" t="s">
        <v>426</v>
      </c>
      <c r="I30" s="136" t="s">
        <v>600</v>
      </c>
      <c r="J30" s="149" t="s">
        <v>603</v>
      </c>
      <c r="K30" s="149" t="s">
        <v>604</v>
      </c>
      <c r="L30" s="147" t="s">
        <v>390</v>
      </c>
      <c r="M30" s="153">
        <v>2</v>
      </c>
      <c r="N30" s="154">
        <v>3</v>
      </c>
      <c r="O30" s="153">
        <f>M30*N30</f>
        <v>6</v>
      </c>
      <c r="P30" s="167" t="str">
        <f t="shared" si="13"/>
        <v>Medio</v>
      </c>
      <c r="Q30" s="153">
        <v>60</v>
      </c>
      <c r="R30" s="153">
        <f t="shared" si="0"/>
        <v>360</v>
      </c>
      <c r="S30" s="153" t="str">
        <f t="shared" si="14"/>
        <v>II</v>
      </c>
      <c r="T30" s="155" t="str">
        <f t="shared" si="15"/>
        <v>No Aceptable o Aceptable con Control Especifico</v>
      </c>
      <c r="U30" s="137" t="s">
        <v>391</v>
      </c>
      <c r="V30" s="137" t="s">
        <v>392</v>
      </c>
      <c r="W30" s="137" t="s">
        <v>392</v>
      </c>
      <c r="X30" s="149" t="s">
        <v>398</v>
      </c>
      <c r="Y30" s="148" t="s">
        <v>278</v>
      </c>
      <c r="Z30" s="148" t="s">
        <v>392</v>
      </c>
      <c r="AA30" s="149" t="s">
        <v>964</v>
      </c>
      <c r="AB30" s="147" t="s">
        <v>837</v>
      </c>
      <c r="AC30" s="209" t="s">
        <v>659</v>
      </c>
      <c r="AD30" s="153">
        <v>2</v>
      </c>
      <c r="AE30" s="154">
        <v>2</v>
      </c>
      <c r="AF30" s="156">
        <f t="shared" si="1"/>
        <v>4</v>
      </c>
      <c r="AG30" s="157">
        <f t="shared" si="20"/>
        <v>240</v>
      </c>
      <c r="AH30" s="158" t="str">
        <f t="shared" si="21"/>
        <v>II</v>
      </c>
      <c r="AI30" s="155" t="str">
        <f t="shared" si="22"/>
        <v>No Aceptable o Aceptable con Control Especifico</v>
      </c>
      <c r="AJ30" s="159">
        <f t="shared" si="23"/>
        <v>360</v>
      </c>
      <c r="AK30" s="159">
        <f t="shared" si="24"/>
        <v>240</v>
      </c>
      <c r="AL30" s="160">
        <f t="shared" si="25"/>
        <v>0.33333333333333331</v>
      </c>
      <c r="AM30" s="161" t="s">
        <v>394</v>
      </c>
      <c r="AN30" s="210" t="s">
        <v>563</v>
      </c>
    </row>
    <row r="31" spans="1:40" ht="101.55" customHeight="1">
      <c r="A31" s="571"/>
      <c r="B31" s="152" t="s">
        <v>385</v>
      </c>
      <c r="C31" s="162" t="s">
        <v>386</v>
      </c>
      <c r="D31" s="208" t="s">
        <v>957</v>
      </c>
      <c r="E31" s="149" t="s">
        <v>841</v>
      </c>
      <c r="F31" s="311" t="s">
        <v>29</v>
      </c>
      <c r="G31" s="311" t="s">
        <v>43</v>
      </c>
      <c r="H31" s="311" t="s">
        <v>617</v>
      </c>
      <c r="I31" s="147" t="s">
        <v>618</v>
      </c>
      <c r="J31" s="147" t="s">
        <v>397</v>
      </c>
      <c r="K31" s="147" t="s">
        <v>397</v>
      </c>
      <c r="L31" s="147" t="s">
        <v>397</v>
      </c>
      <c r="M31" s="153">
        <v>2</v>
      </c>
      <c r="N31" s="154">
        <v>3</v>
      </c>
      <c r="O31" s="153">
        <f t="shared" si="12"/>
        <v>6</v>
      </c>
      <c r="P31" s="167" t="str">
        <f t="shared" si="2"/>
        <v>Medio</v>
      </c>
      <c r="Q31" s="153">
        <v>10</v>
      </c>
      <c r="R31" s="153">
        <f t="shared" si="0"/>
        <v>60</v>
      </c>
      <c r="S31" s="153" t="str">
        <f t="shared" si="3"/>
        <v>III</v>
      </c>
      <c r="T31" s="155" t="str">
        <f t="shared" si="4"/>
        <v>Mejorable</v>
      </c>
      <c r="U31" s="137" t="s">
        <v>391</v>
      </c>
      <c r="V31" s="137" t="s">
        <v>392</v>
      </c>
      <c r="W31" s="137" t="s">
        <v>392</v>
      </c>
      <c r="X31" s="149" t="s">
        <v>619</v>
      </c>
      <c r="Y31" s="148" t="s">
        <v>278</v>
      </c>
      <c r="Z31" s="147" t="s">
        <v>392</v>
      </c>
      <c r="AA31" s="149" t="s">
        <v>621</v>
      </c>
      <c r="AB31" s="147" t="s">
        <v>390</v>
      </c>
      <c r="AC31" s="209" t="s">
        <v>622</v>
      </c>
      <c r="AD31" s="153">
        <v>2</v>
      </c>
      <c r="AE31" s="154">
        <v>2</v>
      </c>
      <c r="AF31" s="156">
        <f t="shared" si="1"/>
        <v>4</v>
      </c>
      <c r="AG31" s="157">
        <f t="shared" si="7"/>
        <v>40</v>
      </c>
      <c r="AH31" s="158" t="str">
        <f t="shared" si="5"/>
        <v>III</v>
      </c>
      <c r="AI31" s="155" t="str">
        <f t="shared" si="8"/>
        <v>Mejorable</v>
      </c>
      <c r="AJ31" s="159">
        <v>60</v>
      </c>
      <c r="AK31" s="159">
        <f t="shared" si="10"/>
        <v>40</v>
      </c>
      <c r="AL31" s="160">
        <f t="shared" si="11"/>
        <v>0.33333333333333331</v>
      </c>
      <c r="AM31" s="161" t="s">
        <v>407</v>
      </c>
      <c r="AN31" s="210" t="s">
        <v>427</v>
      </c>
    </row>
    <row r="32" spans="1:40" ht="141" customHeight="1">
      <c r="A32" s="571"/>
      <c r="B32" s="162" t="s">
        <v>385</v>
      </c>
      <c r="C32" s="162" t="s">
        <v>386</v>
      </c>
      <c r="D32" s="208" t="s">
        <v>429</v>
      </c>
      <c r="E32" s="149" t="s">
        <v>841</v>
      </c>
      <c r="F32" s="208" t="s">
        <v>29</v>
      </c>
      <c r="G32" s="136" t="s">
        <v>36</v>
      </c>
      <c r="H32" s="136" t="s">
        <v>432</v>
      </c>
      <c r="I32" s="136" t="s">
        <v>433</v>
      </c>
      <c r="J32" s="153" t="s">
        <v>397</v>
      </c>
      <c r="K32" s="147" t="s">
        <v>397</v>
      </c>
      <c r="L32" s="147" t="s">
        <v>410</v>
      </c>
      <c r="M32" s="153">
        <v>2</v>
      </c>
      <c r="N32" s="154">
        <v>2</v>
      </c>
      <c r="O32" s="156">
        <f t="shared" si="12"/>
        <v>4</v>
      </c>
      <c r="P32" s="167" t="str">
        <f t="shared" si="2"/>
        <v>Bajo</v>
      </c>
      <c r="Q32" s="156">
        <v>60</v>
      </c>
      <c r="R32" s="156">
        <f t="shared" si="0"/>
        <v>240</v>
      </c>
      <c r="S32" s="153" t="str">
        <f t="shared" si="3"/>
        <v>II</v>
      </c>
      <c r="T32" s="155" t="str">
        <f t="shared" si="4"/>
        <v>No Aceptable o Aceptable con Control Especifico</v>
      </c>
      <c r="U32" s="137" t="s">
        <v>391</v>
      </c>
      <c r="V32" s="137" t="s">
        <v>392</v>
      </c>
      <c r="W32" s="137" t="s">
        <v>392</v>
      </c>
      <c r="X32" s="149" t="s">
        <v>434</v>
      </c>
      <c r="Y32" s="148" t="s">
        <v>278</v>
      </c>
      <c r="Z32" s="148" t="s">
        <v>392</v>
      </c>
      <c r="AA32" s="149" t="s">
        <v>963</v>
      </c>
      <c r="AB32" s="147" t="s">
        <v>390</v>
      </c>
      <c r="AC32" s="209" t="s">
        <v>958</v>
      </c>
      <c r="AD32" s="153">
        <v>2</v>
      </c>
      <c r="AE32" s="154">
        <v>1</v>
      </c>
      <c r="AF32" s="156">
        <f t="shared" si="1"/>
        <v>2</v>
      </c>
      <c r="AG32" s="157">
        <f t="shared" si="7"/>
        <v>120</v>
      </c>
      <c r="AH32" s="158" t="str">
        <f t="shared" si="5"/>
        <v>III</v>
      </c>
      <c r="AI32" s="155" t="str">
        <f t="shared" si="8"/>
        <v>Mejorable</v>
      </c>
      <c r="AJ32" s="159">
        <f t="shared" ref="AJ32" si="26">R32</f>
        <v>240</v>
      </c>
      <c r="AK32" s="159">
        <f t="shared" si="10"/>
        <v>120</v>
      </c>
      <c r="AL32" s="160">
        <f t="shared" si="11"/>
        <v>0.5</v>
      </c>
      <c r="AM32" s="161" t="s">
        <v>407</v>
      </c>
      <c r="AN32" s="210" t="s">
        <v>395</v>
      </c>
    </row>
    <row r="33" spans="1:40" ht="186" customHeight="1">
      <c r="A33" s="571"/>
      <c r="B33" s="162" t="s">
        <v>385</v>
      </c>
      <c r="C33" s="162" t="s">
        <v>386</v>
      </c>
      <c r="D33" s="208" t="s">
        <v>952</v>
      </c>
      <c r="E33" s="149" t="s">
        <v>841</v>
      </c>
      <c r="F33" s="208" t="s">
        <v>29</v>
      </c>
      <c r="G33" s="136" t="s">
        <v>62</v>
      </c>
      <c r="H33" s="136" t="s">
        <v>439</v>
      </c>
      <c r="I33" s="147" t="s">
        <v>681</v>
      </c>
      <c r="J33" s="149" t="s">
        <v>389</v>
      </c>
      <c r="K33" s="149" t="s">
        <v>397</v>
      </c>
      <c r="L33" s="149" t="s">
        <v>682</v>
      </c>
      <c r="M33" s="153">
        <v>6</v>
      </c>
      <c r="N33" s="154">
        <v>1</v>
      </c>
      <c r="O33" s="153">
        <f t="shared" si="12"/>
        <v>6</v>
      </c>
      <c r="P33" s="167" t="str">
        <f t="shared" si="2"/>
        <v>Medio</v>
      </c>
      <c r="Q33" s="153">
        <v>100</v>
      </c>
      <c r="R33" s="153">
        <f t="shared" si="0"/>
        <v>600</v>
      </c>
      <c r="S33" s="153" t="str">
        <f t="shared" si="3"/>
        <v>I</v>
      </c>
      <c r="T33" s="155" t="str">
        <f t="shared" si="4"/>
        <v>No Aceptable</v>
      </c>
      <c r="U33" s="137" t="s">
        <v>391</v>
      </c>
      <c r="V33" s="137" t="s">
        <v>392</v>
      </c>
      <c r="W33" s="137" t="s">
        <v>392</v>
      </c>
      <c r="X33" s="149" t="s">
        <v>626</v>
      </c>
      <c r="Y33" s="148" t="s">
        <v>278</v>
      </c>
      <c r="Z33" s="147" t="s">
        <v>392</v>
      </c>
      <c r="AA33" s="149" t="s">
        <v>881</v>
      </c>
      <c r="AB33" s="147" t="s">
        <v>390</v>
      </c>
      <c r="AC33" s="209" t="s">
        <v>968</v>
      </c>
      <c r="AD33" s="153">
        <v>2</v>
      </c>
      <c r="AE33" s="154">
        <v>1</v>
      </c>
      <c r="AF33" s="156">
        <f t="shared" si="1"/>
        <v>2</v>
      </c>
      <c r="AG33" s="157">
        <f t="shared" si="7"/>
        <v>200</v>
      </c>
      <c r="AH33" s="158" t="str">
        <f t="shared" si="5"/>
        <v>II</v>
      </c>
      <c r="AI33" s="155" t="str">
        <f t="shared" si="8"/>
        <v>No Aceptable o Aceptable con Control Especifico</v>
      </c>
      <c r="AJ33" s="159">
        <v>600</v>
      </c>
      <c r="AK33" s="159">
        <f t="shared" si="10"/>
        <v>200</v>
      </c>
      <c r="AL33" s="160">
        <f t="shared" si="11"/>
        <v>0.66666666666666663</v>
      </c>
      <c r="AM33" s="161" t="s">
        <v>394</v>
      </c>
      <c r="AN33" s="210" t="s">
        <v>399</v>
      </c>
    </row>
    <row r="34" spans="1:40" ht="211.95" customHeight="1">
      <c r="A34" s="571"/>
      <c r="B34" s="313" t="s">
        <v>385</v>
      </c>
      <c r="C34" s="313" t="s">
        <v>386</v>
      </c>
      <c r="D34" s="315" t="s">
        <v>954</v>
      </c>
      <c r="E34" s="149" t="s">
        <v>841</v>
      </c>
      <c r="F34" s="325" t="s">
        <v>29</v>
      </c>
      <c r="G34" s="326" t="s">
        <v>67</v>
      </c>
      <c r="H34" s="326" t="s">
        <v>440</v>
      </c>
      <c r="I34" s="312" t="s">
        <v>820</v>
      </c>
      <c r="J34" s="314" t="s">
        <v>389</v>
      </c>
      <c r="K34" s="314" t="s">
        <v>397</v>
      </c>
      <c r="L34" s="314" t="s">
        <v>685</v>
      </c>
      <c r="M34" s="276">
        <v>6</v>
      </c>
      <c r="N34" s="277">
        <v>1</v>
      </c>
      <c r="O34" s="276">
        <f t="shared" si="12"/>
        <v>6</v>
      </c>
      <c r="P34" s="316" t="str">
        <f t="shared" si="2"/>
        <v>Medio</v>
      </c>
      <c r="Q34" s="276">
        <v>100</v>
      </c>
      <c r="R34" s="276">
        <f t="shared" si="0"/>
        <v>600</v>
      </c>
      <c r="S34" s="276" t="str">
        <f t="shared" si="3"/>
        <v>I</v>
      </c>
      <c r="T34" s="281" t="str">
        <f t="shared" si="4"/>
        <v>No Aceptable</v>
      </c>
      <c r="U34" s="317" t="s">
        <v>391</v>
      </c>
      <c r="V34" s="317" t="s">
        <v>392</v>
      </c>
      <c r="W34" s="317" t="s">
        <v>392</v>
      </c>
      <c r="X34" s="314" t="s">
        <v>626</v>
      </c>
      <c r="Y34" s="318" t="s">
        <v>278</v>
      </c>
      <c r="Z34" s="312" t="s">
        <v>392</v>
      </c>
      <c r="AA34" s="314" t="s">
        <v>962</v>
      </c>
      <c r="AB34" s="312" t="s">
        <v>390</v>
      </c>
      <c r="AC34" s="327" t="s">
        <v>687</v>
      </c>
      <c r="AD34" s="328">
        <v>2</v>
      </c>
      <c r="AE34" s="329">
        <v>1</v>
      </c>
      <c r="AF34" s="330">
        <f t="shared" si="1"/>
        <v>2</v>
      </c>
      <c r="AG34" s="331">
        <f t="shared" si="7"/>
        <v>200</v>
      </c>
      <c r="AH34" s="332" t="str">
        <f t="shared" si="5"/>
        <v>II</v>
      </c>
      <c r="AI34" s="333" t="str">
        <f t="shared" si="8"/>
        <v>No Aceptable o Aceptable con Control Especifico</v>
      </c>
      <c r="AJ34" s="334">
        <v>600</v>
      </c>
      <c r="AK34" s="334">
        <f t="shared" si="10"/>
        <v>200</v>
      </c>
      <c r="AL34" s="335">
        <f t="shared" si="11"/>
        <v>0.66666666666666663</v>
      </c>
      <c r="AM34" s="336" t="s">
        <v>394</v>
      </c>
      <c r="AN34" s="284" t="s">
        <v>399</v>
      </c>
    </row>
    <row r="35" spans="1:40" ht="238.95" customHeight="1">
      <c r="A35" s="571"/>
      <c r="B35" s="162" t="s">
        <v>385</v>
      </c>
      <c r="C35" s="162" t="s">
        <v>386</v>
      </c>
      <c r="D35" s="208" t="s">
        <v>953</v>
      </c>
      <c r="E35" s="149" t="s">
        <v>841</v>
      </c>
      <c r="F35" s="323" t="s">
        <v>29</v>
      </c>
      <c r="G35" s="311" t="s">
        <v>56</v>
      </c>
      <c r="H35" s="311" t="s">
        <v>629</v>
      </c>
      <c r="I35" s="147" t="s">
        <v>632</v>
      </c>
      <c r="J35" s="149" t="s">
        <v>631</v>
      </c>
      <c r="K35" s="149" t="s">
        <v>630</v>
      </c>
      <c r="L35" s="149" t="s">
        <v>637</v>
      </c>
      <c r="M35" s="153">
        <v>2</v>
      </c>
      <c r="N35" s="154">
        <v>4</v>
      </c>
      <c r="O35" s="153">
        <f t="shared" si="12"/>
        <v>8</v>
      </c>
      <c r="P35" s="167" t="str">
        <f t="shared" si="2"/>
        <v>Medio</v>
      </c>
      <c r="Q35" s="153">
        <v>100</v>
      </c>
      <c r="R35" s="153">
        <f t="shared" si="0"/>
        <v>800</v>
      </c>
      <c r="S35" s="153" t="str">
        <f t="shared" si="3"/>
        <v>I</v>
      </c>
      <c r="T35" s="155" t="str">
        <f t="shared" si="4"/>
        <v>No Aceptable</v>
      </c>
      <c r="U35" s="137" t="s">
        <v>391</v>
      </c>
      <c r="V35" s="260" t="s">
        <v>392</v>
      </c>
      <c r="W35" s="260" t="s">
        <v>392</v>
      </c>
      <c r="X35" s="261" t="s">
        <v>626</v>
      </c>
      <c r="Y35" s="262" t="s">
        <v>278</v>
      </c>
      <c r="Z35" s="263" t="s">
        <v>633</v>
      </c>
      <c r="AA35" s="261" t="s">
        <v>961</v>
      </c>
      <c r="AB35" s="263" t="s">
        <v>635</v>
      </c>
      <c r="AC35" s="264" t="s">
        <v>642</v>
      </c>
      <c r="AD35" s="265">
        <v>2</v>
      </c>
      <c r="AE35" s="266">
        <v>2</v>
      </c>
      <c r="AF35" s="267">
        <f t="shared" si="1"/>
        <v>4</v>
      </c>
      <c r="AG35" s="268">
        <f t="shared" si="7"/>
        <v>400</v>
      </c>
      <c r="AH35" s="269" t="str">
        <f t="shared" si="5"/>
        <v>II</v>
      </c>
      <c r="AI35" s="270" t="str">
        <f t="shared" si="8"/>
        <v>No Aceptable o Aceptable con Control Especifico</v>
      </c>
      <c r="AJ35" s="271">
        <v>800</v>
      </c>
      <c r="AK35" s="271">
        <f t="shared" si="10"/>
        <v>400</v>
      </c>
      <c r="AL35" s="272">
        <f t="shared" si="11"/>
        <v>0.5</v>
      </c>
      <c r="AM35" s="273" t="s">
        <v>407</v>
      </c>
      <c r="AN35" s="210" t="s">
        <v>395</v>
      </c>
    </row>
    <row r="36" spans="1:40" ht="238.05" customHeight="1">
      <c r="A36" s="571"/>
      <c r="B36" s="162" t="s">
        <v>385</v>
      </c>
      <c r="C36" s="162" t="s">
        <v>574</v>
      </c>
      <c r="D36" s="208" t="s">
        <v>953</v>
      </c>
      <c r="E36" s="149" t="s">
        <v>841</v>
      </c>
      <c r="F36" s="311" t="s">
        <v>30</v>
      </c>
      <c r="G36" s="311" t="s">
        <v>44</v>
      </c>
      <c r="H36" s="311" t="s">
        <v>636</v>
      </c>
      <c r="I36" s="149" t="s">
        <v>645</v>
      </c>
      <c r="J36" s="147" t="s">
        <v>390</v>
      </c>
      <c r="K36" s="147" t="s">
        <v>638</v>
      </c>
      <c r="L36" s="147" t="s">
        <v>639</v>
      </c>
      <c r="M36" s="153">
        <v>2</v>
      </c>
      <c r="N36" s="154">
        <v>4</v>
      </c>
      <c r="O36" s="153">
        <f t="shared" si="12"/>
        <v>8</v>
      </c>
      <c r="P36" s="167" t="str">
        <f t="shared" si="2"/>
        <v>Medio</v>
      </c>
      <c r="Q36" s="153">
        <v>100</v>
      </c>
      <c r="R36" s="153">
        <f t="shared" si="0"/>
        <v>800</v>
      </c>
      <c r="S36" s="153" t="str">
        <f t="shared" si="3"/>
        <v>I</v>
      </c>
      <c r="T36" s="155" t="str">
        <f t="shared" si="4"/>
        <v>No Aceptable</v>
      </c>
      <c r="U36" s="137" t="s">
        <v>391</v>
      </c>
      <c r="V36" s="137" t="s">
        <v>392</v>
      </c>
      <c r="W36" s="137" t="s">
        <v>392</v>
      </c>
      <c r="X36" s="149" t="s">
        <v>626</v>
      </c>
      <c r="Y36" s="262" t="s">
        <v>278</v>
      </c>
      <c r="Z36" s="263" t="s">
        <v>392</v>
      </c>
      <c r="AA36" s="261" t="s">
        <v>960</v>
      </c>
      <c r="AB36" s="263" t="s">
        <v>641</v>
      </c>
      <c r="AC36" s="264" t="s">
        <v>643</v>
      </c>
      <c r="AD36" s="265">
        <v>2</v>
      </c>
      <c r="AE36" s="266">
        <v>3</v>
      </c>
      <c r="AF36" s="267">
        <f t="shared" si="1"/>
        <v>6</v>
      </c>
      <c r="AG36" s="268">
        <f t="shared" si="7"/>
        <v>600</v>
      </c>
      <c r="AH36" s="269" t="str">
        <f t="shared" si="5"/>
        <v>I</v>
      </c>
      <c r="AI36" s="270" t="str">
        <f t="shared" si="8"/>
        <v>No Aceptable</v>
      </c>
      <c r="AJ36" s="271">
        <v>800</v>
      </c>
      <c r="AK36" s="271">
        <f t="shared" si="10"/>
        <v>600</v>
      </c>
      <c r="AL36" s="272">
        <f t="shared" si="11"/>
        <v>0.25</v>
      </c>
      <c r="AM36" s="273" t="s">
        <v>407</v>
      </c>
      <c r="AN36" s="210" t="s">
        <v>634</v>
      </c>
    </row>
    <row r="37" spans="1:40" ht="238.05" customHeight="1">
      <c r="A37" s="572"/>
      <c r="B37" s="162" t="s">
        <v>385</v>
      </c>
      <c r="C37" s="162" t="s">
        <v>574</v>
      </c>
      <c r="D37" s="208" t="s">
        <v>953</v>
      </c>
      <c r="E37" s="149" t="s">
        <v>841</v>
      </c>
      <c r="F37" s="311" t="s">
        <v>30</v>
      </c>
      <c r="G37" s="311" t="s">
        <v>57</v>
      </c>
      <c r="H37" s="311" t="s">
        <v>1042</v>
      </c>
      <c r="I37" s="147" t="s">
        <v>646</v>
      </c>
      <c r="J37" s="147" t="s">
        <v>390</v>
      </c>
      <c r="K37" s="147" t="s">
        <v>638</v>
      </c>
      <c r="L37" s="147" t="s">
        <v>639</v>
      </c>
      <c r="M37" s="153">
        <v>2</v>
      </c>
      <c r="N37" s="154">
        <v>4</v>
      </c>
      <c r="O37" s="153">
        <f t="shared" si="12"/>
        <v>8</v>
      </c>
      <c r="P37" s="167" t="str">
        <f t="shared" si="2"/>
        <v>Medio</v>
      </c>
      <c r="Q37" s="153">
        <v>100</v>
      </c>
      <c r="R37" s="153">
        <f t="shared" si="0"/>
        <v>800</v>
      </c>
      <c r="S37" s="153" t="str">
        <f t="shared" si="3"/>
        <v>I</v>
      </c>
      <c r="T37" s="155" t="str">
        <f t="shared" si="4"/>
        <v>No Aceptable</v>
      </c>
      <c r="U37" s="137" t="s">
        <v>391</v>
      </c>
      <c r="V37" s="137" t="s">
        <v>392</v>
      </c>
      <c r="W37" s="137" t="s">
        <v>392</v>
      </c>
      <c r="X37" s="149" t="s">
        <v>626</v>
      </c>
      <c r="Y37" s="262" t="s">
        <v>278</v>
      </c>
      <c r="Z37" s="263" t="s">
        <v>392</v>
      </c>
      <c r="AA37" s="261" t="s">
        <v>959</v>
      </c>
      <c r="AB37" s="263" t="s">
        <v>641</v>
      </c>
      <c r="AC37" s="264" t="s">
        <v>643</v>
      </c>
      <c r="AD37" s="265">
        <v>2</v>
      </c>
      <c r="AE37" s="266">
        <v>3</v>
      </c>
      <c r="AF37" s="267">
        <f t="shared" si="1"/>
        <v>6</v>
      </c>
      <c r="AG37" s="268">
        <f t="shared" si="7"/>
        <v>600</v>
      </c>
      <c r="AH37" s="269" t="str">
        <f t="shared" si="5"/>
        <v>I</v>
      </c>
      <c r="AI37" s="270" t="str">
        <f t="shared" si="8"/>
        <v>No Aceptable</v>
      </c>
      <c r="AJ37" s="271">
        <v>800</v>
      </c>
      <c r="AK37" s="271">
        <f t="shared" si="10"/>
        <v>600</v>
      </c>
      <c r="AL37" s="272">
        <f t="shared" si="11"/>
        <v>0.25</v>
      </c>
      <c r="AM37" s="273" t="s">
        <v>407</v>
      </c>
      <c r="AN37" s="210" t="s">
        <v>634</v>
      </c>
    </row>
    <row r="38" spans="1:40" ht="145.19999999999999">
      <c r="A38" s="573" t="s">
        <v>444</v>
      </c>
      <c r="B38" s="162" t="s">
        <v>385</v>
      </c>
      <c r="C38" s="162" t="s">
        <v>386</v>
      </c>
      <c r="D38" s="136" t="s">
        <v>447</v>
      </c>
      <c r="E38" s="149" t="s">
        <v>841</v>
      </c>
      <c r="F38" s="208" t="s">
        <v>25</v>
      </c>
      <c r="G38" s="136" t="s">
        <v>32</v>
      </c>
      <c r="H38" s="136" t="s">
        <v>448</v>
      </c>
      <c r="I38" s="136" t="s">
        <v>664</v>
      </c>
      <c r="J38" s="147" t="s">
        <v>389</v>
      </c>
      <c r="K38" s="149" t="s">
        <v>665</v>
      </c>
      <c r="L38" s="147" t="s">
        <v>390</v>
      </c>
      <c r="M38" s="153">
        <v>2</v>
      </c>
      <c r="N38" s="154">
        <v>4</v>
      </c>
      <c r="O38" s="153">
        <f t="shared" si="12"/>
        <v>8</v>
      </c>
      <c r="P38" s="167" t="str">
        <f t="shared" si="2"/>
        <v>Medio</v>
      </c>
      <c r="Q38" s="153">
        <v>60</v>
      </c>
      <c r="R38" s="153">
        <f t="shared" si="0"/>
        <v>480</v>
      </c>
      <c r="S38" s="153" t="str">
        <f t="shared" si="3"/>
        <v>II</v>
      </c>
      <c r="T38" s="155" t="str">
        <f t="shared" si="4"/>
        <v>No Aceptable o Aceptable con Control Especifico</v>
      </c>
      <c r="U38" s="137" t="s">
        <v>666</v>
      </c>
      <c r="V38" s="137" t="s">
        <v>392</v>
      </c>
      <c r="W38" s="137" t="s">
        <v>392</v>
      </c>
      <c r="X38" s="149" t="s">
        <v>667</v>
      </c>
      <c r="Y38" s="148" t="s">
        <v>278</v>
      </c>
      <c r="Z38" s="148" t="s">
        <v>392</v>
      </c>
      <c r="AA38" s="149" t="s">
        <v>669</v>
      </c>
      <c r="AB38" s="147" t="s">
        <v>390</v>
      </c>
      <c r="AC38" s="209" t="s">
        <v>668</v>
      </c>
      <c r="AD38" s="276">
        <v>2</v>
      </c>
      <c r="AE38" s="277">
        <v>3</v>
      </c>
      <c r="AF38" s="278">
        <f>AD38*AE38</f>
        <v>6</v>
      </c>
      <c r="AG38" s="279">
        <f>AF38*Q38</f>
        <v>360</v>
      </c>
      <c r="AH38" s="280" t="str">
        <f>IF((AG38&gt;599),"I",IF(AG38&gt;149,"II",IF(AG38&gt;39,"III",IF(AG38&lt;31,"IV"))))</f>
        <v>II</v>
      </c>
      <c r="AI38" s="281" t="str">
        <f>IF(AH38="IV","Aceptable",IF(AH38="III","Mejorable",IF(AH38="II","No Aceptable o Aceptable con Control Especifico",IF(AH38="I","No Aceptable"))))</f>
        <v>No Aceptable o Aceptable con Control Especifico</v>
      </c>
      <c r="AJ38" s="282">
        <v>480</v>
      </c>
      <c r="AK38" s="282">
        <f>AG38</f>
        <v>360</v>
      </c>
      <c r="AL38" s="283">
        <f t="shared" si="11"/>
        <v>0.25</v>
      </c>
      <c r="AM38" s="161" t="s">
        <v>394</v>
      </c>
      <c r="AN38" s="210" t="s">
        <v>634</v>
      </c>
    </row>
    <row r="39" spans="1:40" ht="198">
      <c r="A39" s="574"/>
      <c r="B39" s="162" t="s">
        <v>385</v>
      </c>
      <c r="C39" s="162" t="s">
        <v>386</v>
      </c>
      <c r="D39" s="136" t="s">
        <v>449</v>
      </c>
      <c r="E39" s="149" t="s">
        <v>841</v>
      </c>
      <c r="F39" s="208" t="s">
        <v>25</v>
      </c>
      <c r="G39" s="136" t="s">
        <v>39</v>
      </c>
      <c r="H39" s="136" t="s">
        <v>450</v>
      </c>
      <c r="I39" s="339" t="s">
        <v>655</v>
      </c>
      <c r="J39" s="149" t="s">
        <v>389</v>
      </c>
      <c r="K39" s="147" t="s">
        <v>397</v>
      </c>
      <c r="L39" s="149" t="s">
        <v>404</v>
      </c>
      <c r="M39" s="153">
        <v>2</v>
      </c>
      <c r="N39" s="154">
        <v>4</v>
      </c>
      <c r="O39" s="153">
        <f t="shared" si="12"/>
        <v>8</v>
      </c>
      <c r="P39" s="167" t="str">
        <f t="shared" si="2"/>
        <v>Medio</v>
      </c>
      <c r="Q39" s="153">
        <v>25</v>
      </c>
      <c r="R39" s="153">
        <f t="shared" si="0"/>
        <v>200</v>
      </c>
      <c r="S39" s="153" t="str">
        <f t="shared" si="3"/>
        <v>II</v>
      </c>
      <c r="T39" s="221" t="str">
        <f t="shared" si="4"/>
        <v>No Aceptable o Aceptable con Control Especifico</v>
      </c>
      <c r="U39" s="137" t="s">
        <v>391</v>
      </c>
      <c r="V39" s="137" t="s">
        <v>392</v>
      </c>
      <c r="W39" s="137" t="s">
        <v>392</v>
      </c>
      <c r="X39" s="149" t="s">
        <v>609</v>
      </c>
      <c r="Y39" s="148" t="s">
        <v>278</v>
      </c>
      <c r="Z39" s="147" t="s">
        <v>610</v>
      </c>
      <c r="AA39" s="149" t="s">
        <v>611</v>
      </c>
      <c r="AB39" s="147" t="s">
        <v>390</v>
      </c>
      <c r="AC39" s="209" t="s">
        <v>620</v>
      </c>
      <c r="AD39" s="153">
        <v>2</v>
      </c>
      <c r="AE39" s="154">
        <v>3</v>
      </c>
      <c r="AF39" s="156">
        <f t="shared" ref="AF39:AF59" si="27">AD39*AE39</f>
        <v>6</v>
      </c>
      <c r="AG39" s="157">
        <f t="shared" ref="AG39:AG41" si="28">AF39*Q39</f>
        <v>150</v>
      </c>
      <c r="AH39" s="158" t="str">
        <f t="shared" ref="AH39:AH41" si="29">IF((AG39&gt;599),"I",IF(AG39&gt;149,"II",IF(AG39&gt;39,"III",IF(AG39&lt;31,"IV"))))</f>
        <v>II</v>
      </c>
      <c r="AI39" s="155" t="str">
        <f t="shared" ref="AI39:AI41" si="30">IF(AH39="IV","Aceptable",IF(AH39="III","Mejorable",IF(AH39="II","No Aceptable o Aceptable con Control Especifico",IF(AH39="I","No Aceptable"))))</f>
        <v>No Aceptable o Aceptable con Control Especifico</v>
      </c>
      <c r="AJ39" s="159">
        <v>200</v>
      </c>
      <c r="AK39" s="159">
        <f t="shared" ref="AK39:AK41" si="31">AG39</f>
        <v>150</v>
      </c>
      <c r="AL39" s="160">
        <f t="shared" si="11"/>
        <v>0.25</v>
      </c>
      <c r="AM39" s="161" t="s">
        <v>407</v>
      </c>
      <c r="AN39" s="210" t="s">
        <v>634</v>
      </c>
    </row>
    <row r="40" spans="1:40" ht="198">
      <c r="A40" s="574"/>
      <c r="B40" s="162" t="s">
        <v>385</v>
      </c>
      <c r="C40" s="162" t="s">
        <v>386</v>
      </c>
      <c r="D40" s="136" t="s">
        <v>449</v>
      </c>
      <c r="E40" s="149" t="s">
        <v>841</v>
      </c>
      <c r="F40" s="208" t="s">
        <v>25</v>
      </c>
      <c r="G40" s="136" t="s">
        <v>570</v>
      </c>
      <c r="H40" s="136" t="s">
        <v>441</v>
      </c>
      <c r="I40" s="136" t="s">
        <v>403</v>
      </c>
      <c r="J40" s="149" t="s">
        <v>389</v>
      </c>
      <c r="K40" s="147" t="s">
        <v>397</v>
      </c>
      <c r="L40" s="149" t="s">
        <v>404</v>
      </c>
      <c r="M40" s="153">
        <v>2</v>
      </c>
      <c r="N40" s="154">
        <v>3</v>
      </c>
      <c r="O40" s="153">
        <f t="shared" si="12"/>
        <v>6</v>
      </c>
      <c r="P40" s="167" t="str">
        <f t="shared" si="2"/>
        <v>Medio</v>
      </c>
      <c r="Q40" s="153">
        <v>10</v>
      </c>
      <c r="R40" s="153">
        <f t="shared" si="0"/>
        <v>60</v>
      </c>
      <c r="S40" s="153" t="str">
        <f t="shared" si="3"/>
        <v>III</v>
      </c>
      <c r="T40" s="221" t="str">
        <f t="shared" si="4"/>
        <v>Mejorable</v>
      </c>
      <c r="U40" s="137" t="s">
        <v>391</v>
      </c>
      <c r="V40" s="137" t="s">
        <v>392</v>
      </c>
      <c r="W40" s="137" t="s">
        <v>392</v>
      </c>
      <c r="X40" s="149" t="s">
        <v>405</v>
      </c>
      <c r="Y40" s="148" t="s">
        <v>278</v>
      </c>
      <c r="Z40" s="147" t="s">
        <v>607</v>
      </c>
      <c r="AA40" s="149" t="s">
        <v>608</v>
      </c>
      <c r="AB40" s="147" t="s">
        <v>390</v>
      </c>
      <c r="AC40" s="209" t="s">
        <v>658</v>
      </c>
      <c r="AD40" s="153">
        <v>2</v>
      </c>
      <c r="AE40" s="154">
        <v>2</v>
      </c>
      <c r="AF40" s="156">
        <f t="shared" si="27"/>
        <v>4</v>
      </c>
      <c r="AG40" s="157">
        <f t="shared" si="28"/>
        <v>40</v>
      </c>
      <c r="AH40" s="158" t="str">
        <f t="shared" si="29"/>
        <v>III</v>
      </c>
      <c r="AI40" s="155" t="str">
        <f t="shared" si="30"/>
        <v>Mejorable</v>
      </c>
      <c r="AJ40" s="159">
        <f t="shared" ref="AJ40:AJ41" si="32">R40</f>
        <v>60</v>
      </c>
      <c r="AK40" s="159">
        <f t="shared" si="31"/>
        <v>40</v>
      </c>
      <c r="AL40" s="160">
        <f t="shared" si="11"/>
        <v>0.33333333333333331</v>
      </c>
      <c r="AM40" s="161" t="s">
        <v>407</v>
      </c>
      <c r="AN40" s="210" t="s">
        <v>427</v>
      </c>
    </row>
    <row r="41" spans="1:40" ht="138">
      <c r="A41" s="574"/>
      <c r="B41" s="162" t="s">
        <v>385</v>
      </c>
      <c r="C41" s="162" t="s">
        <v>386</v>
      </c>
      <c r="D41" s="136" t="s">
        <v>445</v>
      </c>
      <c r="E41" s="149" t="s">
        <v>841</v>
      </c>
      <c r="F41" s="208" t="s">
        <v>25</v>
      </c>
      <c r="G41" s="136" t="s">
        <v>569</v>
      </c>
      <c r="H41" s="320" t="s">
        <v>1009</v>
      </c>
      <c r="I41" s="149" t="s">
        <v>706</v>
      </c>
      <c r="J41" s="149" t="s">
        <v>389</v>
      </c>
      <c r="K41" s="147" t="s">
        <v>397</v>
      </c>
      <c r="L41" s="149" t="s">
        <v>707</v>
      </c>
      <c r="M41" s="153">
        <v>2</v>
      </c>
      <c r="N41" s="154">
        <v>3</v>
      </c>
      <c r="O41" s="153">
        <f t="shared" si="12"/>
        <v>6</v>
      </c>
      <c r="P41" s="167" t="str">
        <f t="shared" si="2"/>
        <v>Medio</v>
      </c>
      <c r="Q41" s="153">
        <v>60</v>
      </c>
      <c r="R41" s="153">
        <f t="shared" si="0"/>
        <v>360</v>
      </c>
      <c r="S41" s="153" t="str">
        <f t="shared" si="3"/>
        <v>II</v>
      </c>
      <c r="T41" s="155" t="str">
        <f t="shared" si="4"/>
        <v>No Aceptable o Aceptable con Control Especifico</v>
      </c>
      <c r="U41" s="137" t="s">
        <v>391</v>
      </c>
      <c r="V41" s="137" t="s">
        <v>392</v>
      </c>
      <c r="W41" s="137" t="s">
        <v>392</v>
      </c>
      <c r="X41" s="149" t="s">
        <v>708</v>
      </c>
      <c r="Y41" s="148" t="s">
        <v>278</v>
      </c>
      <c r="Z41" s="147" t="s">
        <v>392</v>
      </c>
      <c r="AA41" s="149" t="s">
        <v>709</v>
      </c>
      <c r="AB41" s="147" t="s">
        <v>390</v>
      </c>
      <c r="AC41" s="209" t="s">
        <v>710</v>
      </c>
      <c r="AD41" s="153">
        <v>2</v>
      </c>
      <c r="AE41" s="154">
        <v>2</v>
      </c>
      <c r="AF41" s="156">
        <f t="shared" si="27"/>
        <v>4</v>
      </c>
      <c r="AG41" s="157">
        <f t="shared" si="28"/>
        <v>240</v>
      </c>
      <c r="AH41" s="158" t="str">
        <f t="shared" si="29"/>
        <v>II</v>
      </c>
      <c r="AI41" s="155" t="str">
        <f t="shared" si="30"/>
        <v>No Aceptable o Aceptable con Control Especifico</v>
      </c>
      <c r="AJ41" s="159">
        <f t="shared" si="32"/>
        <v>360</v>
      </c>
      <c r="AK41" s="159">
        <f t="shared" si="31"/>
        <v>240</v>
      </c>
      <c r="AL41" s="160">
        <f t="shared" si="11"/>
        <v>0.33333333333333331</v>
      </c>
      <c r="AM41" s="161" t="s">
        <v>394</v>
      </c>
      <c r="AN41" s="210" t="s">
        <v>427</v>
      </c>
    </row>
    <row r="42" spans="1:40" ht="211.2">
      <c r="A42" s="574"/>
      <c r="B42" s="152" t="s">
        <v>385</v>
      </c>
      <c r="C42" s="162" t="s">
        <v>386</v>
      </c>
      <c r="D42" s="136" t="s">
        <v>387</v>
      </c>
      <c r="E42" s="149" t="s">
        <v>841</v>
      </c>
      <c r="F42" s="208" t="s">
        <v>27</v>
      </c>
      <c r="G42" s="136" t="s">
        <v>388</v>
      </c>
      <c r="H42" s="208" t="s">
        <v>743</v>
      </c>
      <c r="I42" s="136" t="s">
        <v>596</v>
      </c>
      <c r="J42" s="147" t="s">
        <v>389</v>
      </c>
      <c r="K42" s="149" t="s">
        <v>592</v>
      </c>
      <c r="L42" s="147" t="s">
        <v>390</v>
      </c>
      <c r="M42" s="153">
        <v>2</v>
      </c>
      <c r="N42" s="154">
        <v>3</v>
      </c>
      <c r="O42" s="153">
        <f>M42*N42</f>
        <v>6</v>
      </c>
      <c r="P42" s="167" t="str">
        <f>IF((O42&gt;23),"MuyAlto",IF(O42&gt;9,"Alto",IF(O42&gt;5,"Medio",IF(O42&lt;6,"Bajo"))))</f>
        <v>Medio</v>
      </c>
      <c r="Q42" s="153">
        <v>25</v>
      </c>
      <c r="R42" s="153">
        <f t="shared" si="0"/>
        <v>150</v>
      </c>
      <c r="S42" s="153" t="str">
        <f>IF((R42&gt;599),"I",IF(R42&gt;149,"II",IF(R42&gt;39,"III",IF(R42&lt;31,"IV"))))</f>
        <v>II</v>
      </c>
      <c r="T42" s="155" t="str">
        <f>IF(S42="IV","Aceptable",IF(S42="III","Mejorable",IF(S42="II","No Aceptable o Aceptable con Control Especifico",IF(S42="I","No Aceptable"))))</f>
        <v>No Aceptable o Aceptable con Control Especifico</v>
      </c>
      <c r="U42" s="137" t="s">
        <v>391</v>
      </c>
      <c r="V42" s="137" t="s">
        <v>392</v>
      </c>
      <c r="W42" s="137" t="s">
        <v>392</v>
      </c>
      <c r="X42" s="149" t="s">
        <v>593</v>
      </c>
      <c r="Y42" s="148" t="s">
        <v>278</v>
      </c>
      <c r="Z42" s="148" t="s">
        <v>392</v>
      </c>
      <c r="AA42" s="149" t="s">
        <v>838</v>
      </c>
      <c r="AB42" s="147" t="s">
        <v>390</v>
      </c>
      <c r="AC42" s="209" t="s">
        <v>885</v>
      </c>
      <c r="AD42" s="153">
        <v>2</v>
      </c>
      <c r="AE42" s="154">
        <v>2</v>
      </c>
      <c r="AF42" s="156">
        <f t="shared" si="27"/>
        <v>4</v>
      </c>
      <c r="AG42" s="157">
        <f>AF42*Q42</f>
        <v>100</v>
      </c>
      <c r="AH42" s="158" t="str">
        <f>IF((AG42&gt;599),"I",IF(AG42&gt;149,"II",IF(AG42&gt;39,"III",IF(AG42&lt;31,"IV"))))</f>
        <v>III</v>
      </c>
      <c r="AI42" s="155" t="str">
        <f>IF(AH42="IV","Aceptable",IF(AH42="III","Mejorable",IF(AH42="II","No Aceptable o Aceptable con Control Especifico",IF(AH42="I","No Aceptable"))))</f>
        <v>Mejorable</v>
      </c>
      <c r="AJ42" s="159">
        <f>R42</f>
        <v>150</v>
      </c>
      <c r="AK42" s="159">
        <f>AG42</f>
        <v>100</v>
      </c>
      <c r="AL42" s="160">
        <f>(AJ42-AK42)/AJ42</f>
        <v>0.33333333333333331</v>
      </c>
      <c r="AM42" s="161" t="s">
        <v>394</v>
      </c>
      <c r="AN42" s="210" t="s">
        <v>427</v>
      </c>
    </row>
    <row r="43" spans="1:40" ht="237.6">
      <c r="A43" s="574"/>
      <c r="B43" s="152" t="s">
        <v>385</v>
      </c>
      <c r="C43" s="162" t="s">
        <v>386</v>
      </c>
      <c r="D43" s="136" t="s">
        <v>449</v>
      </c>
      <c r="E43" s="149" t="s">
        <v>841</v>
      </c>
      <c r="F43" s="208" t="s">
        <v>27</v>
      </c>
      <c r="G43" s="208" t="s">
        <v>566</v>
      </c>
      <c r="H43" s="208" t="s">
        <v>612</v>
      </c>
      <c r="I43" s="136" t="s">
        <v>594</v>
      </c>
      <c r="J43" s="147" t="s">
        <v>389</v>
      </c>
      <c r="K43" s="149" t="s">
        <v>595</v>
      </c>
      <c r="L43" s="147" t="s">
        <v>390</v>
      </c>
      <c r="M43" s="153">
        <v>2</v>
      </c>
      <c r="N43" s="154">
        <v>3</v>
      </c>
      <c r="O43" s="153">
        <f t="shared" ref="O43:O44" si="33">M43*N43</f>
        <v>6</v>
      </c>
      <c r="P43" s="167" t="str">
        <f t="shared" ref="P43:P55" si="34">IF((O43&gt;23),"MuyAlto",IF(O43&gt;9,"Alto",IF(O43&gt;5,"Medio",IF(O43&lt;6,"Bajo"))))</f>
        <v>Medio</v>
      </c>
      <c r="Q43" s="153">
        <v>60</v>
      </c>
      <c r="R43" s="153">
        <f t="shared" si="0"/>
        <v>360</v>
      </c>
      <c r="S43" s="153" t="str">
        <f t="shared" ref="S43:S55" si="35">IF((R43&gt;599),"I",IF(R43&gt;149,"II",IF(R43&gt;39,"III",IF(R43&lt;31,"IV"))))</f>
        <v>II</v>
      </c>
      <c r="T43" s="155" t="str">
        <f t="shared" ref="T43:T55" si="36">IF(S43="IV","Aceptable",IF(S43="III","Mejorable",IF(S43="II","No Aceptable o Aceptable con Control Especifico",IF(S43="I","No Aceptable"))))</f>
        <v>No Aceptable o Aceptable con Control Especifico</v>
      </c>
      <c r="U43" s="137" t="s">
        <v>391</v>
      </c>
      <c r="V43" s="137" t="s">
        <v>392</v>
      </c>
      <c r="W43" s="137" t="s">
        <v>392</v>
      </c>
      <c r="X43" s="149" t="s">
        <v>599</v>
      </c>
      <c r="Y43" s="148" t="s">
        <v>278</v>
      </c>
      <c r="Z43" s="148" t="s">
        <v>392</v>
      </c>
      <c r="AA43" s="149" t="s">
        <v>850</v>
      </c>
      <c r="AB43" s="147" t="s">
        <v>390</v>
      </c>
      <c r="AC43" s="209" t="s">
        <v>885</v>
      </c>
      <c r="AD43" s="153">
        <v>2</v>
      </c>
      <c r="AE43" s="154">
        <v>2</v>
      </c>
      <c r="AF43" s="156">
        <f t="shared" si="27"/>
        <v>4</v>
      </c>
      <c r="AG43" s="157">
        <f>AF43*Q43</f>
        <v>240</v>
      </c>
      <c r="AH43" s="158" t="str">
        <f t="shared" ref="AH43:AH55" si="37">IF((AG43&gt;599),"I",IF(AG43&gt;149,"II",IF(AG43&gt;39,"III",IF(AG43&lt;31,"IV"))))</f>
        <v>II</v>
      </c>
      <c r="AI43" s="155" t="str">
        <f>IF(AH43="IV","Aceptable",IF(AH43="III","Mejorable",IF(AH43="II","No Aceptable o Aceptable con Control Especifico",IF(AH43="I","No Aceptable"))))</f>
        <v>No Aceptable o Aceptable con Control Especifico</v>
      </c>
      <c r="AJ43" s="159">
        <f>R43</f>
        <v>360</v>
      </c>
      <c r="AK43" s="159">
        <f>AG43</f>
        <v>240</v>
      </c>
      <c r="AL43" s="160">
        <f>(AJ43-AK43)/AJ43</f>
        <v>0.33333333333333331</v>
      </c>
      <c r="AM43" s="161" t="s">
        <v>394</v>
      </c>
      <c r="AN43" s="210" t="s">
        <v>427</v>
      </c>
    </row>
    <row r="44" spans="1:40" ht="198">
      <c r="A44" s="574"/>
      <c r="B44" s="162" t="s">
        <v>385</v>
      </c>
      <c r="C44" s="162" t="s">
        <v>386</v>
      </c>
      <c r="D44" s="136" t="s">
        <v>449</v>
      </c>
      <c r="E44" s="149" t="s">
        <v>841</v>
      </c>
      <c r="F44" s="208" t="s">
        <v>28</v>
      </c>
      <c r="G44" s="136" t="s">
        <v>35</v>
      </c>
      <c r="H44" s="311" t="s">
        <v>615</v>
      </c>
      <c r="I44" s="136" t="s">
        <v>605</v>
      </c>
      <c r="J44" s="149" t="s">
        <v>401</v>
      </c>
      <c r="K44" s="147" t="s">
        <v>397</v>
      </c>
      <c r="L44" s="147" t="s">
        <v>397</v>
      </c>
      <c r="M44" s="153">
        <v>2</v>
      </c>
      <c r="N44" s="154">
        <v>3</v>
      </c>
      <c r="O44" s="153">
        <f t="shared" si="33"/>
        <v>6</v>
      </c>
      <c r="P44" s="167" t="str">
        <f t="shared" si="34"/>
        <v>Medio</v>
      </c>
      <c r="Q44" s="153">
        <v>60</v>
      </c>
      <c r="R44" s="153">
        <f t="shared" si="0"/>
        <v>360</v>
      </c>
      <c r="S44" s="153" t="str">
        <f t="shared" si="35"/>
        <v>II</v>
      </c>
      <c r="T44" s="155" t="str">
        <f t="shared" si="36"/>
        <v>No Aceptable o Aceptable con Control Especifico</v>
      </c>
      <c r="U44" s="137" t="s">
        <v>391</v>
      </c>
      <c r="V44" s="137" t="s">
        <v>392</v>
      </c>
      <c r="W44" s="137" t="s">
        <v>392</v>
      </c>
      <c r="X44" s="149" t="s">
        <v>606</v>
      </c>
      <c r="Y44" s="148" t="s">
        <v>278</v>
      </c>
      <c r="Z44" s="148" t="s">
        <v>392</v>
      </c>
      <c r="AA44" s="149" t="s">
        <v>965</v>
      </c>
      <c r="AB44" s="147" t="s">
        <v>390</v>
      </c>
      <c r="AC44" s="209" t="s">
        <v>966</v>
      </c>
      <c r="AD44" s="153">
        <v>2</v>
      </c>
      <c r="AE44" s="154">
        <v>2</v>
      </c>
      <c r="AF44" s="156">
        <f t="shared" si="27"/>
        <v>4</v>
      </c>
      <c r="AG44" s="157">
        <f t="shared" ref="AG44:AG55" si="38">AF44*Q44</f>
        <v>240</v>
      </c>
      <c r="AH44" s="158" t="str">
        <f t="shared" si="37"/>
        <v>II</v>
      </c>
      <c r="AI44" s="155" t="str">
        <f t="shared" ref="AI44:AI55" si="39">IF(AH44="IV","Aceptable",IF(AH44="III","Mejorable",IF(AH44="II","No Aceptable o Aceptable con Control Especifico",IF(AH44="I","No Aceptable"))))</f>
        <v>No Aceptable o Aceptable con Control Especifico</v>
      </c>
      <c r="AJ44" s="159">
        <f t="shared" ref="AJ44:AJ45" si="40">R44</f>
        <v>360</v>
      </c>
      <c r="AK44" s="159">
        <f t="shared" ref="AK44:AK55" si="41">AG44</f>
        <v>240</v>
      </c>
      <c r="AL44" s="160">
        <f t="shared" ref="AL44:AL55" si="42">(AJ44-AK44)/AJ44</f>
        <v>0.33333333333333331</v>
      </c>
      <c r="AM44" s="161" t="s">
        <v>394</v>
      </c>
      <c r="AN44" s="210" t="s">
        <v>563</v>
      </c>
    </row>
    <row r="45" spans="1:40" ht="198">
      <c r="A45" s="574"/>
      <c r="B45" s="162" t="s">
        <v>385</v>
      </c>
      <c r="C45" s="162" t="s">
        <v>386</v>
      </c>
      <c r="D45" s="136" t="s">
        <v>449</v>
      </c>
      <c r="E45" s="149" t="s">
        <v>841</v>
      </c>
      <c r="F45" s="208" t="s">
        <v>28</v>
      </c>
      <c r="G45" s="136" t="s">
        <v>48</v>
      </c>
      <c r="H45" s="136" t="s">
        <v>426</v>
      </c>
      <c r="I45" s="136" t="s">
        <v>600</v>
      </c>
      <c r="J45" s="149" t="s">
        <v>603</v>
      </c>
      <c r="K45" s="149" t="s">
        <v>604</v>
      </c>
      <c r="L45" s="147" t="s">
        <v>390</v>
      </c>
      <c r="M45" s="153">
        <v>2</v>
      </c>
      <c r="N45" s="154">
        <v>3</v>
      </c>
      <c r="O45" s="153">
        <f>M45*N45</f>
        <v>6</v>
      </c>
      <c r="P45" s="167" t="str">
        <f t="shared" si="34"/>
        <v>Medio</v>
      </c>
      <c r="Q45" s="153">
        <v>60</v>
      </c>
      <c r="R45" s="153">
        <f t="shared" si="0"/>
        <v>360</v>
      </c>
      <c r="S45" s="153" t="str">
        <f t="shared" si="35"/>
        <v>II</v>
      </c>
      <c r="T45" s="155" t="str">
        <f t="shared" si="36"/>
        <v>No Aceptable o Aceptable con Control Especifico</v>
      </c>
      <c r="U45" s="137" t="s">
        <v>391</v>
      </c>
      <c r="V45" s="137" t="s">
        <v>392</v>
      </c>
      <c r="W45" s="137" t="s">
        <v>392</v>
      </c>
      <c r="X45" s="149" t="s">
        <v>398</v>
      </c>
      <c r="Y45" s="148" t="s">
        <v>278</v>
      </c>
      <c r="Z45" s="148" t="s">
        <v>392</v>
      </c>
      <c r="AA45" s="149" t="s">
        <v>964</v>
      </c>
      <c r="AB45" s="147" t="s">
        <v>837</v>
      </c>
      <c r="AC45" s="209" t="s">
        <v>659</v>
      </c>
      <c r="AD45" s="153">
        <v>2</v>
      </c>
      <c r="AE45" s="154">
        <v>2</v>
      </c>
      <c r="AF45" s="156">
        <f t="shared" si="27"/>
        <v>4</v>
      </c>
      <c r="AG45" s="157">
        <f t="shared" si="38"/>
        <v>240</v>
      </c>
      <c r="AH45" s="158" t="str">
        <f t="shared" si="37"/>
        <v>II</v>
      </c>
      <c r="AI45" s="155" t="str">
        <f t="shared" si="39"/>
        <v>No Aceptable o Aceptable con Control Especifico</v>
      </c>
      <c r="AJ45" s="159">
        <f t="shared" si="40"/>
        <v>360</v>
      </c>
      <c r="AK45" s="159">
        <f t="shared" si="41"/>
        <v>240</v>
      </c>
      <c r="AL45" s="160">
        <f t="shared" si="42"/>
        <v>0.33333333333333331</v>
      </c>
      <c r="AM45" s="161" t="s">
        <v>394</v>
      </c>
      <c r="AN45" s="210" t="s">
        <v>563</v>
      </c>
    </row>
    <row r="46" spans="1:40" ht="138">
      <c r="A46" s="574"/>
      <c r="B46" s="162" t="s">
        <v>385</v>
      </c>
      <c r="C46" s="162" t="s">
        <v>574</v>
      </c>
      <c r="D46" s="136" t="s">
        <v>445</v>
      </c>
      <c r="E46" s="149" t="s">
        <v>841</v>
      </c>
      <c r="F46" s="208" t="s">
        <v>29</v>
      </c>
      <c r="G46" s="136" t="s">
        <v>67</v>
      </c>
      <c r="H46" s="136" t="s">
        <v>440</v>
      </c>
      <c r="I46" s="147" t="s">
        <v>820</v>
      </c>
      <c r="J46" s="149" t="s">
        <v>389</v>
      </c>
      <c r="K46" s="149" t="s">
        <v>397</v>
      </c>
      <c r="L46" s="149" t="s">
        <v>685</v>
      </c>
      <c r="M46" s="153">
        <v>6</v>
      </c>
      <c r="N46" s="154">
        <v>1</v>
      </c>
      <c r="O46" s="153">
        <f t="shared" ref="O46:O54" si="43">M46*N46</f>
        <v>6</v>
      </c>
      <c r="P46" s="167" t="str">
        <f t="shared" si="34"/>
        <v>Medio</v>
      </c>
      <c r="Q46" s="153">
        <v>100</v>
      </c>
      <c r="R46" s="153">
        <f t="shared" si="0"/>
        <v>600</v>
      </c>
      <c r="S46" s="153" t="str">
        <f t="shared" si="35"/>
        <v>I</v>
      </c>
      <c r="T46" s="155" t="str">
        <f t="shared" si="36"/>
        <v>No Aceptable</v>
      </c>
      <c r="U46" s="137" t="s">
        <v>391</v>
      </c>
      <c r="V46" s="137" t="s">
        <v>392</v>
      </c>
      <c r="W46" s="137" t="s">
        <v>392</v>
      </c>
      <c r="X46" s="149" t="s">
        <v>626</v>
      </c>
      <c r="Y46" s="148" t="s">
        <v>278</v>
      </c>
      <c r="Z46" s="147" t="s">
        <v>392</v>
      </c>
      <c r="AA46" s="149" t="s">
        <v>795</v>
      </c>
      <c r="AB46" s="147" t="s">
        <v>390</v>
      </c>
      <c r="AC46" s="209" t="s">
        <v>687</v>
      </c>
      <c r="AD46" s="153">
        <v>2</v>
      </c>
      <c r="AE46" s="154">
        <v>1</v>
      </c>
      <c r="AF46" s="156">
        <f t="shared" si="27"/>
        <v>2</v>
      </c>
      <c r="AG46" s="157">
        <f t="shared" si="38"/>
        <v>200</v>
      </c>
      <c r="AH46" s="158" t="str">
        <f t="shared" si="37"/>
        <v>II</v>
      </c>
      <c r="AI46" s="155" t="str">
        <f t="shared" si="39"/>
        <v>No Aceptable o Aceptable con Control Especifico</v>
      </c>
      <c r="AJ46" s="159">
        <v>600</v>
      </c>
      <c r="AK46" s="159">
        <f t="shared" si="41"/>
        <v>200</v>
      </c>
      <c r="AL46" s="160">
        <f t="shared" si="42"/>
        <v>0.66666666666666663</v>
      </c>
      <c r="AM46" s="161" t="s">
        <v>394</v>
      </c>
      <c r="AN46" s="210" t="s">
        <v>399</v>
      </c>
    </row>
    <row r="47" spans="1:40" ht="138">
      <c r="A47" s="574"/>
      <c r="B47" s="162" t="s">
        <v>385</v>
      </c>
      <c r="C47" s="162" t="s">
        <v>574</v>
      </c>
      <c r="D47" s="136" t="s">
        <v>445</v>
      </c>
      <c r="E47" s="149" t="s">
        <v>841</v>
      </c>
      <c r="F47" s="208" t="s">
        <v>29</v>
      </c>
      <c r="G47" s="136" t="s">
        <v>62</v>
      </c>
      <c r="H47" s="136" t="s">
        <v>446</v>
      </c>
      <c r="I47" s="147" t="s">
        <v>681</v>
      </c>
      <c r="J47" s="149" t="s">
        <v>389</v>
      </c>
      <c r="K47" s="149" t="s">
        <v>397</v>
      </c>
      <c r="L47" s="149" t="s">
        <v>682</v>
      </c>
      <c r="M47" s="153">
        <v>6</v>
      </c>
      <c r="N47" s="154">
        <v>1</v>
      </c>
      <c r="O47" s="153">
        <f t="shared" si="43"/>
        <v>6</v>
      </c>
      <c r="P47" s="167" t="str">
        <f t="shared" si="34"/>
        <v>Medio</v>
      </c>
      <c r="Q47" s="153">
        <v>100</v>
      </c>
      <c r="R47" s="153">
        <f t="shared" si="0"/>
        <v>600</v>
      </c>
      <c r="S47" s="153" t="str">
        <f t="shared" si="35"/>
        <v>I</v>
      </c>
      <c r="T47" s="155" t="str">
        <f t="shared" si="36"/>
        <v>No Aceptable</v>
      </c>
      <c r="U47" s="137" t="s">
        <v>391</v>
      </c>
      <c r="V47" s="137" t="s">
        <v>392</v>
      </c>
      <c r="W47" s="137" t="s">
        <v>392</v>
      </c>
      <c r="X47" s="149" t="s">
        <v>626</v>
      </c>
      <c r="Y47" s="148" t="s">
        <v>278</v>
      </c>
      <c r="Z47" s="147" t="s">
        <v>392</v>
      </c>
      <c r="AA47" s="149" t="s">
        <v>793</v>
      </c>
      <c r="AB47" s="147" t="s">
        <v>390</v>
      </c>
      <c r="AC47" s="209" t="s">
        <v>794</v>
      </c>
      <c r="AD47" s="153">
        <v>2</v>
      </c>
      <c r="AE47" s="154">
        <v>1</v>
      </c>
      <c r="AF47" s="156">
        <f t="shared" si="27"/>
        <v>2</v>
      </c>
      <c r="AG47" s="157">
        <f t="shared" si="38"/>
        <v>200</v>
      </c>
      <c r="AH47" s="158" t="str">
        <f t="shared" si="37"/>
        <v>II</v>
      </c>
      <c r="AI47" s="155" t="str">
        <f t="shared" si="39"/>
        <v>No Aceptable o Aceptable con Control Especifico</v>
      </c>
      <c r="AJ47" s="159">
        <v>600</v>
      </c>
      <c r="AK47" s="159">
        <f t="shared" si="41"/>
        <v>200</v>
      </c>
      <c r="AL47" s="160">
        <f t="shared" si="42"/>
        <v>0.66666666666666663</v>
      </c>
      <c r="AM47" s="161" t="s">
        <v>394</v>
      </c>
      <c r="AN47" s="210" t="s">
        <v>399</v>
      </c>
    </row>
    <row r="48" spans="1:40" ht="198">
      <c r="A48" s="574"/>
      <c r="B48" s="162" t="s">
        <v>385</v>
      </c>
      <c r="C48" s="162" t="s">
        <v>386</v>
      </c>
      <c r="D48" s="136" t="s">
        <v>449</v>
      </c>
      <c r="E48" s="149" t="s">
        <v>841</v>
      </c>
      <c r="F48" s="208" t="s">
        <v>29</v>
      </c>
      <c r="G48" s="208" t="s">
        <v>43</v>
      </c>
      <c r="H48" s="311" t="s">
        <v>1010</v>
      </c>
      <c r="I48" s="147" t="s">
        <v>618</v>
      </c>
      <c r="J48" s="147" t="s">
        <v>397</v>
      </c>
      <c r="K48" s="147" t="s">
        <v>397</v>
      </c>
      <c r="L48" s="147" t="s">
        <v>397</v>
      </c>
      <c r="M48" s="153">
        <v>2</v>
      </c>
      <c r="N48" s="154">
        <v>3</v>
      </c>
      <c r="O48" s="153">
        <f t="shared" si="43"/>
        <v>6</v>
      </c>
      <c r="P48" s="167" t="str">
        <f t="shared" si="34"/>
        <v>Medio</v>
      </c>
      <c r="Q48" s="153">
        <v>10</v>
      </c>
      <c r="R48" s="153">
        <f t="shared" si="0"/>
        <v>60</v>
      </c>
      <c r="S48" s="153" t="str">
        <f t="shared" si="35"/>
        <v>III</v>
      </c>
      <c r="T48" s="155" t="str">
        <f t="shared" si="36"/>
        <v>Mejorable</v>
      </c>
      <c r="U48" s="137" t="s">
        <v>391</v>
      </c>
      <c r="V48" s="137" t="s">
        <v>392</v>
      </c>
      <c r="W48" s="137" t="s">
        <v>392</v>
      </c>
      <c r="X48" s="149" t="s">
        <v>619</v>
      </c>
      <c r="Y48" s="148" t="s">
        <v>278</v>
      </c>
      <c r="Z48" s="147" t="s">
        <v>392</v>
      </c>
      <c r="AA48" s="149" t="s">
        <v>621</v>
      </c>
      <c r="AB48" s="147" t="s">
        <v>390</v>
      </c>
      <c r="AC48" s="209" t="s">
        <v>622</v>
      </c>
      <c r="AD48" s="153">
        <v>2</v>
      </c>
      <c r="AE48" s="154">
        <v>2</v>
      </c>
      <c r="AF48" s="156">
        <f t="shared" si="27"/>
        <v>4</v>
      </c>
      <c r="AG48" s="157">
        <f t="shared" si="38"/>
        <v>40</v>
      </c>
      <c r="AH48" s="158" t="str">
        <f t="shared" si="37"/>
        <v>III</v>
      </c>
      <c r="AI48" s="155" t="str">
        <f t="shared" si="39"/>
        <v>Mejorable</v>
      </c>
      <c r="AJ48" s="159">
        <v>60</v>
      </c>
      <c r="AK48" s="159">
        <f t="shared" si="41"/>
        <v>40</v>
      </c>
      <c r="AL48" s="160">
        <f t="shared" si="42"/>
        <v>0.33333333333333331</v>
      </c>
      <c r="AM48" s="161" t="s">
        <v>407</v>
      </c>
      <c r="AN48" s="210" t="s">
        <v>427</v>
      </c>
    </row>
    <row r="49" spans="1:40" ht="198">
      <c r="A49" s="574"/>
      <c r="B49" s="162" t="s">
        <v>385</v>
      </c>
      <c r="C49" s="162" t="s">
        <v>386</v>
      </c>
      <c r="D49" s="136" t="s">
        <v>449</v>
      </c>
      <c r="E49" s="149" t="s">
        <v>841</v>
      </c>
      <c r="F49" s="311" t="s">
        <v>30</v>
      </c>
      <c r="G49" s="311" t="s">
        <v>44</v>
      </c>
      <c r="H49" s="311" t="s">
        <v>636</v>
      </c>
      <c r="I49" s="149" t="s">
        <v>645</v>
      </c>
      <c r="J49" s="147" t="s">
        <v>390</v>
      </c>
      <c r="K49" s="147" t="s">
        <v>638</v>
      </c>
      <c r="L49" s="147" t="s">
        <v>639</v>
      </c>
      <c r="M49" s="153">
        <v>2</v>
      </c>
      <c r="N49" s="154">
        <v>4</v>
      </c>
      <c r="O49" s="153">
        <f t="shared" si="43"/>
        <v>8</v>
      </c>
      <c r="P49" s="167" t="str">
        <f t="shared" si="34"/>
        <v>Medio</v>
      </c>
      <c r="Q49" s="153">
        <v>100</v>
      </c>
      <c r="R49" s="153">
        <f t="shared" si="0"/>
        <v>800</v>
      </c>
      <c r="S49" s="153" t="str">
        <f t="shared" si="35"/>
        <v>I</v>
      </c>
      <c r="T49" s="155" t="str">
        <f t="shared" si="36"/>
        <v>No Aceptable</v>
      </c>
      <c r="U49" s="137" t="s">
        <v>391</v>
      </c>
      <c r="V49" s="137" t="s">
        <v>392</v>
      </c>
      <c r="W49" s="137" t="s">
        <v>392</v>
      </c>
      <c r="X49" s="149" t="s">
        <v>626</v>
      </c>
      <c r="Y49" s="262" t="s">
        <v>278</v>
      </c>
      <c r="Z49" s="263" t="s">
        <v>392</v>
      </c>
      <c r="AA49" s="261" t="s">
        <v>960</v>
      </c>
      <c r="AB49" s="263" t="s">
        <v>641</v>
      </c>
      <c r="AC49" s="264" t="s">
        <v>643</v>
      </c>
      <c r="AD49" s="265">
        <v>2</v>
      </c>
      <c r="AE49" s="266">
        <v>3</v>
      </c>
      <c r="AF49" s="267">
        <f t="shared" si="27"/>
        <v>6</v>
      </c>
      <c r="AG49" s="268">
        <f t="shared" si="38"/>
        <v>600</v>
      </c>
      <c r="AH49" s="269" t="str">
        <f t="shared" si="37"/>
        <v>I</v>
      </c>
      <c r="AI49" s="270" t="str">
        <f t="shared" si="39"/>
        <v>No Aceptable</v>
      </c>
      <c r="AJ49" s="271">
        <v>800</v>
      </c>
      <c r="AK49" s="271">
        <f t="shared" si="41"/>
        <v>600</v>
      </c>
      <c r="AL49" s="272">
        <f t="shared" si="42"/>
        <v>0.25</v>
      </c>
      <c r="AM49" s="273" t="s">
        <v>407</v>
      </c>
      <c r="AN49" s="210" t="s">
        <v>634</v>
      </c>
    </row>
    <row r="50" spans="1:40" ht="198">
      <c r="A50" s="575"/>
      <c r="B50" s="162" t="s">
        <v>385</v>
      </c>
      <c r="C50" s="162" t="s">
        <v>386</v>
      </c>
      <c r="D50" s="136" t="s">
        <v>449</v>
      </c>
      <c r="E50" s="149" t="s">
        <v>841</v>
      </c>
      <c r="F50" s="311" t="s">
        <v>30</v>
      </c>
      <c r="G50" s="311" t="s">
        <v>57</v>
      </c>
      <c r="H50" s="311" t="s">
        <v>1042</v>
      </c>
      <c r="I50" s="147" t="s">
        <v>646</v>
      </c>
      <c r="J50" s="147" t="s">
        <v>390</v>
      </c>
      <c r="K50" s="147" t="s">
        <v>638</v>
      </c>
      <c r="L50" s="147" t="s">
        <v>639</v>
      </c>
      <c r="M50" s="153">
        <v>2</v>
      </c>
      <c r="N50" s="154">
        <v>4</v>
      </c>
      <c r="O50" s="153">
        <f t="shared" si="43"/>
        <v>8</v>
      </c>
      <c r="P50" s="167" t="str">
        <f t="shared" si="34"/>
        <v>Medio</v>
      </c>
      <c r="Q50" s="153">
        <v>100</v>
      </c>
      <c r="R50" s="153">
        <f t="shared" si="0"/>
        <v>800</v>
      </c>
      <c r="S50" s="153" t="str">
        <f t="shared" si="35"/>
        <v>I</v>
      </c>
      <c r="T50" s="155" t="str">
        <f t="shared" si="36"/>
        <v>No Aceptable</v>
      </c>
      <c r="U50" s="137" t="s">
        <v>391</v>
      </c>
      <c r="V50" s="137" t="s">
        <v>392</v>
      </c>
      <c r="W50" s="137" t="s">
        <v>392</v>
      </c>
      <c r="X50" s="149" t="s">
        <v>626</v>
      </c>
      <c r="Y50" s="262" t="s">
        <v>278</v>
      </c>
      <c r="Z50" s="263" t="s">
        <v>392</v>
      </c>
      <c r="AA50" s="261" t="s">
        <v>959</v>
      </c>
      <c r="AB50" s="263" t="s">
        <v>641</v>
      </c>
      <c r="AC50" s="264" t="s">
        <v>643</v>
      </c>
      <c r="AD50" s="265">
        <v>2</v>
      </c>
      <c r="AE50" s="266">
        <v>3</v>
      </c>
      <c r="AF50" s="267">
        <f t="shared" si="27"/>
        <v>6</v>
      </c>
      <c r="AG50" s="268">
        <f t="shared" si="38"/>
        <v>600</v>
      </c>
      <c r="AH50" s="269" t="str">
        <f t="shared" si="37"/>
        <v>I</v>
      </c>
      <c r="AI50" s="270" t="str">
        <f t="shared" si="39"/>
        <v>No Aceptable</v>
      </c>
      <c r="AJ50" s="271">
        <v>800</v>
      </c>
      <c r="AK50" s="271">
        <f t="shared" si="41"/>
        <v>600</v>
      </c>
      <c r="AL50" s="272">
        <f t="shared" si="42"/>
        <v>0.25</v>
      </c>
      <c r="AM50" s="273" t="s">
        <v>407</v>
      </c>
      <c r="AN50" s="210" t="s">
        <v>634</v>
      </c>
    </row>
    <row r="51" spans="1:40" ht="190.95" customHeight="1">
      <c r="A51" s="568" t="s">
        <v>452</v>
      </c>
      <c r="B51" s="162" t="s">
        <v>385</v>
      </c>
      <c r="C51" s="162" t="s">
        <v>386</v>
      </c>
      <c r="D51" s="136" t="s">
        <v>1031</v>
      </c>
      <c r="E51" s="149" t="s">
        <v>841</v>
      </c>
      <c r="F51" s="208" t="s">
        <v>29</v>
      </c>
      <c r="G51" s="136" t="s">
        <v>67</v>
      </c>
      <c r="H51" s="136" t="s">
        <v>454</v>
      </c>
      <c r="I51" s="147" t="s">
        <v>820</v>
      </c>
      <c r="J51" s="149" t="s">
        <v>389</v>
      </c>
      <c r="K51" s="149" t="s">
        <v>397</v>
      </c>
      <c r="L51" s="149" t="s">
        <v>685</v>
      </c>
      <c r="M51" s="153">
        <v>6</v>
      </c>
      <c r="N51" s="154">
        <v>1</v>
      </c>
      <c r="O51" s="153">
        <f t="shared" si="43"/>
        <v>6</v>
      </c>
      <c r="P51" s="167" t="str">
        <f t="shared" si="34"/>
        <v>Medio</v>
      </c>
      <c r="Q51" s="153">
        <v>100</v>
      </c>
      <c r="R51" s="153">
        <f t="shared" si="0"/>
        <v>600</v>
      </c>
      <c r="S51" s="153" t="str">
        <f t="shared" si="35"/>
        <v>I</v>
      </c>
      <c r="T51" s="155" t="str">
        <f t="shared" si="36"/>
        <v>No Aceptable</v>
      </c>
      <c r="U51" s="137" t="s">
        <v>391</v>
      </c>
      <c r="V51" s="137" t="s">
        <v>392</v>
      </c>
      <c r="W51" s="137" t="s">
        <v>392</v>
      </c>
      <c r="X51" s="149" t="s">
        <v>626</v>
      </c>
      <c r="Y51" s="148" t="s">
        <v>278</v>
      </c>
      <c r="Z51" s="147" t="s">
        <v>392</v>
      </c>
      <c r="AA51" s="149" t="s">
        <v>795</v>
      </c>
      <c r="AB51" s="147" t="s">
        <v>390</v>
      </c>
      <c r="AC51" s="209" t="s">
        <v>687</v>
      </c>
      <c r="AD51" s="153">
        <v>2</v>
      </c>
      <c r="AE51" s="154">
        <v>1</v>
      </c>
      <c r="AF51" s="156">
        <f t="shared" si="27"/>
        <v>2</v>
      </c>
      <c r="AG51" s="157">
        <f t="shared" si="38"/>
        <v>200</v>
      </c>
      <c r="AH51" s="158" t="str">
        <f t="shared" si="37"/>
        <v>II</v>
      </c>
      <c r="AI51" s="155" t="str">
        <f t="shared" si="39"/>
        <v>No Aceptable o Aceptable con Control Especifico</v>
      </c>
      <c r="AJ51" s="159">
        <v>600</v>
      </c>
      <c r="AK51" s="159">
        <f t="shared" si="41"/>
        <v>200</v>
      </c>
      <c r="AL51" s="160">
        <f t="shared" si="42"/>
        <v>0.66666666666666663</v>
      </c>
      <c r="AM51" s="161" t="s">
        <v>394</v>
      </c>
      <c r="AN51" s="210" t="s">
        <v>399</v>
      </c>
    </row>
    <row r="52" spans="1:40" ht="109.95" customHeight="1">
      <c r="A52" s="569"/>
      <c r="B52" s="162" t="s">
        <v>385</v>
      </c>
      <c r="C52" s="162" t="s">
        <v>386</v>
      </c>
      <c r="D52" s="136" t="s">
        <v>453</v>
      </c>
      <c r="E52" s="149" t="s">
        <v>841</v>
      </c>
      <c r="F52" s="208" t="s">
        <v>29</v>
      </c>
      <c r="G52" s="136" t="s">
        <v>62</v>
      </c>
      <c r="H52" s="136" t="s">
        <v>455</v>
      </c>
      <c r="I52" s="147" t="s">
        <v>681</v>
      </c>
      <c r="J52" s="149" t="s">
        <v>389</v>
      </c>
      <c r="K52" s="149" t="s">
        <v>397</v>
      </c>
      <c r="L52" s="149" t="s">
        <v>682</v>
      </c>
      <c r="M52" s="153">
        <v>6</v>
      </c>
      <c r="N52" s="154">
        <v>1</v>
      </c>
      <c r="O52" s="153">
        <f t="shared" si="43"/>
        <v>6</v>
      </c>
      <c r="P52" s="167" t="str">
        <f t="shared" si="34"/>
        <v>Medio</v>
      </c>
      <c r="Q52" s="153">
        <v>100</v>
      </c>
      <c r="R52" s="153">
        <f t="shared" si="0"/>
        <v>600</v>
      </c>
      <c r="S52" s="153" t="str">
        <f t="shared" si="35"/>
        <v>I</v>
      </c>
      <c r="T52" s="155" t="str">
        <f t="shared" si="36"/>
        <v>No Aceptable</v>
      </c>
      <c r="U52" s="137" t="s">
        <v>391</v>
      </c>
      <c r="V52" s="137" t="s">
        <v>392</v>
      </c>
      <c r="W52" s="137" t="s">
        <v>392</v>
      </c>
      <c r="X52" s="149" t="s">
        <v>626</v>
      </c>
      <c r="Y52" s="148" t="s">
        <v>278</v>
      </c>
      <c r="Z52" s="147" t="s">
        <v>392</v>
      </c>
      <c r="AA52" s="149" t="s">
        <v>793</v>
      </c>
      <c r="AB52" s="147" t="s">
        <v>390</v>
      </c>
      <c r="AC52" s="209" t="s">
        <v>794</v>
      </c>
      <c r="AD52" s="153">
        <v>2</v>
      </c>
      <c r="AE52" s="154">
        <v>1</v>
      </c>
      <c r="AF52" s="156">
        <f t="shared" si="27"/>
        <v>2</v>
      </c>
      <c r="AG52" s="157">
        <f t="shared" si="38"/>
        <v>200</v>
      </c>
      <c r="AH52" s="158" t="str">
        <f t="shared" si="37"/>
        <v>II</v>
      </c>
      <c r="AI52" s="155" t="str">
        <f t="shared" si="39"/>
        <v>No Aceptable o Aceptable con Control Especifico</v>
      </c>
      <c r="AJ52" s="159">
        <v>600</v>
      </c>
      <c r="AK52" s="159">
        <f t="shared" si="41"/>
        <v>200</v>
      </c>
      <c r="AL52" s="160">
        <f t="shared" si="42"/>
        <v>0.66666666666666663</v>
      </c>
      <c r="AM52" s="161" t="s">
        <v>394</v>
      </c>
      <c r="AN52" s="210" t="s">
        <v>399</v>
      </c>
    </row>
    <row r="53" spans="1:40" ht="132" customHeight="1">
      <c r="A53" s="569"/>
      <c r="B53" s="162" t="s">
        <v>385</v>
      </c>
      <c r="C53" s="162" t="s">
        <v>386</v>
      </c>
      <c r="D53" s="136" t="s">
        <v>456</v>
      </c>
      <c r="E53" s="149" t="s">
        <v>841</v>
      </c>
      <c r="F53" s="208" t="s">
        <v>29</v>
      </c>
      <c r="G53" s="136" t="s">
        <v>36</v>
      </c>
      <c r="H53" s="136" t="s">
        <v>432</v>
      </c>
      <c r="I53" s="136" t="s">
        <v>433</v>
      </c>
      <c r="J53" s="153" t="s">
        <v>397</v>
      </c>
      <c r="K53" s="147" t="s">
        <v>397</v>
      </c>
      <c r="L53" s="147" t="s">
        <v>410</v>
      </c>
      <c r="M53" s="153">
        <v>2</v>
      </c>
      <c r="N53" s="154">
        <v>2</v>
      </c>
      <c r="O53" s="156">
        <f t="shared" si="43"/>
        <v>4</v>
      </c>
      <c r="P53" s="167" t="str">
        <f t="shared" si="34"/>
        <v>Bajo</v>
      </c>
      <c r="Q53" s="156">
        <v>60</v>
      </c>
      <c r="R53" s="156">
        <f t="shared" si="0"/>
        <v>240</v>
      </c>
      <c r="S53" s="153" t="str">
        <f t="shared" si="35"/>
        <v>II</v>
      </c>
      <c r="T53" s="155" t="str">
        <f t="shared" si="36"/>
        <v>No Aceptable o Aceptable con Control Especifico</v>
      </c>
      <c r="U53" s="137" t="s">
        <v>391</v>
      </c>
      <c r="V53" s="137" t="s">
        <v>392</v>
      </c>
      <c r="W53" s="137" t="s">
        <v>392</v>
      </c>
      <c r="X53" s="149" t="s">
        <v>434</v>
      </c>
      <c r="Y53" s="148" t="s">
        <v>278</v>
      </c>
      <c r="Z53" s="148" t="s">
        <v>392</v>
      </c>
      <c r="AA53" s="149" t="s">
        <v>963</v>
      </c>
      <c r="AB53" s="147" t="s">
        <v>390</v>
      </c>
      <c r="AC53" s="209" t="s">
        <v>958</v>
      </c>
      <c r="AD53" s="153">
        <v>2</v>
      </c>
      <c r="AE53" s="154">
        <v>1</v>
      </c>
      <c r="AF53" s="156">
        <f t="shared" si="27"/>
        <v>2</v>
      </c>
      <c r="AG53" s="157">
        <f t="shared" si="38"/>
        <v>120</v>
      </c>
      <c r="AH53" s="158" t="str">
        <f t="shared" si="37"/>
        <v>III</v>
      </c>
      <c r="AI53" s="155" t="str">
        <f t="shared" si="39"/>
        <v>Mejorable</v>
      </c>
      <c r="AJ53" s="159">
        <f t="shared" ref="AJ53:AJ55" si="44">R53</f>
        <v>240</v>
      </c>
      <c r="AK53" s="159">
        <f t="shared" si="41"/>
        <v>120</v>
      </c>
      <c r="AL53" s="160">
        <f t="shared" si="42"/>
        <v>0.5</v>
      </c>
      <c r="AM53" s="161" t="s">
        <v>407</v>
      </c>
      <c r="AN53" s="210" t="s">
        <v>395</v>
      </c>
    </row>
    <row r="54" spans="1:40" ht="148.05000000000001" customHeight="1">
      <c r="A54" s="569"/>
      <c r="B54" s="162" t="s">
        <v>385</v>
      </c>
      <c r="C54" s="162" t="s">
        <v>386</v>
      </c>
      <c r="D54" s="136" t="s">
        <v>456</v>
      </c>
      <c r="E54" s="149" t="s">
        <v>841</v>
      </c>
      <c r="F54" s="208" t="s">
        <v>28</v>
      </c>
      <c r="G54" s="136" t="s">
        <v>35</v>
      </c>
      <c r="H54" s="136" t="s">
        <v>457</v>
      </c>
      <c r="I54" s="136" t="s">
        <v>605</v>
      </c>
      <c r="J54" s="149" t="s">
        <v>401</v>
      </c>
      <c r="K54" s="147" t="s">
        <v>397</v>
      </c>
      <c r="L54" s="147" t="s">
        <v>397</v>
      </c>
      <c r="M54" s="153">
        <v>2</v>
      </c>
      <c r="N54" s="154">
        <v>3</v>
      </c>
      <c r="O54" s="153">
        <f t="shared" si="43"/>
        <v>6</v>
      </c>
      <c r="P54" s="167" t="str">
        <f t="shared" si="34"/>
        <v>Medio</v>
      </c>
      <c r="Q54" s="153">
        <v>60</v>
      </c>
      <c r="R54" s="153">
        <f t="shared" si="0"/>
        <v>360</v>
      </c>
      <c r="S54" s="153" t="str">
        <f t="shared" si="35"/>
        <v>II</v>
      </c>
      <c r="T54" s="155" t="str">
        <f t="shared" si="36"/>
        <v>No Aceptable o Aceptable con Control Especifico</v>
      </c>
      <c r="U54" s="137" t="s">
        <v>391</v>
      </c>
      <c r="V54" s="137" t="s">
        <v>392</v>
      </c>
      <c r="W54" s="137" t="s">
        <v>392</v>
      </c>
      <c r="X54" s="149" t="s">
        <v>606</v>
      </c>
      <c r="Y54" s="148" t="s">
        <v>278</v>
      </c>
      <c r="Z54" s="148" t="s">
        <v>392</v>
      </c>
      <c r="AA54" s="149" t="s">
        <v>965</v>
      </c>
      <c r="AB54" s="147" t="s">
        <v>390</v>
      </c>
      <c r="AC54" s="209" t="s">
        <v>966</v>
      </c>
      <c r="AD54" s="153">
        <v>2</v>
      </c>
      <c r="AE54" s="154">
        <v>2</v>
      </c>
      <c r="AF54" s="156">
        <f t="shared" si="27"/>
        <v>4</v>
      </c>
      <c r="AG54" s="157">
        <f t="shared" si="38"/>
        <v>240</v>
      </c>
      <c r="AH54" s="158" t="str">
        <f t="shared" si="37"/>
        <v>II</v>
      </c>
      <c r="AI54" s="155" t="str">
        <f t="shared" si="39"/>
        <v>No Aceptable o Aceptable con Control Especifico</v>
      </c>
      <c r="AJ54" s="159">
        <f t="shared" si="44"/>
        <v>360</v>
      </c>
      <c r="AK54" s="159">
        <f t="shared" si="41"/>
        <v>240</v>
      </c>
      <c r="AL54" s="160">
        <f t="shared" si="42"/>
        <v>0.33333333333333331</v>
      </c>
      <c r="AM54" s="161" t="s">
        <v>394</v>
      </c>
      <c r="AN54" s="210" t="s">
        <v>563</v>
      </c>
    </row>
    <row r="55" spans="1:40" ht="159" customHeight="1">
      <c r="A55" s="569"/>
      <c r="B55" s="162" t="s">
        <v>385</v>
      </c>
      <c r="C55" s="162" t="s">
        <v>386</v>
      </c>
      <c r="D55" s="136" t="s">
        <v>456</v>
      </c>
      <c r="E55" s="149" t="s">
        <v>841</v>
      </c>
      <c r="F55" s="208" t="s">
        <v>28</v>
      </c>
      <c r="G55" s="136" t="s">
        <v>48</v>
      </c>
      <c r="H55" s="136" t="s">
        <v>458</v>
      </c>
      <c r="I55" s="136" t="s">
        <v>600</v>
      </c>
      <c r="J55" s="149" t="s">
        <v>603</v>
      </c>
      <c r="K55" s="149" t="s">
        <v>604</v>
      </c>
      <c r="L55" s="147" t="s">
        <v>390</v>
      </c>
      <c r="M55" s="153">
        <v>2</v>
      </c>
      <c r="N55" s="154">
        <v>3</v>
      </c>
      <c r="O55" s="153">
        <f>M55*N55</f>
        <v>6</v>
      </c>
      <c r="P55" s="167" t="str">
        <f t="shared" si="34"/>
        <v>Medio</v>
      </c>
      <c r="Q55" s="153">
        <v>60</v>
      </c>
      <c r="R55" s="153">
        <f t="shared" si="0"/>
        <v>360</v>
      </c>
      <c r="S55" s="153" t="str">
        <f t="shared" si="35"/>
        <v>II</v>
      </c>
      <c r="T55" s="155" t="str">
        <f t="shared" si="36"/>
        <v>No Aceptable o Aceptable con Control Especifico</v>
      </c>
      <c r="U55" s="137" t="s">
        <v>391</v>
      </c>
      <c r="V55" s="137" t="s">
        <v>392</v>
      </c>
      <c r="W55" s="137" t="s">
        <v>392</v>
      </c>
      <c r="X55" s="149" t="s">
        <v>398</v>
      </c>
      <c r="Y55" s="148" t="s">
        <v>278</v>
      </c>
      <c r="Z55" s="148" t="s">
        <v>392</v>
      </c>
      <c r="AA55" s="149" t="s">
        <v>964</v>
      </c>
      <c r="AB55" s="147" t="s">
        <v>837</v>
      </c>
      <c r="AC55" s="209" t="s">
        <v>659</v>
      </c>
      <c r="AD55" s="153">
        <v>2</v>
      </c>
      <c r="AE55" s="154">
        <v>2</v>
      </c>
      <c r="AF55" s="156">
        <f t="shared" si="27"/>
        <v>4</v>
      </c>
      <c r="AG55" s="157">
        <f t="shared" si="38"/>
        <v>240</v>
      </c>
      <c r="AH55" s="158" t="str">
        <f t="shared" si="37"/>
        <v>II</v>
      </c>
      <c r="AI55" s="155" t="str">
        <f t="shared" si="39"/>
        <v>No Aceptable o Aceptable con Control Especifico</v>
      </c>
      <c r="AJ55" s="159">
        <f t="shared" si="44"/>
        <v>360</v>
      </c>
      <c r="AK55" s="159">
        <f t="shared" si="41"/>
        <v>240</v>
      </c>
      <c r="AL55" s="160">
        <f t="shared" si="42"/>
        <v>0.33333333333333331</v>
      </c>
      <c r="AM55" s="161" t="s">
        <v>394</v>
      </c>
      <c r="AN55" s="210" t="s">
        <v>563</v>
      </c>
    </row>
    <row r="56" spans="1:40" ht="250.05" customHeight="1">
      <c r="A56" s="569"/>
      <c r="B56" s="321" t="s">
        <v>385</v>
      </c>
      <c r="C56" s="321" t="s">
        <v>386</v>
      </c>
      <c r="D56" s="322" t="s">
        <v>462</v>
      </c>
      <c r="E56" s="149" t="s">
        <v>841</v>
      </c>
      <c r="F56" s="208" t="s">
        <v>27</v>
      </c>
      <c r="G56" s="136" t="s">
        <v>388</v>
      </c>
      <c r="H56" s="208" t="s">
        <v>743</v>
      </c>
      <c r="I56" s="136" t="s">
        <v>596</v>
      </c>
      <c r="J56" s="147" t="s">
        <v>389</v>
      </c>
      <c r="K56" s="149" t="s">
        <v>592</v>
      </c>
      <c r="L56" s="147" t="s">
        <v>390</v>
      </c>
      <c r="M56" s="153">
        <v>2</v>
      </c>
      <c r="N56" s="154">
        <v>3</v>
      </c>
      <c r="O56" s="153">
        <f>M56*N56</f>
        <v>6</v>
      </c>
      <c r="P56" s="167" t="str">
        <f>IF((O56&gt;23),"MuyAlto",IF(O56&gt;9,"Alto",IF(O56&gt;5,"Medio",IF(O56&lt;6,"Bajo"))))</f>
        <v>Medio</v>
      </c>
      <c r="Q56" s="153">
        <v>25</v>
      </c>
      <c r="R56" s="153">
        <f t="shared" si="0"/>
        <v>150</v>
      </c>
      <c r="S56" s="153" t="str">
        <f>IF((R56&gt;599),"I",IF(R56&gt;149,"II",IF(R56&gt;39,"III",IF(R56&lt;31,"IV"))))</f>
        <v>II</v>
      </c>
      <c r="T56" s="155" t="str">
        <f>IF(S56="IV","Aceptable",IF(S56="III","Mejorable",IF(S56="II","No Aceptable o Aceptable con Control Especifico",IF(S56="I","No Aceptable"))))</f>
        <v>No Aceptable o Aceptable con Control Especifico</v>
      </c>
      <c r="U56" s="137" t="s">
        <v>391</v>
      </c>
      <c r="V56" s="137" t="s">
        <v>392</v>
      </c>
      <c r="W56" s="137" t="s">
        <v>392</v>
      </c>
      <c r="X56" s="149" t="s">
        <v>593</v>
      </c>
      <c r="Y56" s="148" t="s">
        <v>278</v>
      </c>
      <c r="Z56" s="148" t="s">
        <v>392</v>
      </c>
      <c r="AA56" s="149" t="s">
        <v>838</v>
      </c>
      <c r="AB56" s="147" t="s">
        <v>390</v>
      </c>
      <c r="AC56" s="209" t="s">
        <v>866</v>
      </c>
      <c r="AD56" s="153">
        <v>2</v>
      </c>
      <c r="AE56" s="154">
        <v>2</v>
      </c>
      <c r="AF56" s="156">
        <f t="shared" si="27"/>
        <v>4</v>
      </c>
      <c r="AG56" s="157">
        <f>AF56*Q56</f>
        <v>100</v>
      </c>
      <c r="AH56" s="158" t="str">
        <f>IF((AG56&gt;599),"I",IF(AG56&gt;149,"II",IF(AG56&gt;39,"III",IF(AG56&lt;31,"IV"))))</f>
        <v>III</v>
      </c>
      <c r="AI56" s="155" t="str">
        <f>IF(AH56="IV","Aceptable",IF(AH56="III","Mejorable",IF(AH56="II","No Aceptable o Aceptable con Control Especifico",IF(AH56="I","No Aceptable"))))</f>
        <v>Mejorable</v>
      </c>
      <c r="AJ56" s="159">
        <f>R56</f>
        <v>150</v>
      </c>
      <c r="AK56" s="159">
        <f>AG56</f>
        <v>100</v>
      </c>
      <c r="AL56" s="160">
        <f>(AJ56-AK56)/AJ56</f>
        <v>0.33333333333333331</v>
      </c>
      <c r="AM56" s="161" t="s">
        <v>394</v>
      </c>
      <c r="AN56" s="210" t="s">
        <v>427</v>
      </c>
    </row>
    <row r="57" spans="1:40" ht="256.95" customHeight="1">
      <c r="A57" s="569"/>
      <c r="B57" s="162" t="s">
        <v>385</v>
      </c>
      <c r="C57" s="162" t="s">
        <v>386</v>
      </c>
      <c r="D57" s="136" t="s">
        <v>456</v>
      </c>
      <c r="E57" s="149" t="s">
        <v>841</v>
      </c>
      <c r="F57" s="208" t="s">
        <v>27</v>
      </c>
      <c r="G57" s="208" t="s">
        <v>566</v>
      </c>
      <c r="H57" s="208" t="s">
        <v>612</v>
      </c>
      <c r="I57" s="136" t="s">
        <v>594</v>
      </c>
      <c r="J57" s="147" t="s">
        <v>389</v>
      </c>
      <c r="K57" s="149" t="s">
        <v>595</v>
      </c>
      <c r="L57" s="147" t="s">
        <v>390</v>
      </c>
      <c r="M57" s="153">
        <v>2</v>
      </c>
      <c r="N57" s="154">
        <v>3</v>
      </c>
      <c r="O57" s="153">
        <f t="shared" ref="O57" si="45">M57*N57</f>
        <v>6</v>
      </c>
      <c r="P57" s="167" t="str">
        <f t="shared" ref="P57" si="46">IF((O57&gt;23),"MuyAlto",IF(O57&gt;9,"Alto",IF(O57&gt;5,"Medio",IF(O57&lt;6,"Bajo"))))</f>
        <v>Medio</v>
      </c>
      <c r="Q57" s="153">
        <v>60</v>
      </c>
      <c r="R57" s="153">
        <f t="shared" si="0"/>
        <v>360</v>
      </c>
      <c r="S57" s="153" t="str">
        <f t="shared" ref="S57" si="47">IF((R57&gt;599),"I",IF(R57&gt;149,"II",IF(R57&gt;39,"III",IF(R57&lt;31,"IV"))))</f>
        <v>II</v>
      </c>
      <c r="T57" s="155" t="str">
        <f t="shared" ref="T57" si="48">IF(S57="IV","Aceptable",IF(S57="III","Mejorable",IF(S57="II","No Aceptable o Aceptable con Control Especifico",IF(S57="I","No Aceptable"))))</f>
        <v>No Aceptable o Aceptable con Control Especifico</v>
      </c>
      <c r="U57" s="137" t="s">
        <v>391</v>
      </c>
      <c r="V57" s="137" t="s">
        <v>392</v>
      </c>
      <c r="W57" s="137" t="s">
        <v>392</v>
      </c>
      <c r="X57" s="149" t="s">
        <v>599</v>
      </c>
      <c r="Y57" s="148" t="s">
        <v>278</v>
      </c>
      <c r="Z57" s="148" t="s">
        <v>392</v>
      </c>
      <c r="AA57" s="149" t="s">
        <v>850</v>
      </c>
      <c r="AB57" s="147" t="s">
        <v>390</v>
      </c>
      <c r="AC57" s="209" t="s">
        <v>866</v>
      </c>
      <c r="AD57" s="153">
        <v>2</v>
      </c>
      <c r="AE57" s="154">
        <v>2</v>
      </c>
      <c r="AF57" s="156">
        <f t="shared" si="27"/>
        <v>4</v>
      </c>
      <c r="AG57" s="157">
        <f>AF57*Q57</f>
        <v>240</v>
      </c>
      <c r="AH57" s="158" t="str">
        <f t="shared" ref="AH57" si="49">IF((AG57&gt;599),"I",IF(AG57&gt;149,"II",IF(AG57&gt;39,"III",IF(AG57&lt;31,"IV"))))</f>
        <v>II</v>
      </c>
      <c r="AI57" s="155" t="str">
        <f>IF(AH57="IV","Aceptable",IF(AH57="III","Mejorable",IF(AH57="II","No Aceptable o Aceptable con Control Especifico",IF(AH57="I","No Aceptable"))))</f>
        <v>No Aceptable o Aceptable con Control Especifico</v>
      </c>
      <c r="AJ57" s="159">
        <f>R57</f>
        <v>360</v>
      </c>
      <c r="AK57" s="159">
        <f>AG57</f>
        <v>240</v>
      </c>
      <c r="AL57" s="160">
        <f>(AJ57-AK57)/AJ57</f>
        <v>0.33333333333333331</v>
      </c>
      <c r="AM57" s="161" t="s">
        <v>394</v>
      </c>
      <c r="AN57" s="210" t="s">
        <v>427</v>
      </c>
    </row>
    <row r="58" spans="1:40" ht="136.05000000000001" customHeight="1">
      <c r="A58" s="569"/>
      <c r="B58" s="162" t="s">
        <v>385</v>
      </c>
      <c r="C58" s="162" t="s">
        <v>386</v>
      </c>
      <c r="D58" s="136" t="s">
        <v>456</v>
      </c>
      <c r="E58" s="149" t="s">
        <v>841</v>
      </c>
      <c r="F58" s="208" t="s">
        <v>24</v>
      </c>
      <c r="G58" s="136" t="s">
        <v>38</v>
      </c>
      <c r="H58" s="136" t="s">
        <v>459</v>
      </c>
      <c r="I58" s="136" t="s">
        <v>460</v>
      </c>
      <c r="J58" s="153" t="s">
        <v>397</v>
      </c>
      <c r="K58" s="136" t="s">
        <v>430</v>
      </c>
      <c r="L58" s="153" t="s">
        <v>397</v>
      </c>
      <c r="M58" s="153">
        <v>2</v>
      </c>
      <c r="N58" s="154">
        <v>4</v>
      </c>
      <c r="O58" s="156">
        <f t="shared" si="12"/>
        <v>8</v>
      </c>
      <c r="P58" s="167" t="str">
        <f t="shared" si="2"/>
        <v>Medio</v>
      </c>
      <c r="Q58" s="156">
        <v>10</v>
      </c>
      <c r="R58" s="156">
        <f t="shared" si="0"/>
        <v>80</v>
      </c>
      <c r="S58" s="153" t="str">
        <f t="shared" si="3"/>
        <v>III</v>
      </c>
      <c r="T58" s="155" t="str">
        <f t="shared" si="4"/>
        <v>Mejorable</v>
      </c>
      <c r="U58" s="137" t="s">
        <v>391</v>
      </c>
      <c r="V58" s="137" t="s">
        <v>392</v>
      </c>
      <c r="W58" s="137" t="s">
        <v>392</v>
      </c>
      <c r="X58" s="149" t="s">
        <v>431</v>
      </c>
      <c r="Y58" s="148" t="s">
        <v>278</v>
      </c>
      <c r="Z58" s="147" t="s">
        <v>392</v>
      </c>
      <c r="AA58" s="147" t="s">
        <v>442</v>
      </c>
      <c r="AB58" s="148" t="s">
        <v>390</v>
      </c>
      <c r="AC58" s="209" t="s">
        <v>562</v>
      </c>
      <c r="AD58" s="153">
        <v>2</v>
      </c>
      <c r="AE58" s="154">
        <v>1</v>
      </c>
      <c r="AF58" s="156">
        <f t="shared" si="27"/>
        <v>2</v>
      </c>
      <c r="AG58" s="157">
        <f>AF58*Q58</f>
        <v>20</v>
      </c>
      <c r="AH58" s="158" t="str">
        <f>IF((AG58&gt;599),"I",IF(AG58&gt;149,"II",IF(AG58&gt;39,"III",IF(AG58&lt;31,"IV"))))</f>
        <v>IV</v>
      </c>
      <c r="AI58" s="155" t="str">
        <f>IF(AH58="IV","Aceptable",IF(AH58="III","Mejorable",IF(AH58="II","No Aceptable o Aceptable con Control Especifico",IF(AH58="I","No Aceptable"))))</f>
        <v>Aceptable</v>
      </c>
      <c r="AJ58" s="159">
        <f>R58</f>
        <v>80</v>
      </c>
      <c r="AK58" s="159">
        <f>AG58</f>
        <v>20</v>
      </c>
      <c r="AL58" s="160">
        <f>(AJ58-AK58)/AJ58</f>
        <v>0.75</v>
      </c>
      <c r="AM58" s="161" t="s">
        <v>443</v>
      </c>
      <c r="AN58" s="210" t="s">
        <v>451</v>
      </c>
    </row>
    <row r="59" spans="1:40" ht="138">
      <c r="A59" s="569"/>
      <c r="B59" s="162" t="s">
        <v>385</v>
      </c>
      <c r="C59" s="162" t="s">
        <v>386</v>
      </c>
      <c r="D59" s="136" t="s">
        <v>456</v>
      </c>
      <c r="E59" s="149" t="s">
        <v>841</v>
      </c>
      <c r="F59" s="208" t="s">
        <v>25</v>
      </c>
      <c r="G59" s="136" t="s">
        <v>570</v>
      </c>
      <c r="H59" s="136" t="s">
        <v>461</v>
      </c>
      <c r="I59" s="136" t="s">
        <v>403</v>
      </c>
      <c r="J59" s="149" t="s">
        <v>389</v>
      </c>
      <c r="K59" s="147" t="s">
        <v>397</v>
      </c>
      <c r="L59" s="149" t="s">
        <v>404</v>
      </c>
      <c r="M59" s="153">
        <v>2</v>
      </c>
      <c r="N59" s="154">
        <v>3</v>
      </c>
      <c r="O59" s="153">
        <f t="shared" si="12"/>
        <v>6</v>
      </c>
      <c r="P59" s="167" t="str">
        <f t="shared" si="2"/>
        <v>Medio</v>
      </c>
      <c r="Q59" s="153">
        <v>10</v>
      </c>
      <c r="R59" s="153">
        <f t="shared" si="0"/>
        <v>60</v>
      </c>
      <c r="S59" s="153" t="str">
        <f t="shared" si="3"/>
        <v>III</v>
      </c>
      <c r="T59" s="221" t="str">
        <f t="shared" si="4"/>
        <v>Mejorable</v>
      </c>
      <c r="U59" s="137" t="s">
        <v>391</v>
      </c>
      <c r="V59" s="137" t="s">
        <v>392</v>
      </c>
      <c r="W59" s="137" t="s">
        <v>392</v>
      </c>
      <c r="X59" s="149" t="s">
        <v>405</v>
      </c>
      <c r="Y59" s="148" t="s">
        <v>278</v>
      </c>
      <c r="Z59" s="147" t="s">
        <v>607</v>
      </c>
      <c r="AA59" s="149" t="s">
        <v>608</v>
      </c>
      <c r="AB59" s="147" t="s">
        <v>390</v>
      </c>
      <c r="AC59" s="209" t="s">
        <v>658</v>
      </c>
      <c r="AD59" s="153">
        <v>2</v>
      </c>
      <c r="AE59" s="154">
        <v>2</v>
      </c>
      <c r="AF59" s="156">
        <f t="shared" si="27"/>
        <v>4</v>
      </c>
      <c r="AG59" s="157">
        <f t="shared" ref="AG59" si="50">AF59*Q59</f>
        <v>40</v>
      </c>
      <c r="AH59" s="158" t="str">
        <f t="shared" ref="AH59" si="51">IF((AG59&gt;599),"I",IF(AG59&gt;149,"II",IF(AG59&gt;39,"III",IF(AG59&lt;31,"IV"))))</f>
        <v>III</v>
      </c>
      <c r="AI59" s="155" t="str">
        <f t="shared" ref="AI59" si="52">IF(AH59="IV","Aceptable",IF(AH59="III","Mejorable",IF(AH59="II","No Aceptable o Aceptable con Control Especifico",IF(AH59="I","No Aceptable"))))</f>
        <v>Mejorable</v>
      </c>
      <c r="AJ59" s="159">
        <f t="shared" ref="AJ59" si="53">R59</f>
        <v>60</v>
      </c>
      <c r="AK59" s="159">
        <f t="shared" ref="AK59" si="54">AG59</f>
        <v>40</v>
      </c>
      <c r="AL59" s="160">
        <f t="shared" ref="AL59:AL62" si="55">(AJ59-AK59)/AJ59</f>
        <v>0.33333333333333331</v>
      </c>
      <c r="AM59" s="161" t="s">
        <v>407</v>
      </c>
      <c r="AN59" s="210" t="s">
        <v>427</v>
      </c>
    </row>
    <row r="60" spans="1:40" ht="127.95" customHeight="1">
      <c r="A60" s="569"/>
      <c r="B60" s="162" t="s">
        <v>385</v>
      </c>
      <c r="C60" s="162" t="s">
        <v>386</v>
      </c>
      <c r="D60" s="136" t="s">
        <v>456</v>
      </c>
      <c r="E60" s="149" t="s">
        <v>841</v>
      </c>
      <c r="F60" s="208" t="s">
        <v>25</v>
      </c>
      <c r="G60" s="136" t="s">
        <v>32</v>
      </c>
      <c r="H60" s="136" t="s">
        <v>435</v>
      </c>
      <c r="I60" s="136" t="s">
        <v>664</v>
      </c>
      <c r="J60" s="147" t="s">
        <v>389</v>
      </c>
      <c r="K60" s="149" t="s">
        <v>665</v>
      </c>
      <c r="L60" s="147" t="s">
        <v>390</v>
      </c>
      <c r="M60" s="153">
        <v>2</v>
      </c>
      <c r="N60" s="154">
        <v>4</v>
      </c>
      <c r="O60" s="153">
        <f t="shared" si="12"/>
        <v>8</v>
      </c>
      <c r="P60" s="167" t="str">
        <f t="shared" si="2"/>
        <v>Medio</v>
      </c>
      <c r="Q60" s="153">
        <v>60</v>
      </c>
      <c r="R60" s="153">
        <f t="shared" si="0"/>
        <v>480</v>
      </c>
      <c r="S60" s="153" t="str">
        <f t="shared" si="3"/>
        <v>II</v>
      </c>
      <c r="T60" s="155" t="str">
        <f t="shared" si="4"/>
        <v>No Aceptable o Aceptable con Control Especifico</v>
      </c>
      <c r="U60" s="137" t="s">
        <v>666</v>
      </c>
      <c r="V60" s="137" t="s">
        <v>392</v>
      </c>
      <c r="W60" s="137" t="s">
        <v>392</v>
      </c>
      <c r="X60" s="149" t="s">
        <v>667</v>
      </c>
      <c r="Y60" s="148" t="s">
        <v>278</v>
      </c>
      <c r="Z60" s="148" t="s">
        <v>392</v>
      </c>
      <c r="AA60" s="149" t="s">
        <v>669</v>
      </c>
      <c r="AB60" s="147" t="s">
        <v>390</v>
      </c>
      <c r="AC60" s="209" t="s">
        <v>668</v>
      </c>
      <c r="AD60" s="276">
        <v>2</v>
      </c>
      <c r="AE60" s="277">
        <v>3</v>
      </c>
      <c r="AF60" s="278">
        <f>AD60*AE60</f>
        <v>6</v>
      </c>
      <c r="AG60" s="279">
        <f>AF60*Q60</f>
        <v>360</v>
      </c>
      <c r="AH60" s="280" t="str">
        <f>IF((AG60&gt;599),"I",IF(AG60&gt;149,"II",IF(AG60&gt;39,"III",IF(AG60&lt;31,"IV"))))</f>
        <v>II</v>
      </c>
      <c r="AI60" s="281" t="str">
        <f>IF(AH60="IV","Aceptable",IF(AH60="III","Mejorable",IF(AH60="II","No Aceptable o Aceptable con Control Especifico",IF(AH60="I","No Aceptable"))))</f>
        <v>No Aceptable o Aceptable con Control Especifico</v>
      </c>
      <c r="AJ60" s="282">
        <v>480</v>
      </c>
      <c r="AK60" s="282">
        <f>AG60</f>
        <v>360</v>
      </c>
      <c r="AL60" s="283">
        <f t="shared" si="55"/>
        <v>0.25</v>
      </c>
      <c r="AM60" s="161" t="s">
        <v>394</v>
      </c>
      <c r="AN60" s="210" t="s">
        <v>634</v>
      </c>
    </row>
    <row r="61" spans="1:40" ht="124.05" customHeight="1">
      <c r="A61" s="569"/>
      <c r="B61" s="162" t="s">
        <v>385</v>
      </c>
      <c r="C61" s="162" t="s">
        <v>574</v>
      </c>
      <c r="D61" s="136" t="s">
        <v>456</v>
      </c>
      <c r="E61" s="149" t="s">
        <v>841</v>
      </c>
      <c r="F61" s="311" t="s">
        <v>30</v>
      </c>
      <c r="G61" s="311" t="s">
        <v>44</v>
      </c>
      <c r="H61" s="311" t="s">
        <v>636</v>
      </c>
      <c r="I61" s="149" t="s">
        <v>645</v>
      </c>
      <c r="J61" s="147" t="s">
        <v>390</v>
      </c>
      <c r="K61" s="147" t="s">
        <v>638</v>
      </c>
      <c r="L61" s="147" t="s">
        <v>639</v>
      </c>
      <c r="M61" s="153">
        <v>2</v>
      </c>
      <c r="N61" s="154">
        <v>4</v>
      </c>
      <c r="O61" s="153">
        <f t="shared" si="12"/>
        <v>8</v>
      </c>
      <c r="P61" s="167" t="str">
        <f t="shared" si="2"/>
        <v>Medio</v>
      </c>
      <c r="Q61" s="153">
        <v>100</v>
      </c>
      <c r="R61" s="153">
        <f t="shared" si="0"/>
        <v>800</v>
      </c>
      <c r="S61" s="153" t="str">
        <f t="shared" si="3"/>
        <v>I</v>
      </c>
      <c r="T61" s="155" t="str">
        <f t="shared" si="4"/>
        <v>No Aceptable</v>
      </c>
      <c r="U61" s="137" t="s">
        <v>391</v>
      </c>
      <c r="V61" s="137" t="s">
        <v>392</v>
      </c>
      <c r="W61" s="137" t="s">
        <v>392</v>
      </c>
      <c r="X61" s="149" t="s">
        <v>626</v>
      </c>
      <c r="Y61" s="262" t="s">
        <v>278</v>
      </c>
      <c r="Z61" s="263" t="s">
        <v>392</v>
      </c>
      <c r="AA61" s="261" t="s">
        <v>960</v>
      </c>
      <c r="AB61" s="263" t="s">
        <v>641</v>
      </c>
      <c r="AC61" s="264" t="s">
        <v>643</v>
      </c>
      <c r="AD61" s="265">
        <v>2</v>
      </c>
      <c r="AE61" s="266">
        <v>3</v>
      </c>
      <c r="AF61" s="267">
        <f t="shared" ref="AF61:AF62" si="56">AD61*AE61</f>
        <v>6</v>
      </c>
      <c r="AG61" s="268">
        <f t="shared" ref="AG61:AG62" si="57">AF61*Q61</f>
        <v>600</v>
      </c>
      <c r="AH61" s="269" t="str">
        <f t="shared" ref="AH61:AH62" si="58">IF((AG61&gt;599),"I",IF(AG61&gt;149,"II",IF(AG61&gt;39,"III",IF(AG61&lt;31,"IV"))))</f>
        <v>I</v>
      </c>
      <c r="AI61" s="270" t="str">
        <f t="shared" ref="AI61:AI62" si="59">IF(AH61="IV","Aceptable",IF(AH61="III","Mejorable",IF(AH61="II","No Aceptable o Aceptable con Control Especifico",IF(AH61="I","No Aceptable"))))</f>
        <v>No Aceptable</v>
      </c>
      <c r="AJ61" s="271">
        <v>800</v>
      </c>
      <c r="AK61" s="271">
        <f t="shared" ref="AK61:AK62" si="60">AG61</f>
        <v>600</v>
      </c>
      <c r="AL61" s="272">
        <f t="shared" si="55"/>
        <v>0.25</v>
      </c>
      <c r="AM61" s="273" t="s">
        <v>407</v>
      </c>
      <c r="AN61" s="210" t="s">
        <v>634</v>
      </c>
    </row>
    <row r="62" spans="1:40" ht="102.6">
      <c r="A62" s="569"/>
      <c r="B62" s="321" t="s">
        <v>385</v>
      </c>
      <c r="C62" s="321" t="s">
        <v>386</v>
      </c>
      <c r="D62" s="322" t="s">
        <v>462</v>
      </c>
      <c r="E62" s="149" t="s">
        <v>841</v>
      </c>
      <c r="F62" s="311" t="s">
        <v>30</v>
      </c>
      <c r="G62" s="311" t="s">
        <v>57</v>
      </c>
      <c r="H62" s="311" t="s">
        <v>1042</v>
      </c>
      <c r="I62" s="147" t="s">
        <v>646</v>
      </c>
      <c r="J62" s="147" t="s">
        <v>390</v>
      </c>
      <c r="K62" s="147" t="s">
        <v>638</v>
      </c>
      <c r="L62" s="147" t="s">
        <v>639</v>
      </c>
      <c r="M62" s="153">
        <v>2</v>
      </c>
      <c r="N62" s="154">
        <v>4</v>
      </c>
      <c r="O62" s="153">
        <f t="shared" si="12"/>
        <v>8</v>
      </c>
      <c r="P62" s="167" t="str">
        <f t="shared" si="2"/>
        <v>Medio</v>
      </c>
      <c r="Q62" s="153">
        <v>100</v>
      </c>
      <c r="R62" s="153">
        <f t="shared" si="0"/>
        <v>800</v>
      </c>
      <c r="S62" s="153" t="str">
        <f t="shared" si="3"/>
        <v>I</v>
      </c>
      <c r="T62" s="155" t="str">
        <f t="shared" si="4"/>
        <v>No Aceptable</v>
      </c>
      <c r="U62" s="137" t="s">
        <v>391</v>
      </c>
      <c r="V62" s="137" t="s">
        <v>392</v>
      </c>
      <c r="W62" s="137" t="s">
        <v>392</v>
      </c>
      <c r="X62" s="149" t="s">
        <v>626</v>
      </c>
      <c r="Y62" s="262" t="s">
        <v>278</v>
      </c>
      <c r="Z62" s="263" t="s">
        <v>392</v>
      </c>
      <c r="AA62" s="261" t="s">
        <v>959</v>
      </c>
      <c r="AB62" s="263" t="s">
        <v>641</v>
      </c>
      <c r="AC62" s="264" t="s">
        <v>643</v>
      </c>
      <c r="AD62" s="265">
        <v>2</v>
      </c>
      <c r="AE62" s="266">
        <v>3</v>
      </c>
      <c r="AF62" s="267">
        <f t="shared" si="56"/>
        <v>6</v>
      </c>
      <c r="AG62" s="268">
        <f t="shared" si="57"/>
        <v>600</v>
      </c>
      <c r="AH62" s="269" t="str">
        <f t="shared" si="58"/>
        <v>I</v>
      </c>
      <c r="AI62" s="270" t="str">
        <f t="shared" si="59"/>
        <v>No Aceptable</v>
      </c>
      <c r="AJ62" s="271">
        <v>800</v>
      </c>
      <c r="AK62" s="271">
        <f t="shared" si="60"/>
        <v>600</v>
      </c>
      <c r="AL62" s="272">
        <f t="shared" si="55"/>
        <v>0.25</v>
      </c>
      <c r="AM62" s="273" t="s">
        <v>407</v>
      </c>
      <c r="AN62" s="210" t="s">
        <v>634</v>
      </c>
    </row>
    <row r="63" spans="1:40" ht="313.95" customHeight="1">
      <c r="A63" s="566" t="s">
        <v>567</v>
      </c>
      <c r="B63" s="162" t="s">
        <v>385</v>
      </c>
      <c r="C63" s="162" t="s">
        <v>386</v>
      </c>
      <c r="D63" s="319" t="s">
        <v>760</v>
      </c>
      <c r="E63" s="149" t="s">
        <v>841</v>
      </c>
      <c r="F63" s="208" t="s">
        <v>24</v>
      </c>
      <c r="G63" s="208" t="s">
        <v>72</v>
      </c>
      <c r="H63" s="208" t="s">
        <v>772</v>
      </c>
      <c r="I63" s="136" t="s">
        <v>774</v>
      </c>
      <c r="J63" s="147" t="s">
        <v>397</v>
      </c>
      <c r="K63" s="147" t="s">
        <v>397</v>
      </c>
      <c r="L63" s="136" t="s">
        <v>775</v>
      </c>
      <c r="M63" s="153">
        <v>2</v>
      </c>
      <c r="N63" s="154">
        <v>2</v>
      </c>
      <c r="O63" s="156">
        <f t="shared" ref="O63:O80" si="61">M63*N63</f>
        <v>4</v>
      </c>
      <c r="P63" s="167" t="str">
        <f t="shared" ref="P63:P80" si="62">IF((O63&gt;23),"MuyAlto",IF(O63&gt;9,"Alto",IF(O63&gt;5,"Medio",IF(O63&lt;6,"Bajo"))))</f>
        <v>Bajo</v>
      </c>
      <c r="Q63" s="156">
        <v>25</v>
      </c>
      <c r="R63" s="156">
        <f t="shared" ref="R63:R80" si="63">O63*Q63</f>
        <v>100</v>
      </c>
      <c r="S63" s="153" t="str">
        <f t="shared" ref="S63:S80" si="64">IF((R63&gt;599),"I",IF(R63&gt;149,"II",IF(R63&gt;39,"III",IF(R63&lt;31,"IV"))))</f>
        <v>III</v>
      </c>
      <c r="T63" s="155" t="str">
        <f t="shared" ref="T63:T80" si="65">IF(S63="IV","Aceptable",IF(S63="III","Mejorable",IF(S63="II","No Aceptable o Aceptable con Control Especifico",IF(S63="I","No Aceptable"))))</f>
        <v>Mejorable</v>
      </c>
      <c r="U63" s="137" t="s">
        <v>391</v>
      </c>
      <c r="V63" s="137" t="s">
        <v>392</v>
      </c>
      <c r="W63" s="137" t="s">
        <v>392</v>
      </c>
      <c r="X63" s="149" t="s">
        <v>463</v>
      </c>
      <c r="Y63" s="148" t="s">
        <v>278</v>
      </c>
      <c r="Z63" s="147" t="s">
        <v>392</v>
      </c>
      <c r="AA63" s="308" t="s">
        <v>779</v>
      </c>
      <c r="AB63" s="147" t="s">
        <v>777</v>
      </c>
      <c r="AC63" s="209" t="s">
        <v>778</v>
      </c>
      <c r="AD63" s="153">
        <v>2</v>
      </c>
      <c r="AE63" s="154">
        <v>1</v>
      </c>
      <c r="AF63" s="156">
        <f t="shared" ref="AF63:AF80" si="66">AD63*AE63</f>
        <v>2</v>
      </c>
      <c r="AG63" s="157">
        <f t="shared" ref="AG63:AG80" si="67">AF63*Q63</f>
        <v>50</v>
      </c>
      <c r="AH63" s="158" t="str">
        <f t="shared" ref="AH63:AH80" si="68">IF((AG63&gt;599),"I",IF(AG63&gt;149,"II",IF(AG63&gt;39,"III",IF(AG63&lt;31,"IV"))))</f>
        <v>III</v>
      </c>
      <c r="AI63" s="155" t="str">
        <f t="shared" ref="AI63:AI80" si="69">IF(AH63="IV","Aceptable",IF(AH63="III","Mejorable",IF(AH63="II","No Aceptable o Aceptable con Control Especifico",IF(AH63="I","No Aceptable"))))</f>
        <v>Mejorable</v>
      </c>
      <c r="AJ63" s="159">
        <f t="shared" ref="AJ63:AJ76" si="70">R63</f>
        <v>100</v>
      </c>
      <c r="AK63" s="159">
        <f t="shared" ref="AK63:AK80" si="71">AG63</f>
        <v>50</v>
      </c>
      <c r="AL63" s="160">
        <f t="shared" ref="AL63:AL80" si="72">(AJ63-AK63)/AJ63</f>
        <v>0.5</v>
      </c>
      <c r="AM63" s="161" t="s">
        <v>419</v>
      </c>
      <c r="AN63" s="210" t="s">
        <v>395</v>
      </c>
    </row>
    <row r="64" spans="1:40" ht="325.05" customHeight="1">
      <c r="A64" s="566"/>
      <c r="B64" s="162" t="s">
        <v>385</v>
      </c>
      <c r="C64" s="162" t="s">
        <v>386</v>
      </c>
      <c r="D64" s="319" t="s">
        <v>770</v>
      </c>
      <c r="E64" s="149" t="s">
        <v>841</v>
      </c>
      <c r="F64" s="208" t="s">
        <v>24</v>
      </c>
      <c r="G64" s="208" t="s">
        <v>38</v>
      </c>
      <c r="H64" s="208" t="s">
        <v>771</v>
      </c>
      <c r="I64" s="136" t="s">
        <v>773</v>
      </c>
      <c r="J64" s="147" t="s">
        <v>397</v>
      </c>
      <c r="K64" s="147" t="s">
        <v>397</v>
      </c>
      <c r="L64" s="136" t="s">
        <v>775</v>
      </c>
      <c r="M64" s="153">
        <v>2</v>
      </c>
      <c r="N64" s="154">
        <v>3</v>
      </c>
      <c r="O64" s="156">
        <f>M64*N64</f>
        <v>6</v>
      </c>
      <c r="P64" s="167" t="str">
        <f>IF((O64&gt;23),"MuyAlto",IF(O64&gt;9,"Alto",IF(O64&gt;5,"Medio",IF(O64&lt;6,"Bajo"))))</f>
        <v>Medio</v>
      </c>
      <c r="Q64" s="156">
        <v>25</v>
      </c>
      <c r="R64" s="156">
        <f>O64*Q64</f>
        <v>150</v>
      </c>
      <c r="S64" s="153" t="str">
        <f>IF((R64&gt;599),"I",IF(R64&gt;149,"II",IF(R64&gt;39,"III",IF(R64&lt;31,"IV"))))</f>
        <v>II</v>
      </c>
      <c r="T64" s="155" t="str">
        <f>IF(S64="IV","Aceptable",IF(S64="III","Mejorable",IF(S64="II","No Aceptable o Aceptable con Control Especifico",IF(S64="I","No Aceptable"))))</f>
        <v>No Aceptable o Aceptable con Control Especifico</v>
      </c>
      <c r="U64" s="137" t="s">
        <v>391</v>
      </c>
      <c r="V64" s="137" t="s">
        <v>392</v>
      </c>
      <c r="W64" s="137" t="s">
        <v>392</v>
      </c>
      <c r="X64" s="147" t="s">
        <v>776</v>
      </c>
      <c r="Y64" s="148" t="s">
        <v>278</v>
      </c>
      <c r="Z64" s="147" t="s">
        <v>392</v>
      </c>
      <c r="AA64" s="308" t="s">
        <v>780</v>
      </c>
      <c r="AB64" s="148" t="s">
        <v>390</v>
      </c>
      <c r="AC64" s="169" t="s">
        <v>781</v>
      </c>
      <c r="AD64" s="153">
        <v>2</v>
      </c>
      <c r="AE64" s="154">
        <v>1</v>
      </c>
      <c r="AF64" s="156">
        <f>AD64*AE64</f>
        <v>2</v>
      </c>
      <c r="AG64" s="157">
        <f>AF64*Q64</f>
        <v>50</v>
      </c>
      <c r="AH64" s="158" t="str">
        <f>IF((AG64&gt;599),"I",IF(AG64&gt;149,"II",IF(AG64&gt;39,"III",IF(AG64&lt;31,"IV"))))</f>
        <v>III</v>
      </c>
      <c r="AI64" s="155" t="str">
        <f>IF(AH64="IV","Aceptable",IF(AH64="III","Mejorable",IF(AH64="II","No Aceptable o Aceptable con Control Especifico",IF(AH64="I","No Aceptable"))))</f>
        <v>Mejorable</v>
      </c>
      <c r="AJ64" s="159">
        <f>R64</f>
        <v>150</v>
      </c>
      <c r="AK64" s="159">
        <f>AG64</f>
        <v>50</v>
      </c>
      <c r="AL64" s="160">
        <f>(AJ64-AK64)/AJ64</f>
        <v>0.66666666666666663</v>
      </c>
      <c r="AM64" s="161" t="s">
        <v>419</v>
      </c>
      <c r="AN64" s="210" t="s">
        <v>399</v>
      </c>
    </row>
    <row r="65" spans="1:40" ht="238.95" customHeight="1">
      <c r="A65" s="566"/>
      <c r="B65" s="162" t="s">
        <v>385</v>
      </c>
      <c r="C65" s="162" t="s">
        <v>386</v>
      </c>
      <c r="D65" s="319" t="s">
        <v>764</v>
      </c>
      <c r="E65" s="149" t="s">
        <v>841</v>
      </c>
      <c r="F65" s="208" t="s">
        <v>27</v>
      </c>
      <c r="G65" s="208" t="s">
        <v>590</v>
      </c>
      <c r="H65" s="208" t="s">
        <v>761</v>
      </c>
      <c r="I65" s="136" t="s">
        <v>596</v>
      </c>
      <c r="J65" s="147" t="s">
        <v>389</v>
      </c>
      <c r="K65" s="149" t="s">
        <v>592</v>
      </c>
      <c r="L65" s="147" t="s">
        <v>390</v>
      </c>
      <c r="M65" s="153">
        <v>2</v>
      </c>
      <c r="N65" s="154">
        <v>3</v>
      </c>
      <c r="O65" s="153">
        <f>M65*N65</f>
        <v>6</v>
      </c>
      <c r="P65" s="167" t="str">
        <f>IF((O65&gt;23),"MuyAlto",IF(O65&gt;9,"Alto",IF(O65&gt;5,"Medio",IF(O65&lt;6,"Bajo"))))</f>
        <v>Medio</v>
      </c>
      <c r="Q65" s="153">
        <v>25</v>
      </c>
      <c r="R65" s="153">
        <f t="shared" ref="R65:R66" si="73">O65*Q65</f>
        <v>150</v>
      </c>
      <c r="S65" s="153" t="str">
        <f>IF((R65&gt;599),"I",IF(R65&gt;149,"II",IF(R65&gt;39,"III",IF(R65&lt;31,"IV"))))</f>
        <v>II</v>
      </c>
      <c r="T65" s="155" t="str">
        <f>IF(S65="IV","Aceptable",IF(S65="III","Mejorable",IF(S65="II","No Aceptable o Aceptable con Control Especifico",IF(S65="I","No Aceptable"))))</f>
        <v>No Aceptable o Aceptable con Control Especifico</v>
      </c>
      <c r="U65" s="137" t="s">
        <v>391</v>
      </c>
      <c r="V65" s="137" t="s">
        <v>392</v>
      </c>
      <c r="W65" s="137" t="s">
        <v>392</v>
      </c>
      <c r="X65" s="149" t="s">
        <v>593</v>
      </c>
      <c r="Y65" s="148" t="s">
        <v>278</v>
      </c>
      <c r="Z65" s="148" t="s">
        <v>392</v>
      </c>
      <c r="AA65" s="149" t="s">
        <v>762</v>
      </c>
      <c r="AB65" s="147" t="s">
        <v>390</v>
      </c>
      <c r="AC65" s="209" t="s">
        <v>885</v>
      </c>
      <c r="AD65" s="153">
        <v>2</v>
      </c>
      <c r="AE65" s="154">
        <v>2</v>
      </c>
      <c r="AF65" s="156">
        <f t="shared" ref="AF65:AF66" si="74">AD65*AE65</f>
        <v>4</v>
      </c>
      <c r="AG65" s="157">
        <f>AF65*Q65</f>
        <v>100</v>
      </c>
      <c r="AH65" s="158" t="str">
        <f>IF((AG65&gt;599),"I",IF(AG65&gt;149,"II",IF(AG65&gt;39,"III",IF(AG65&lt;31,"IV"))))</f>
        <v>III</v>
      </c>
      <c r="AI65" s="155" t="str">
        <f>IF(AH65="IV","Aceptable",IF(AH65="III","Mejorable",IF(AH65="II","No Aceptable o Aceptable con Control Especifico",IF(AH65="I","No Aceptable"))))</f>
        <v>Mejorable</v>
      </c>
      <c r="AJ65" s="159">
        <f>R65</f>
        <v>150</v>
      </c>
      <c r="AK65" s="159">
        <f>AG65</f>
        <v>100</v>
      </c>
      <c r="AL65" s="160">
        <f>(AJ65-AK65)/AJ65</f>
        <v>0.33333333333333331</v>
      </c>
      <c r="AM65" s="161" t="s">
        <v>394</v>
      </c>
      <c r="AN65" s="210" t="s">
        <v>427</v>
      </c>
    </row>
    <row r="66" spans="1:40" ht="237.6">
      <c r="A66" s="566"/>
      <c r="B66" s="162" t="s">
        <v>385</v>
      </c>
      <c r="C66" s="162" t="s">
        <v>386</v>
      </c>
      <c r="D66" s="319" t="s">
        <v>763</v>
      </c>
      <c r="E66" s="149" t="s">
        <v>841</v>
      </c>
      <c r="F66" s="208" t="s">
        <v>27</v>
      </c>
      <c r="G66" s="208" t="s">
        <v>566</v>
      </c>
      <c r="H66" s="208" t="s">
        <v>612</v>
      </c>
      <c r="I66" s="136" t="s">
        <v>594</v>
      </c>
      <c r="J66" s="147" t="s">
        <v>389</v>
      </c>
      <c r="K66" s="149" t="s">
        <v>595</v>
      </c>
      <c r="L66" s="147" t="s">
        <v>390</v>
      </c>
      <c r="M66" s="153">
        <v>2</v>
      </c>
      <c r="N66" s="154">
        <v>3</v>
      </c>
      <c r="O66" s="153">
        <f t="shared" ref="O66" si="75">M66*N66</f>
        <v>6</v>
      </c>
      <c r="P66" s="167" t="str">
        <f t="shared" ref="P66" si="76">IF((O66&gt;23),"MuyAlto",IF(O66&gt;9,"Alto",IF(O66&gt;5,"Medio",IF(O66&lt;6,"Bajo"))))</f>
        <v>Medio</v>
      </c>
      <c r="Q66" s="153">
        <v>60</v>
      </c>
      <c r="R66" s="153">
        <f t="shared" si="73"/>
        <v>360</v>
      </c>
      <c r="S66" s="153" t="str">
        <f t="shared" ref="S66" si="77">IF((R66&gt;599),"I",IF(R66&gt;149,"II",IF(R66&gt;39,"III",IF(R66&lt;31,"IV"))))</f>
        <v>II</v>
      </c>
      <c r="T66" s="155" t="str">
        <f t="shared" ref="T66" si="78">IF(S66="IV","Aceptable",IF(S66="III","Mejorable",IF(S66="II","No Aceptable o Aceptable con Control Especifico",IF(S66="I","No Aceptable"))))</f>
        <v>No Aceptable o Aceptable con Control Especifico</v>
      </c>
      <c r="U66" s="137" t="s">
        <v>391</v>
      </c>
      <c r="V66" s="137" t="s">
        <v>392</v>
      </c>
      <c r="W66" s="137" t="s">
        <v>392</v>
      </c>
      <c r="X66" s="149" t="s">
        <v>599</v>
      </c>
      <c r="Y66" s="148" t="s">
        <v>278</v>
      </c>
      <c r="Z66" s="148" t="s">
        <v>392</v>
      </c>
      <c r="AA66" s="149" t="s">
        <v>602</v>
      </c>
      <c r="AB66" s="147" t="s">
        <v>390</v>
      </c>
      <c r="AC66" s="209" t="s">
        <v>885</v>
      </c>
      <c r="AD66" s="153">
        <v>2</v>
      </c>
      <c r="AE66" s="154">
        <v>2</v>
      </c>
      <c r="AF66" s="156">
        <f t="shared" si="74"/>
        <v>4</v>
      </c>
      <c r="AG66" s="157">
        <f>AF66*Q66</f>
        <v>240</v>
      </c>
      <c r="AH66" s="158" t="str">
        <f t="shared" ref="AH66" si="79">IF((AG66&gt;599),"I",IF(AG66&gt;149,"II",IF(AG66&gt;39,"III",IF(AG66&lt;31,"IV"))))</f>
        <v>II</v>
      </c>
      <c r="AI66" s="155" t="str">
        <f>IF(AH66="IV","Aceptable",IF(AH66="III","Mejorable",IF(AH66="II","No Aceptable o Aceptable con Control Especifico",IF(AH66="I","No Aceptable"))))</f>
        <v>No Aceptable o Aceptable con Control Especifico</v>
      </c>
      <c r="AJ66" s="159">
        <f>R66</f>
        <v>360</v>
      </c>
      <c r="AK66" s="159">
        <f>AG66</f>
        <v>240</v>
      </c>
      <c r="AL66" s="160">
        <f>(AJ66-AK66)/AJ66</f>
        <v>0.33333333333333331</v>
      </c>
      <c r="AM66" s="161" t="s">
        <v>394</v>
      </c>
      <c r="AN66" s="210" t="s">
        <v>427</v>
      </c>
    </row>
    <row r="67" spans="1:40" ht="108">
      <c r="A67" s="566"/>
      <c r="B67" s="162" t="s">
        <v>385</v>
      </c>
      <c r="C67" s="162" t="s">
        <v>386</v>
      </c>
      <c r="D67" s="319" t="s">
        <v>765</v>
      </c>
      <c r="E67" s="149" t="s">
        <v>841</v>
      </c>
      <c r="F67" s="208" t="s">
        <v>26</v>
      </c>
      <c r="G67" s="136" t="s">
        <v>33</v>
      </c>
      <c r="H67" s="136" t="s">
        <v>766</v>
      </c>
      <c r="I67" s="136" t="s">
        <v>769</v>
      </c>
      <c r="J67" s="147" t="s">
        <v>397</v>
      </c>
      <c r="K67" s="147" t="s">
        <v>397</v>
      </c>
      <c r="L67" s="136" t="s">
        <v>767</v>
      </c>
      <c r="M67" s="153">
        <v>2</v>
      </c>
      <c r="N67" s="154">
        <v>3</v>
      </c>
      <c r="O67" s="156">
        <f t="shared" si="61"/>
        <v>6</v>
      </c>
      <c r="P67" s="167" t="str">
        <f t="shared" si="62"/>
        <v>Medio</v>
      </c>
      <c r="Q67" s="156">
        <v>10</v>
      </c>
      <c r="R67" s="156">
        <f t="shared" si="63"/>
        <v>60</v>
      </c>
      <c r="S67" s="153" t="str">
        <f t="shared" si="64"/>
        <v>III</v>
      </c>
      <c r="T67" s="155" t="str">
        <f t="shared" si="65"/>
        <v>Mejorable</v>
      </c>
      <c r="U67" s="137" t="s">
        <v>391</v>
      </c>
      <c r="V67" s="137" t="s">
        <v>392</v>
      </c>
      <c r="W67" s="137" t="s">
        <v>392</v>
      </c>
      <c r="X67" s="567" t="s">
        <v>465</v>
      </c>
      <c r="Y67" s="148" t="s">
        <v>278</v>
      </c>
      <c r="Z67" s="147" t="s">
        <v>392</v>
      </c>
      <c r="AA67" s="149" t="s">
        <v>783</v>
      </c>
      <c r="AB67" s="148" t="s">
        <v>390</v>
      </c>
      <c r="AC67" s="209" t="s">
        <v>768</v>
      </c>
      <c r="AD67" s="153">
        <v>2</v>
      </c>
      <c r="AE67" s="154">
        <v>2</v>
      </c>
      <c r="AF67" s="156">
        <f t="shared" si="66"/>
        <v>4</v>
      </c>
      <c r="AG67" s="157">
        <f t="shared" si="67"/>
        <v>40</v>
      </c>
      <c r="AH67" s="158" t="str">
        <f t="shared" si="68"/>
        <v>III</v>
      </c>
      <c r="AI67" s="155" t="str">
        <f t="shared" si="69"/>
        <v>Mejorable</v>
      </c>
      <c r="AJ67" s="159">
        <f t="shared" si="70"/>
        <v>60</v>
      </c>
      <c r="AK67" s="159">
        <f t="shared" si="71"/>
        <v>40</v>
      </c>
      <c r="AL67" s="160">
        <f t="shared" si="72"/>
        <v>0.33333333333333331</v>
      </c>
      <c r="AM67" s="161" t="s">
        <v>419</v>
      </c>
      <c r="AN67" s="210" t="s">
        <v>427</v>
      </c>
    </row>
    <row r="68" spans="1:40" ht="102.6">
      <c r="A68" s="566"/>
      <c r="B68" s="162" t="s">
        <v>385</v>
      </c>
      <c r="C68" s="162" t="s">
        <v>386</v>
      </c>
      <c r="D68" s="319" t="s">
        <v>765</v>
      </c>
      <c r="E68" s="149" t="s">
        <v>841</v>
      </c>
      <c r="F68" s="208" t="s">
        <v>26</v>
      </c>
      <c r="G68" s="136" t="s">
        <v>47</v>
      </c>
      <c r="H68" s="136" t="s">
        <v>466</v>
      </c>
      <c r="I68" s="136" t="s">
        <v>467</v>
      </c>
      <c r="J68" s="147" t="s">
        <v>397</v>
      </c>
      <c r="K68" s="147" t="s">
        <v>397</v>
      </c>
      <c r="L68" s="136" t="s">
        <v>782</v>
      </c>
      <c r="M68" s="153">
        <v>2</v>
      </c>
      <c r="N68" s="154">
        <v>3</v>
      </c>
      <c r="O68" s="156">
        <f t="shared" si="61"/>
        <v>6</v>
      </c>
      <c r="P68" s="167" t="str">
        <f t="shared" si="62"/>
        <v>Medio</v>
      </c>
      <c r="Q68" s="156">
        <v>10</v>
      </c>
      <c r="R68" s="156">
        <f t="shared" si="63"/>
        <v>60</v>
      </c>
      <c r="S68" s="153" t="str">
        <f t="shared" si="64"/>
        <v>III</v>
      </c>
      <c r="T68" s="155" t="str">
        <f t="shared" si="65"/>
        <v>Mejorable</v>
      </c>
      <c r="U68" s="137" t="s">
        <v>391</v>
      </c>
      <c r="V68" s="137" t="s">
        <v>392</v>
      </c>
      <c r="W68" s="137" t="s">
        <v>392</v>
      </c>
      <c r="X68" s="567"/>
      <c r="Y68" s="148" t="s">
        <v>278</v>
      </c>
      <c r="Z68" s="147" t="s">
        <v>392</v>
      </c>
      <c r="AA68" s="136" t="s">
        <v>783</v>
      </c>
      <c r="AB68" s="148" t="s">
        <v>468</v>
      </c>
      <c r="AC68" s="209" t="s">
        <v>464</v>
      </c>
      <c r="AD68" s="153">
        <v>2</v>
      </c>
      <c r="AE68" s="154">
        <v>2</v>
      </c>
      <c r="AF68" s="156">
        <f t="shared" si="66"/>
        <v>4</v>
      </c>
      <c r="AG68" s="157">
        <f t="shared" si="67"/>
        <v>40</v>
      </c>
      <c r="AH68" s="158" t="str">
        <f t="shared" si="68"/>
        <v>III</v>
      </c>
      <c r="AI68" s="155" t="str">
        <f t="shared" si="69"/>
        <v>Mejorable</v>
      </c>
      <c r="AJ68" s="159">
        <f t="shared" si="70"/>
        <v>60</v>
      </c>
      <c r="AK68" s="159">
        <f t="shared" si="71"/>
        <v>40</v>
      </c>
      <c r="AL68" s="160">
        <f t="shared" si="72"/>
        <v>0.33333333333333331</v>
      </c>
      <c r="AM68" s="161" t="s">
        <v>419</v>
      </c>
      <c r="AN68" s="210" t="s">
        <v>427</v>
      </c>
    </row>
    <row r="69" spans="1:40" ht="102.6">
      <c r="A69" s="566"/>
      <c r="B69" s="162" t="s">
        <v>385</v>
      </c>
      <c r="C69" s="162" t="s">
        <v>574</v>
      </c>
      <c r="D69" s="338" t="s">
        <v>796</v>
      </c>
      <c r="E69" s="149" t="s">
        <v>841</v>
      </c>
      <c r="F69" s="208" t="s">
        <v>25</v>
      </c>
      <c r="G69" s="136" t="s">
        <v>569</v>
      </c>
      <c r="H69" s="136" t="s">
        <v>810</v>
      </c>
      <c r="I69" s="149" t="s">
        <v>706</v>
      </c>
      <c r="J69" s="149" t="s">
        <v>389</v>
      </c>
      <c r="K69" s="147" t="s">
        <v>397</v>
      </c>
      <c r="L69" s="149" t="s">
        <v>707</v>
      </c>
      <c r="M69" s="153">
        <v>2</v>
      </c>
      <c r="N69" s="154">
        <v>3</v>
      </c>
      <c r="O69" s="153">
        <f t="shared" si="61"/>
        <v>6</v>
      </c>
      <c r="P69" s="167" t="str">
        <f t="shared" si="62"/>
        <v>Medio</v>
      </c>
      <c r="Q69" s="153">
        <v>60</v>
      </c>
      <c r="R69" s="153">
        <f t="shared" si="63"/>
        <v>360</v>
      </c>
      <c r="S69" s="153" t="str">
        <f t="shared" si="64"/>
        <v>II</v>
      </c>
      <c r="T69" s="155" t="str">
        <f t="shared" si="65"/>
        <v>No Aceptable o Aceptable con Control Especifico</v>
      </c>
      <c r="U69" s="137" t="s">
        <v>391</v>
      </c>
      <c r="V69" s="137" t="s">
        <v>392</v>
      </c>
      <c r="W69" s="137" t="s">
        <v>392</v>
      </c>
      <c r="X69" s="149" t="s">
        <v>708</v>
      </c>
      <c r="Y69" s="148" t="s">
        <v>278</v>
      </c>
      <c r="Z69" s="147" t="s">
        <v>392</v>
      </c>
      <c r="AA69" s="149" t="s">
        <v>709</v>
      </c>
      <c r="AB69" s="147" t="s">
        <v>390</v>
      </c>
      <c r="AC69" s="209" t="s">
        <v>710</v>
      </c>
      <c r="AD69" s="153">
        <v>2</v>
      </c>
      <c r="AE69" s="154">
        <v>2</v>
      </c>
      <c r="AF69" s="156">
        <f t="shared" si="66"/>
        <v>4</v>
      </c>
      <c r="AG69" s="157">
        <f t="shared" si="67"/>
        <v>240</v>
      </c>
      <c r="AH69" s="158" t="str">
        <f t="shared" si="68"/>
        <v>II</v>
      </c>
      <c r="AI69" s="155" t="str">
        <f t="shared" si="69"/>
        <v>No Aceptable o Aceptable con Control Especifico</v>
      </c>
      <c r="AJ69" s="159">
        <f t="shared" si="70"/>
        <v>360</v>
      </c>
      <c r="AK69" s="159">
        <f t="shared" si="71"/>
        <v>240</v>
      </c>
      <c r="AL69" s="160">
        <f t="shared" si="72"/>
        <v>0.33333333333333331</v>
      </c>
      <c r="AM69" s="161" t="s">
        <v>394</v>
      </c>
      <c r="AN69" s="210" t="s">
        <v>427</v>
      </c>
    </row>
    <row r="70" spans="1:40" ht="151.94999999999999" customHeight="1">
      <c r="A70" s="566"/>
      <c r="B70" s="162" t="s">
        <v>385</v>
      </c>
      <c r="C70" s="162" t="s">
        <v>386</v>
      </c>
      <c r="D70" s="319" t="s">
        <v>763</v>
      </c>
      <c r="E70" s="149" t="s">
        <v>841</v>
      </c>
      <c r="F70" s="208" t="s">
        <v>28</v>
      </c>
      <c r="G70" s="208" t="s">
        <v>48</v>
      </c>
      <c r="H70" s="208" t="s">
        <v>579</v>
      </c>
      <c r="I70" s="136" t="s">
        <v>600</v>
      </c>
      <c r="J70" s="149" t="s">
        <v>603</v>
      </c>
      <c r="K70" s="149" t="s">
        <v>604</v>
      </c>
      <c r="L70" s="147" t="s">
        <v>390</v>
      </c>
      <c r="M70" s="153">
        <v>2</v>
      </c>
      <c r="N70" s="154">
        <v>3</v>
      </c>
      <c r="O70" s="153">
        <f>M70*N70</f>
        <v>6</v>
      </c>
      <c r="P70" s="167" t="str">
        <f t="shared" si="62"/>
        <v>Medio</v>
      </c>
      <c r="Q70" s="153">
        <v>60</v>
      </c>
      <c r="R70" s="153">
        <f t="shared" si="63"/>
        <v>360</v>
      </c>
      <c r="S70" s="153" t="str">
        <f t="shared" si="64"/>
        <v>II</v>
      </c>
      <c r="T70" s="155" t="str">
        <f t="shared" si="65"/>
        <v>No Aceptable o Aceptable con Control Especifico</v>
      </c>
      <c r="U70" s="137" t="s">
        <v>391</v>
      </c>
      <c r="V70" s="137" t="s">
        <v>392</v>
      </c>
      <c r="W70" s="137" t="s">
        <v>392</v>
      </c>
      <c r="X70" s="149" t="s">
        <v>398</v>
      </c>
      <c r="Y70" s="148" t="s">
        <v>278</v>
      </c>
      <c r="Z70" s="148" t="s">
        <v>392</v>
      </c>
      <c r="AA70" s="149" t="s">
        <v>704</v>
      </c>
      <c r="AB70" s="147" t="s">
        <v>837</v>
      </c>
      <c r="AC70" s="209" t="s">
        <v>659</v>
      </c>
      <c r="AD70" s="153">
        <v>2</v>
      </c>
      <c r="AE70" s="154">
        <v>2</v>
      </c>
      <c r="AF70" s="156">
        <f t="shared" si="66"/>
        <v>4</v>
      </c>
      <c r="AG70" s="157">
        <f t="shared" si="67"/>
        <v>240</v>
      </c>
      <c r="AH70" s="158" t="str">
        <f t="shared" si="68"/>
        <v>II</v>
      </c>
      <c r="AI70" s="155" t="str">
        <f t="shared" si="69"/>
        <v>No Aceptable o Aceptable con Control Especifico</v>
      </c>
      <c r="AJ70" s="159">
        <f t="shared" si="70"/>
        <v>360</v>
      </c>
      <c r="AK70" s="159">
        <f t="shared" si="71"/>
        <v>240</v>
      </c>
      <c r="AL70" s="160">
        <f t="shared" si="72"/>
        <v>0.33333333333333331</v>
      </c>
      <c r="AM70" s="161" t="s">
        <v>418</v>
      </c>
      <c r="AN70" s="210" t="s">
        <v>427</v>
      </c>
    </row>
    <row r="71" spans="1:40" ht="172.05" customHeight="1">
      <c r="A71" s="566"/>
      <c r="B71" s="162" t="s">
        <v>385</v>
      </c>
      <c r="C71" s="162" t="s">
        <v>386</v>
      </c>
      <c r="D71" s="319" t="s">
        <v>763</v>
      </c>
      <c r="E71" s="149" t="s">
        <v>841</v>
      </c>
      <c r="F71" s="208" t="s">
        <v>28</v>
      </c>
      <c r="G71" s="208" t="s">
        <v>35</v>
      </c>
      <c r="H71" s="208" t="s">
        <v>575</v>
      </c>
      <c r="I71" s="136" t="s">
        <v>798</v>
      </c>
      <c r="J71" s="149" t="s">
        <v>397</v>
      </c>
      <c r="K71" s="147" t="s">
        <v>397</v>
      </c>
      <c r="L71" s="147" t="s">
        <v>390</v>
      </c>
      <c r="M71" s="153">
        <v>2</v>
      </c>
      <c r="N71" s="154">
        <v>3</v>
      </c>
      <c r="O71" s="153">
        <f t="shared" si="61"/>
        <v>6</v>
      </c>
      <c r="P71" s="167" t="str">
        <f t="shared" si="62"/>
        <v>Medio</v>
      </c>
      <c r="Q71" s="153">
        <v>60</v>
      </c>
      <c r="R71" s="153">
        <f t="shared" si="63"/>
        <v>360</v>
      </c>
      <c r="S71" s="153" t="str">
        <f t="shared" si="64"/>
        <v>II</v>
      </c>
      <c r="T71" s="155" t="str">
        <f t="shared" si="65"/>
        <v>No Aceptable o Aceptable con Control Especifico</v>
      </c>
      <c r="U71" s="137" t="s">
        <v>391</v>
      </c>
      <c r="V71" s="137" t="s">
        <v>392</v>
      </c>
      <c r="W71" s="137" t="s">
        <v>392</v>
      </c>
      <c r="X71" s="149" t="s">
        <v>702</v>
      </c>
      <c r="Y71" s="148" t="s">
        <v>278</v>
      </c>
      <c r="Z71" s="148" t="s">
        <v>392</v>
      </c>
      <c r="AA71" s="149" t="s">
        <v>804</v>
      </c>
      <c r="AB71" s="147" t="s">
        <v>390</v>
      </c>
      <c r="AC71" s="209" t="s">
        <v>659</v>
      </c>
      <c r="AD71" s="153">
        <v>2</v>
      </c>
      <c r="AE71" s="154">
        <v>2</v>
      </c>
      <c r="AF71" s="156">
        <f t="shared" si="66"/>
        <v>4</v>
      </c>
      <c r="AG71" s="157">
        <f t="shared" si="67"/>
        <v>240</v>
      </c>
      <c r="AH71" s="158" t="str">
        <f t="shared" si="68"/>
        <v>II</v>
      </c>
      <c r="AI71" s="155" t="str">
        <f t="shared" si="69"/>
        <v>No Aceptable o Aceptable con Control Especifico</v>
      </c>
      <c r="AJ71" s="159">
        <f t="shared" si="70"/>
        <v>360</v>
      </c>
      <c r="AK71" s="159">
        <f t="shared" si="71"/>
        <v>240</v>
      </c>
      <c r="AL71" s="160">
        <f t="shared" si="72"/>
        <v>0.33333333333333331</v>
      </c>
      <c r="AM71" s="161" t="s">
        <v>418</v>
      </c>
      <c r="AN71" s="210" t="s">
        <v>427</v>
      </c>
    </row>
    <row r="72" spans="1:40" ht="264" customHeight="1">
      <c r="A72" s="566"/>
      <c r="B72" s="162" t="s">
        <v>385</v>
      </c>
      <c r="C72" s="162" t="s">
        <v>386</v>
      </c>
      <c r="D72" s="319" t="s">
        <v>797</v>
      </c>
      <c r="E72" s="149" t="s">
        <v>841</v>
      </c>
      <c r="F72" s="311" t="s">
        <v>28</v>
      </c>
      <c r="G72" s="311" t="s">
        <v>35</v>
      </c>
      <c r="H72" s="208" t="s">
        <v>578</v>
      </c>
      <c r="I72" s="208" t="s">
        <v>800</v>
      </c>
      <c r="J72" s="149" t="s">
        <v>397</v>
      </c>
      <c r="K72" s="147" t="s">
        <v>397</v>
      </c>
      <c r="L72" s="147" t="s">
        <v>397</v>
      </c>
      <c r="M72" s="153">
        <v>2</v>
      </c>
      <c r="N72" s="154">
        <v>3</v>
      </c>
      <c r="O72" s="153">
        <f t="shared" si="61"/>
        <v>6</v>
      </c>
      <c r="P72" s="167" t="str">
        <f t="shared" si="62"/>
        <v>Medio</v>
      </c>
      <c r="Q72" s="153">
        <v>60</v>
      </c>
      <c r="R72" s="153">
        <f t="shared" si="63"/>
        <v>360</v>
      </c>
      <c r="S72" s="153" t="str">
        <f t="shared" si="64"/>
        <v>II</v>
      </c>
      <c r="T72" s="155" t="str">
        <f t="shared" si="65"/>
        <v>No Aceptable o Aceptable con Control Especifico</v>
      </c>
      <c r="U72" s="137" t="s">
        <v>391</v>
      </c>
      <c r="V72" s="137" t="s">
        <v>392</v>
      </c>
      <c r="W72" s="137" t="s">
        <v>392</v>
      </c>
      <c r="X72" s="149" t="s">
        <v>801</v>
      </c>
      <c r="Y72" s="148" t="s">
        <v>278</v>
      </c>
      <c r="Z72" s="148" t="s">
        <v>392</v>
      </c>
      <c r="AA72" s="149" t="s">
        <v>802</v>
      </c>
      <c r="AB72" s="147" t="s">
        <v>390</v>
      </c>
      <c r="AC72" s="209" t="s">
        <v>809</v>
      </c>
      <c r="AD72" s="153">
        <v>2</v>
      </c>
      <c r="AE72" s="154">
        <v>2</v>
      </c>
      <c r="AF72" s="156">
        <f t="shared" si="66"/>
        <v>4</v>
      </c>
      <c r="AG72" s="157">
        <f t="shared" si="67"/>
        <v>240</v>
      </c>
      <c r="AH72" s="158" t="str">
        <f t="shared" si="68"/>
        <v>II</v>
      </c>
      <c r="AI72" s="155" t="str">
        <f t="shared" si="69"/>
        <v>No Aceptable o Aceptable con Control Especifico</v>
      </c>
      <c r="AJ72" s="159">
        <f t="shared" si="70"/>
        <v>360</v>
      </c>
      <c r="AK72" s="159">
        <f t="shared" si="71"/>
        <v>240</v>
      </c>
      <c r="AL72" s="160">
        <f t="shared" si="72"/>
        <v>0.33333333333333331</v>
      </c>
      <c r="AM72" s="161" t="s">
        <v>418</v>
      </c>
      <c r="AN72" s="210" t="s">
        <v>427</v>
      </c>
    </row>
    <row r="73" spans="1:40" ht="271.95" customHeight="1">
      <c r="A73" s="566"/>
      <c r="B73" s="162" t="s">
        <v>385</v>
      </c>
      <c r="C73" s="162" t="s">
        <v>386</v>
      </c>
      <c r="D73" s="319" t="s">
        <v>763</v>
      </c>
      <c r="E73" s="149" t="s">
        <v>841</v>
      </c>
      <c r="F73" s="208" t="s">
        <v>28</v>
      </c>
      <c r="G73" s="208" t="s">
        <v>55</v>
      </c>
      <c r="H73" s="208" t="s">
        <v>576</v>
      </c>
      <c r="I73" s="136" t="s">
        <v>693</v>
      </c>
      <c r="J73" s="149" t="s">
        <v>397</v>
      </c>
      <c r="K73" s="147" t="s">
        <v>397</v>
      </c>
      <c r="L73" s="147" t="s">
        <v>397</v>
      </c>
      <c r="M73" s="153">
        <v>6</v>
      </c>
      <c r="N73" s="154">
        <v>1</v>
      </c>
      <c r="O73" s="153">
        <f t="shared" si="61"/>
        <v>6</v>
      </c>
      <c r="P73" s="167" t="str">
        <f t="shared" si="62"/>
        <v>Medio</v>
      </c>
      <c r="Q73" s="153">
        <v>60</v>
      </c>
      <c r="R73" s="153">
        <f t="shared" si="63"/>
        <v>360</v>
      </c>
      <c r="S73" s="153" t="str">
        <f t="shared" si="64"/>
        <v>II</v>
      </c>
      <c r="T73" s="155" t="str">
        <f t="shared" si="65"/>
        <v>No Aceptable o Aceptable con Control Especifico</v>
      </c>
      <c r="U73" s="137" t="s">
        <v>391</v>
      </c>
      <c r="V73" s="137" t="s">
        <v>392</v>
      </c>
      <c r="W73" s="137" t="s">
        <v>392</v>
      </c>
      <c r="X73" s="149" t="s">
        <v>694</v>
      </c>
      <c r="Y73" s="148" t="s">
        <v>278</v>
      </c>
      <c r="Z73" s="148" t="s">
        <v>392</v>
      </c>
      <c r="AA73" s="149" t="s">
        <v>803</v>
      </c>
      <c r="AB73" s="147" t="s">
        <v>390</v>
      </c>
      <c r="AC73" s="209" t="s">
        <v>808</v>
      </c>
      <c r="AD73" s="153">
        <v>2</v>
      </c>
      <c r="AE73" s="154">
        <v>1</v>
      </c>
      <c r="AF73" s="156">
        <f t="shared" si="66"/>
        <v>2</v>
      </c>
      <c r="AG73" s="157">
        <f t="shared" si="67"/>
        <v>120</v>
      </c>
      <c r="AH73" s="158" t="str">
        <f t="shared" si="68"/>
        <v>III</v>
      </c>
      <c r="AI73" s="155" t="str">
        <f t="shared" si="69"/>
        <v>Mejorable</v>
      </c>
      <c r="AJ73" s="159">
        <f t="shared" si="70"/>
        <v>360</v>
      </c>
      <c r="AK73" s="159">
        <f t="shared" si="71"/>
        <v>120</v>
      </c>
      <c r="AL73" s="160">
        <f t="shared" si="72"/>
        <v>0.66666666666666663</v>
      </c>
      <c r="AM73" s="161" t="s">
        <v>394</v>
      </c>
      <c r="AN73" s="210" t="s">
        <v>425</v>
      </c>
    </row>
    <row r="74" spans="1:40" ht="220.05" customHeight="1">
      <c r="A74" s="566"/>
      <c r="B74" s="162" t="s">
        <v>385</v>
      </c>
      <c r="C74" s="162" t="s">
        <v>386</v>
      </c>
      <c r="D74" s="319" t="s">
        <v>763</v>
      </c>
      <c r="E74" s="149" t="s">
        <v>841</v>
      </c>
      <c r="F74" s="311" t="s">
        <v>28</v>
      </c>
      <c r="G74" s="311" t="s">
        <v>42</v>
      </c>
      <c r="H74" s="208" t="s">
        <v>577</v>
      </c>
      <c r="I74" s="136" t="s">
        <v>799</v>
      </c>
      <c r="J74" s="147" t="s">
        <v>397</v>
      </c>
      <c r="K74" s="147" t="s">
        <v>397</v>
      </c>
      <c r="L74" s="147" t="s">
        <v>397</v>
      </c>
      <c r="M74" s="153">
        <v>2</v>
      </c>
      <c r="N74" s="154">
        <v>3</v>
      </c>
      <c r="O74" s="156">
        <f t="shared" si="61"/>
        <v>6</v>
      </c>
      <c r="P74" s="167" t="str">
        <f t="shared" si="62"/>
        <v>Medio</v>
      </c>
      <c r="Q74" s="156">
        <v>60</v>
      </c>
      <c r="R74" s="156">
        <f t="shared" si="63"/>
        <v>360</v>
      </c>
      <c r="S74" s="153" t="str">
        <f t="shared" si="64"/>
        <v>II</v>
      </c>
      <c r="T74" s="155" t="str">
        <f t="shared" si="65"/>
        <v>No Aceptable o Aceptable con Control Especifico</v>
      </c>
      <c r="U74" s="137" t="s">
        <v>391</v>
      </c>
      <c r="V74" s="137" t="s">
        <v>392</v>
      </c>
      <c r="W74" s="137" t="s">
        <v>392</v>
      </c>
      <c r="X74" s="147" t="s">
        <v>805</v>
      </c>
      <c r="Y74" s="148" t="s">
        <v>278</v>
      </c>
      <c r="Z74" s="147" t="s">
        <v>392</v>
      </c>
      <c r="AA74" s="136" t="s">
        <v>806</v>
      </c>
      <c r="AB74" s="148" t="s">
        <v>390</v>
      </c>
      <c r="AC74" s="209" t="s">
        <v>807</v>
      </c>
      <c r="AD74" s="153">
        <v>2</v>
      </c>
      <c r="AE74" s="154">
        <v>2</v>
      </c>
      <c r="AF74" s="156">
        <f t="shared" si="66"/>
        <v>4</v>
      </c>
      <c r="AG74" s="157">
        <f t="shared" si="67"/>
        <v>240</v>
      </c>
      <c r="AH74" s="158" t="str">
        <f t="shared" si="68"/>
        <v>II</v>
      </c>
      <c r="AI74" s="155" t="str">
        <f t="shared" si="69"/>
        <v>No Aceptable o Aceptable con Control Especifico</v>
      </c>
      <c r="AJ74" s="159">
        <f t="shared" si="70"/>
        <v>360</v>
      </c>
      <c r="AK74" s="159">
        <f t="shared" si="71"/>
        <v>240</v>
      </c>
      <c r="AL74" s="160">
        <f t="shared" si="72"/>
        <v>0.33333333333333331</v>
      </c>
      <c r="AM74" s="161" t="s">
        <v>394</v>
      </c>
      <c r="AN74" s="210" t="s">
        <v>427</v>
      </c>
    </row>
    <row r="75" spans="1:40" ht="102.6">
      <c r="A75" s="566"/>
      <c r="B75" s="162" t="s">
        <v>385</v>
      </c>
      <c r="C75" s="162" t="s">
        <v>386</v>
      </c>
      <c r="D75" s="319" t="s">
        <v>792</v>
      </c>
      <c r="E75" s="149" t="s">
        <v>841</v>
      </c>
      <c r="F75" s="208" t="s">
        <v>29</v>
      </c>
      <c r="G75" s="208" t="s">
        <v>43</v>
      </c>
      <c r="H75" s="311" t="s">
        <v>617</v>
      </c>
      <c r="I75" s="147" t="s">
        <v>618</v>
      </c>
      <c r="J75" s="147" t="s">
        <v>397</v>
      </c>
      <c r="K75" s="147" t="s">
        <v>397</v>
      </c>
      <c r="L75" s="147" t="s">
        <v>397</v>
      </c>
      <c r="M75" s="153">
        <v>2</v>
      </c>
      <c r="N75" s="154">
        <v>3</v>
      </c>
      <c r="O75" s="153">
        <f t="shared" si="61"/>
        <v>6</v>
      </c>
      <c r="P75" s="167" t="str">
        <f t="shared" si="62"/>
        <v>Medio</v>
      </c>
      <c r="Q75" s="153">
        <v>10</v>
      </c>
      <c r="R75" s="153">
        <f t="shared" si="63"/>
        <v>60</v>
      </c>
      <c r="S75" s="153" t="str">
        <f t="shared" si="64"/>
        <v>III</v>
      </c>
      <c r="T75" s="155" t="str">
        <f t="shared" si="65"/>
        <v>Mejorable</v>
      </c>
      <c r="U75" s="137" t="s">
        <v>391</v>
      </c>
      <c r="V75" s="137" t="s">
        <v>392</v>
      </c>
      <c r="W75" s="137" t="s">
        <v>392</v>
      </c>
      <c r="X75" s="149" t="s">
        <v>619</v>
      </c>
      <c r="Y75" s="148" t="s">
        <v>278</v>
      </c>
      <c r="Z75" s="147" t="s">
        <v>392</v>
      </c>
      <c r="AA75" s="149" t="s">
        <v>621</v>
      </c>
      <c r="AB75" s="147" t="s">
        <v>390</v>
      </c>
      <c r="AC75" s="209" t="s">
        <v>622</v>
      </c>
      <c r="AD75" s="153">
        <v>2</v>
      </c>
      <c r="AE75" s="154">
        <v>2</v>
      </c>
      <c r="AF75" s="156">
        <f t="shared" si="66"/>
        <v>4</v>
      </c>
      <c r="AG75" s="157">
        <f t="shared" si="67"/>
        <v>40</v>
      </c>
      <c r="AH75" s="158" t="str">
        <f t="shared" si="68"/>
        <v>III</v>
      </c>
      <c r="AI75" s="155" t="str">
        <f t="shared" si="69"/>
        <v>Mejorable</v>
      </c>
      <c r="AJ75" s="159">
        <v>60</v>
      </c>
      <c r="AK75" s="159">
        <f t="shared" si="71"/>
        <v>40</v>
      </c>
      <c r="AL75" s="160">
        <f t="shared" si="72"/>
        <v>0.33333333333333331</v>
      </c>
      <c r="AM75" s="161" t="s">
        <v>407</v>
      </c>
      <c r="AN75" s="210" t="s">
        <v>427</v>
      </c>
    </row>
    <row r="76" spans="1:40" ht="108">
      <c r="A76" s="566"/>
      <c r="B76" s="162" t="s">
        <v>385</v>
      </c>
      <c r="C76" s="162" t="s">
        <v>386</v>
      </c>
      <c r="D76" s="338" t="s">
        <v>785</v>
      </c>
      <c r="E76" s="149" t="s">
        <v>841</v>
      </c>
      <c r="F76" s="208" t="s">
        <v>29</v>
      </c>
      <c r="G76" s="208" t="s">
        <v>36</v>
      </c>
      <c r="H76" s="208" t="s">
        <v>784</v>
      </c>
      <c r="I76" s="136" t="s">
        <v>481</v>
      </c>
      <c r="J76" s="136" t="s">
        <v>478</v>
      </c>
      <c r="K76" s="136" t="s">
        <v>397</v>
      </c>
      <c r="L76" s="136" t="s">
        <v>482</v>
      </c>
      <c r="M76" s="153">
        <v>2</v>
      </c>
      <c r="N76" s="154">
        <v>3</v>
      </c>
      <c r="O76" s="156">
        <f t="shared" si="61"/>
        <v>6</v>
      </c>
      <c r="P76" s="167" t="str">
        <f t="shared" si="62"/>
        <v>Medio</v>
      </c>
      <c r="Q76" s="156">
        <v>25</v>
      </c>
      <c r="R76" s="156">
        <f t="shared" si="63"/>
        <v>150</v>
      </c>
      <c r="S76" s="153" t="str">
        <f t="shared" si="64"/>
        <v>II</v>
      </c>
      <c r="T76" s="155" t="str">
        <f t="shared" si="65"/>
        <v>No Aceptable o Aceptable con Control Especifico</v>
      </c>
      <c r="U76" s="137" t="s">
        <v>391</v>
      </c>
      <c r="V76" s="137" t="s">
        <v>392</v>
      </c>
      <c r="W76" s="137" t="s">
        <v>392</v>
      </c>
      <c r="X76" s="136" t="s">
        <v>483</v>
      </c>
      <c r="Y76" s="148" t="s">
        <v>278</v>
      </c>
      <c r="Z76" s="136" t="s">
        <v>484</v>
      </c>
      <c r="AA76" s="136" t="s">
        <v>786</v>
      </c>
      <c r="AB76" s="148" t="s">
        <v>390</v>
      </c>
      <c r="AC76" s="136" t="s">
        <v>791</v>
      </c>
      <c r="AD76" s="153">
        <v>2</v>
      </c>
      <c r="AE76" s="154">
        <v>2</v>
      </c>
      <c r="AF76" s="156">
        <f t="shared" si="66"/>
        <v>4</v>
      </c>
      <c r="AG76" s="157">
        <f t="shared" si="67"/>
        <v>100</v>
      </c>
      <c r="AH76" s="158" t="str">
        <f t="shared" si="68"/>
        <v>III</v>
      </c>
      <c r="AI76" s="155" t="str">
        <f t="shared" si="69"/>
        <v>Mejorable</v>
      </c>
      <c r="AJ76" s="159">
        <f t="shared" si="70"/>
        <v>150</v>
      </c>
      <c r="AK76" s="159">
        <f t="shared" si="71"/>
        <v>100</v>
      </c>
      <c r="AL76" s="160">
        <f t="shared" si="72"/>
        <v>0.33333333333333331</v>
      </c>
      <c r="AM76" s="161" t="s">
        <v>476</v>
      </c>
      <c r="AN76" s="210" t="s">
        <v>427</v>
      </c>
    </row>
    <row r="77" spans="1:40" ht="108">
      <c r="A77" s="566"/>
      <c r="B77" s="162" t="s">
        <v>385</v>
      </c>
      <c r="C77" s="162" t="s">
        <v>574</v>
      </c>
      <c r="D77" s="338" t="s">
        <v>796</v>
      </c>
      <c r="E77" s="149" t="s">
        <v>841</v>
      </c>
      <c r="F77" s="208" t="s">
        <v>29</v>
      </c>
      <c r="G77" s="208" t="s">
        <v>62</v>
      </c>
      <c r="H77" s="311" t="s">
        <v>812</v>
      </c>
      <c r="I77" s="147" t="s">
        <v>681</v>
      </c>
      <c r="J77" s="149" t="s">
        <v>389</v>
      </c>
      <c r="K77" s="149" t="s">
        <v>397</v>
      </c>
      <c r="L77" s="149" t="s">
        <v>682</v>
      </c>
      <c r="M77" s="153">
        <v>6</v>
      </c>
      <c r="N77" s="154">
        <v>1</v>
      </c>
      <c r="O77" s="153">
        <f t="shared" si="61"/>
        <v>6</v>
      </c>
      <c r="P77" s="167" t="str">
        <f t="shared" si="62"/>
        <v>Medio</v>
      </c>
      <c r="Q77" s="153">
        <v>100</v>
      </c>
      <c r="R77" s="153">
        <f t="shared" si="63"/>
        <v>600</v>
      </c>
      <c r="S77" s="153" t="str">
        <f t="shared" si="64"/>
        <v>I</v>
      </c>
      <c r="T77" s="155" t="str">
        <f t="shared" si="65"/>
        <v>No Aceptable</v>
      </c>
      <c r="U77" s="137" t="s">
        <v>391</v>
      </c>
      <c r="V77" s="137" t="s">
        <v>392</v>
      </c>
      <c r="W77" s="137" t="s">
        <v>392</v>
      </c>
      <c r="X77" s="149" t="s">
        <v>626</v>
      </c>
      <c r="Y77" s="148" t="s">
        <v>278</v>
      </c>
      <c r="Z77" s="147" t="s">
        <v>392</v>
      </c>
      <c r="AA77" s="149" t="s">
        <v>793</v>
      </c>
      <c r="AB77" s="147" t="s">
        <v>390</v>
      </c>
      <c r="AC77" s="209" t="s">
        <v>794</v>
      </c>
      <c r="AD77" s="153">
        <v>2</v>
      </c>
      <c r="AE77" s="154">
        <v>1</v>
      </c>
      <c r="AF77" s="156">
        <f t="shared" si="66"/>
        <v>2</v>
      </c>
      <c r="AG77" s="157">
        <f t="shared" si="67"/>
        <v>200</v>
      </c>
      <c r="AH77" s="158" t="str">
        <f t="shared" si="68"/>
        <v>II</v>
      </c>
      <c r="AI77" s="155" t="str">
        <f t="shared" si="69"/>
        <v>No Aceptable o Aceptable con Control Especifico</v>
      </c>
      <c r="AJ77" s="159">
        <v>600</v>
      </c>
      <c r="AK77" s="159">
        <f t="shared" si="71"/>
        <v>200</v>
      </c>
      <c r="AL77" s="160">
        <f t="shared" si="72"/>
        <v>0.66666666666666663</v>
      </c>
      <c r="AM77" s="161" t="s">
        <v>394</v>
      </c>
      <c r="AN77" s="210" t="s">
        <v>399</v>
      </c>
    </row>
    <row r="78" spans="1:40" ht="102.6">
      <c r="A78" s="566"/>
      <c r="B78" s="162" t="s">
        <v>385</v>
      </c>
      <c r="C78" s="162" t="s">
        <v>574</v>
      </c>
      <c r="D78" s="338" t="s">
        <v>796</v>
      </c>
      <c r="E78" s="149" t="s">
        <v>841</v>
      </c>
      <c r="F78" s="208" t="s">
        <v>29</v>
      </c>
      <c r="G78" s="208" t="s">
        <v>67</v>
      </c>
      <c r="H78" s="311" t="s">
        <v>811</v>
      </c>
      <c r="I78" s="147" t="s">
        <v>820</v>
      </c>
      <c r="J78" s="149" t="s">
        <v>389</v>
      </c>
      <c r="K78" s="149" t="s">
        <v>397</v>
      </c>
      <c r="L78" s="149" t="s">
        <v>685</v>
      </c>
      <c r="M78" s="153">
        <v>6</v>
      </c>
      <c r="N78" s="154">
        <v>1</v>
      </c>
      <c r="O78" s="153">
        <f t="shared" si="61"/>
        <v>6</v>
      </c>
      <c r="P78" s="167" t="str">
        <f t="shared" si="62"/>
        <v>Medio</v>
      </c>
      <c r="Q78" s="153">
        <v>100</v>
      </c>
      <c r="R78" s="153">
        <f t="shared" si="63"/>
        <v>600</v>
      </c>
      <c r="S78" s="153" t="str">
        <f t="shared" si="64"/>
        <v>I</v>
      </c>
      <c r="T78" s="155" t="str">
        <f t="shared" si="65"/>
        <v>No Aceptable</v>
      </c>
      <c r="U78" s="137" t="s">
        <v>391</v>
      </c>
      <c r="V78" s="137" t="s">
        <v>392</v>
      </c>
      <c r="W78" s="137" t="s">
        <v>392</v>
      </c>
      <c r="X78" s="149" t="s">
        <v>626</v>
      </c>
      <c r="Y78" s="148" t="s">
        <v>278</v>
      </c>
      <c r="Z78" s="147" t="s">
        <v>392</v>
      </c>
      <c r="AA78" s="149" t="s">
        <v>795</v>
      </c>
      <c r="AB78" s="147" t="s">
        <v>390</v>
      </c>
      <c r="AC78" s="209" t="s">
        <v>687</v>
      </c>
      <c r="AD78" s="153">
        <v>2</v>
      </c>
      <c r="AE78" s="154">
        <v>1</v>
      </c>
      <c r="AF78" s="156">
        <f t="shared" si="66"/>
        <v>2</v>
      </c>
      <c r="AG78" s="157">
        <f t="shared" si="67"/>
        <v>200</v>
      </c>
      <c r="AH78" s="158" t="str">
        <f t="shared" si="68"/>
        <v>II</v>
      </c>
      <c r="AI78" s="155" t="str">
        <f t="shared" si="69"/>
        <v>No Aceptable o Aceptable con Control Especifico</v>
      </c>
      <c r="AJ78" s="159">
        <v>600</v>
      </c>
      <c r="AK78" s="159">
        <f t="shared" si="71"/>
        <v>200</v>
      </c>
      <c r="AL78" s="160">
        <f t="shared" si="72"/>
        <v>0.66666666666666663</v>
      </c>
      <c r="AM78" s="161" t="s">
        <v>394</v>
      </c>
      <c r="AN78" s="210" t="s">
        <v>399</v>
      </c>
    </row>
    <row r="79" spans="1:40" ht="108">
      <c r="A79" s="566"/>
      <c r="B79" s="162" t="s">
        <v>385</v>
      </c>
      <c r="C79" s="162" t="s">
        <v>574</v>
      </c>
      <c r="D79" s="319" t="s">
        <v>770</v>
      </c>
      <c r="E79" s="149" t="s">
        <v>841</v>
      </c>
      <c r="F79" s="208" t="s">
        <v>30</v>
      </c>
      <c r="G79" s="208" t="s">
        <v>44</v>
      </c>
      <c r="H79" s="311" t="s">
        <v>636</v>
      </c>
      <c r="I79" s="147" t="s">
        <v>645</v>
      </c>
      <c r="J79" s="147" t="s">
        <v>390</v>
      </c>
      <c r="K79" s="147" t="s">
        <v>638</v>
      </c>
      <c r="L79" s="147" t="s">
        <v>639</v>
      </c>
      <c r="M79" s="153">
        <v>2</v>
      </c>
      <c r="N79" s="154">
        <v>4</v>
      </c>
      <c r="O79" s="153">
        <f t="shared" si="61"/>
        <v>8</v>
      </c>
      <c r="P79" s="167" t="str">
        <f t="shared" si="62"/>
        <v>Medio</v>
      </c>
      <c r="Q79" s="153">
        <v>100</v>
      </c>
      <c r="R79" s="153">
        <f t="shared" si="63"/>
        <v>800</v>
      </c>
      <c r="S79" s="153" t="str">
        <f t="shared" si="64"/>
        <v>I</v>
      </c>
      <c r="T79" s="155" t="str">
        <f t="shared" si="65"/>
        <v>No Aceptable</v>
      </c>
      <c r="U79" s="137" t="s">
        <v>391</v>
      </c>
      <c r="V79" s="137" t="s">
        <v>392</v>
      </c>
      <c r="W79" s="137" t="s">
        <v>392</v>
      </c>
      <c r="X79" s="149" t="s">
        <v>626</v>
      </c>
      <c r="Y79" s="148" t="s">
        <v>278</v>
      </c>
      <c r="Z79" s="147" t="s">
        <v>392</v>
      </c>
      <c r="AA79" s="149" t="s">
        <v>647</v>
      </c>
      <c r="AB79" s="147" t="s">
        <v>641</v>
      </c>
      <c r="AC79" s="209" t="s">
        <v>643</v>
      </c>
      <c r="AD79" s="153">
        <v>2</v>
      </c>
      <c r="AE79" s="154">
        <v>3</v>
      </c>
      <c r="AF79" s="156">
        <f t="shared" si="66"/>
        <v>6</v>
      </c>
      <c r="AG79" s="157">
        <f t="shared" si="67"/>
        <v>600</v>
      </c>
      <c r="AH79" s="158" t="str">
        <f t="shared" si="68"/>
        <v>I</v>
      </c>
      <c r="AI79" s="155" t="str">
        <f t="shared" si="69"/>
        <v>No Aceptable</v>
      </c>
      <c r="AJ79" s="159">
        <v>800</v>
      </c>
      <c r="AK79" s="159">
        <f t="shared" si="71"/>
        <v>600</v>
      </c>
      <c r="AL79" s="160">
        <f t="shared" si="72"/>
        <v>0.25</v>
      </c>
      <c r="AM79" s="161" t="s">
        <v>407</v>
      </c>
      <c r="AN79" s="210" t="s">
        <v>634</v>
      </c>
    </row>
    <row r="80" spans="1:40" ht="108">
      <c r="A80" s="566"/>
      <c r="B80" s="162" t="s">
        <v>385</v>
      </c>
      <c r="C80" s="162" t="s">
        <v>574</v>
      </c>
      <c r="D80" s="319" t="s">
        <v>770</v>
      </c>
      <c r="E80" s="149" t="s">
        <v>841</v>
      </c>
      <c r="F80" s="208" t="s">
        <v>30</v>
      </c>
      <c r="G80" s="208" t="s">
        <v>57</v>
      </c>
      <c r="H80" s="311" t="s">
        <v>1042</v>
      </c>
      <c r="I80" s="147" t="s">
        <v>646</v>
      </c>
      <c r="J80" s="147" t="s">
        <v>390</v>
      </c>
      <c r="K80" s="147" t="s">
        <v>638</v>
      </c>
      <c r="L80" s="147" t="s">
        <v>639</v>
      </c>
      <c r="M80" s="153">
        <v>2</v>
      </c>
      <c r="N80" s="154">
        <v>4</v>
      </c>
      <c r="O80" s="153">
        <f t="shared" si="61"/>
        <v>8</v>
      </c>
      <c r="P80" s="167" t="str">
        <f t="shared" si="62"/>
        <v>Medio</v>
      </c>
      <c r="Q80" s="153">
        <v>100</v>
      </c>
      <c r="R80" s="153">
        <f t="shared" si="63"/>
        <v>800</v>
      </c>
      <c r="S80" s="153" t="str">
        <f t="shared" si="64"/>
        <v>I</v>
      </c>
      <c r="T80" s="155" t="str">
        <f t="shared" si="65"/>
        <v>No Aceptable</v>
      </c>
      <c r="U80" s="137" t="s">
        <v>391</v>
      </c>
      <c r="V80" s="137" t="s">
        <v>392</v>
      </c>
      <c r="W80" s="137" t="s">
        <v>392</v>
      </c>
      <c r="X80" s="149" t="s">
        <v>626</v>
      </c>
      <c r="Y80" s="148" t="s">
        <v>278</v>
      </c>
      <c r="Z80" s="147" t="s">
        <v>392</v>
      </c>
      <c r="AA80" s="149" t="s">
        <v>689</v>
      </c>
      <c r="AB80" s="147" t="s">
        <v>641</v>
      </c>
      <c r="AC80" s="209" t="s">
        <v>643</v>
      </c>
      <c r="AD80" s="153">
        <v>2</v>
      </c>
      <c r="AE80" s="154">
        <v>3</v>
      </c>
      <c r="AF80" s="156">
        <f t="shared" si="66"/>
        <v>6</v>
      </c>
      <c r="AG80" s="157">
        <f t="shared" si="67"/>
        <v>600</v>
      </c>
      <c r="AH80" s="158" t="str">
        <f t="shared" si="68"/>
        <v>I</v>
      </c>
      <c r="AI80" s="155" t="str">
        <f t="shared" si="69"/>
        <v>No Aceptable</v>
      </c>
      <c r="AJ80" s="159">
        <v>800</v>
      </c>
      <c r="AK80" s="159">
        <f t="shared" si="71"/>
        <v>600</v>
      </c>
      <c r="AL80" s="160">
        <f t="shared" si="72"/>
        <v>0.25</v>
      </c>
      <c r="AM80" s="161" t="s">
        <v>407</v>
      </c>
      <c r="AN80" s="210" t="s">
        <v>634</v>
      </c>
    </row>
  </sheetData>
  <autoFilter ref="A10:AB71"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67:X68"/>
    <mergeCell ref="A11:A23"/>
    <mergeCell ref="A24:A37"/>
    <mergeCell ref="A63:A80"/>
    <mergeCell ref="A38:A50"/>
    <mergeCell ref="A51:A62"/>
  </mergeCells>
  <conditionalFormatting sqref="M32:N32">
    <cfRule type="cellIs" dxfId="559" priority="414" stopIfTrue="1" operator="greaterThan">
      <formula>#REF!</formula>
    </cfRule>
  </conditionalFormatting>
  <conditionalFormatting sqref="M53:N53 M58:N58">
    <cfRule type="cellIs" dxfId="558" priority="236" stopIfTrue="1" operator="greaterThan">
      <formula>#REF!</formula>
    </cfRule>
  </conditionalFormatting>
  <conditionalFormatting sqref="M63:N64 Q63:Q64">
    <cfRule type="cellIs" dxfId="557" priority="250" stopIfTrue="1" operator="greaterThan">
      <formula>#REF!</formula>
    </cfRule>
  </conditionalFormatting>
  <conditionalFormatting sqref="M11:O31 Q13:R27 M33:O50 AD33:AE80 Q46:R52 M67:N68 Q67:Q68 M74:N74 Q74 M76:N76 Q76">
    <cfRule type="cellIs" dxfId="556" priority="249" stopIfTrue="1" operator="greaterThan">
      <formula>#REF!</formula>
    </cfRule>
  </conditionalFormatting>
  <conditionalFormatting sqref="M52:O52">
    <cfRule type="cellIs" dxfId="555" priority="66" stopIfTrue="1" operator="greaterThan">
      <formula>#REF!</formula>
    </cfRule>
  </conditionalFormatting>
  <conditionalFormatting sqref="M56:O57">
    <cfRule type="cellIs" dxfId="554" priority="34" stopIfTrue="1" operator="greaterThan">
      <formula>#REF!</formula>
    </cfRule>
  </conditionalFormatting>
  <conditionalFormatting sqref="M59:O59">
    <cfRule type="cellIs" dxfId="553" priority="9" stopIfTrue="1" operator="greaterThan">
      <formula>#REF!</formula>
    </cfRule>
  </conditionalFormatting>
  <conditionalFormatting sqref="M61:O62">
    <cfRule type="cellIs" dxfId="552" priority="2" stopIfTrue="1" operator="greaterThan">
      <formula>#REF!</formula>
    </cfRule>
  </conditionalFormatting>
  <conditionalFormatting sqref="M65:O66">
    <cfRule type="cellIs" dxfId="551" priority="248" stopIfTrue="1" operator="greaterThan">
      <formula>#REF!</formula>
    </cfRule>
  </conditionalFormatting>
  <conditionalFormatting sqref="M69:O73">
    <cfRule type="cellIs" dxfId="550" priority="241" stopIfTrue="1" operator="greaterThan">
      <formula>#REF!</formula>
    </cfRule>
  </conditionalFormatting>
  <conditionalFormatting sqref="M75:O75">
    <cfRule type="cellIs" dxfId="549" priority="245" stopIfTrue="1" operator="greaterThan">
      <formula>#REF!</formula>
    </cfRule>
  </conditionalFormatting>
  <conditionalFormatting sqref="M77:O80">
    <cfRule type="cellIs" dxfId="548" priority="243" stopIfTrue="1" operator="greaterThan">
      <formula>#REF!</formula>
    </cfRule>
  </conditionalFormatting>
  <conditionalFormatting sqref="M51:P51">
    <cfRule type="cellIs" dxfId="547" priority="79" stopIfTrue="1" operator="greaterThan">
      <formula>#REF!</formula>
    </cfRule>
  </conditionalFormatting>
  <conditionalFormatting sqref="M60:P60">
    <cfRule type="cellIs" dxfId="546" priority="22" stopIfTrue="1" operator="greaterThan">
      <formula>#REF!</formula>
    </cfRule>
  </conditionalFormatting>
  <conditionalFormatting sqref="M54:R55">
    <cfRule type="cellIs" dxfId="545" priority="49" stopIfTrue="1" operator="greaterThan">
      <formula>#REF!</formula>
    </cfRule>
  </conditionalFormatting>
  <conditionalFormatting sqref="P11">
    <cfRule type="iconSet" priority="548">
      <iconSet showValue="0">
        <cfvo type="percent" val="0"/>
        <cfvo type="num" val="10"/>
        <cfvo type="num" val="24"/>
      </iconSet>
    </cfRule>
    <cfRule type="iconSet" priority="547">
      <iconSet showValue="0" reverse="1">
        <cfvo type="percent" val="0"/>
        <cfvo type="num" val="10"/>
        <cfvo type="num" val="24"/>
      </iconSet>
    </cfRule>
    <cfRule type="colorScale" priority="546">
      <colorScale>
        <cfvo type="num" val="6"/>
        <cfvo type="num" val="9"/>
        <cfvo type="num" val="23"/>
        <color rgb="FFF8696B"/>
        <color rgb="FFFFEB84"/>
        <color rgb="FF63BE7B"/>
      </colorScale>
    </cfRule>
    <cfRule type="iconSet" priority="549">
      <iconSet>
        <cfvo type="percent" val="0"/>
        <cfvo type="percent" val="9"/>
        <cfvo type="percent" val="23"/>
      </iconSet>
    </cfRule>
  </conditionalFormatting>
  <conditionalFormatting sqref="P12">
    <cfRule type="iconSet" priority="544">
      <iconSet>
        <cfvo type="percent" val="0"/>
        <cfvo type="percent" val="9"/>
        <cfvo type="percent" val="23"/>
      </iconSet>
    </cfRule>
    <cfRule type="iconSet" priority="543">
      <iconSet showValue="0">
        <cfvo type="percent" val="0"/>
        <cfvo type="num" val="10"/>
        <cfvo type="num" val="24"/>
      </iconSet>
    </cfRule>
    <cfRule type="iconSet" priority="542">
      <iconSet showValue="0" reverse="1">
        <cfvo type="percent" val="0"/>
        <cfvo type="num" val="10"/>
        <cfvo type="num" val="24"/>
      </iconSet>
    </cfRule>
    <cfRule type="colorScale" priority="541">
      <colorScale>
        <cfvo type="num" val="6"/>
        <cfvo type="num" val="9"/>
        <cfvo type="num" val="23"/>
        <color rgb="FFF8696B"/>
        <color rgb="FFFFEB84"/>
        <color rgb="FF63BE7B"/>
      </colorScale>
    </cfRule>
  </conditionalFormatting>
  <conditionalFormatting sqref="P13">
    <cfRule type="iconSet" priority="509">
      <iconSet>
        <cfvo type="percent" val="0"/>
        <cfvo type="percent" val="9"/>
        <cfvo type="percent" val="23"/>
      </iconSet>
    </cfRule>
    <cfRule type="iconSet" priority="508">
      <iconSet showValue="0">
        <cfvo type="percent" val="0"/>
        <cfvo type="num" val="10"/>
        <cfvo type="num" val="24"/>
      </iconSet>
    </cfRule>
    <cfRule type="iconSet" priority="507">
      <iconSet showValue="0" reverse="1">
        <cfvo type="percent" val="0"/>
        <cfvo type="num" val="10"/>
        <cfvo type="num" val="24"/>
      </iconSet>
    </cfRule>
    <cfRule type="colorScale" priority="506">
      <colorScale>
        <cfvo type="num" val="6"/>
        <cfvo type="num" val="9"/>
        <cfvo type="num" val="23"/>
        <color rgb="FFF8696B"/>
        <color rgb="FFFFEB84"/>
        <color rgb="FF63BE7B"/>
      </colorScale>
    </cfRule>
  </conditionalFormatting>
  <conditionalFormatting sqref="P13:P27">
    <cfRule type="cellIs" dxfId="544" priority="333" stopIfTrue="1" operator="greaterThan">
      <formula>#REF!</formula>
    </cfRule>
  </conditionalFormatting>
  <conditionalFormatting sqref="P14:P15">
    <cfRule type="iconSet" priority="534">
      <iconSet showValue="0" reverse="1">
        <cfvo type="percent" val="0"/>
        <cfvo type="num" val="10"/>
        <cfvo type="num" val="24"/>
      </iconSet>
    </cfRule>
    <cfRule type="iconSet" priority="535">
      <iconSet showValue="0">
        <cfvo type="percent" val="0"/>
        <cfvo type="num" val="10"/>
        <cfvo type="num" val="24"/>
      </iconSet>
    </cfRule>
    <cfRule type="iconSet" priority="536">
      <iconSet>
        <cfvo type="percent" val="0"/>
        <cfvo type="percent" val="9"/>
        <cfvo type="percent" val="23"/>
      </iconSet>
    </cfRule>
    <cfRule type="colorScale" priority="533">
      <colorScale>
        <cfvo type="num" val="6"/>
        <cfvo type="num" val="9"/>
        <cfvo type="num" val="23"/>
        <color rgb="FFF8696B"/>
        <color rgb="FFFFEB84"/>
        <color rgb="FF63BE7B"/>
      </colorScale>
    </cfRule>
  </conditionalFormatting>
  <conditionalFormatting sqref="P16">
    <cfRule type="iconSet" priority="540">
      <iconSet>
        <cfvo type="percent" val="0"/>
        <cfvo type="percent" val="9"/>
        <cfvo type="percent" val="23"/>
      </iconSet>
    </cfRule>
    <cfRule type="colorScale" priority="537">
      <colorScale>
        <cfvo type="num" val="6"/>
        <cfvo type="num" val="9"/>
        <cfvo type="num" val="23"/>
        <color rgb="FFF8696B"/>
        <color rgb="FFFFEB84"/>
        <color rgb="FF63BE7B"/>
      </colorScale>
    </cfRule>
    <cfRule type="iconSet" priority="538">
      <iconSet showValue="0" reverse="1">
        <cfvo type="percent" val="0"/>
        <cfvo type="num" val="10"/>
        <cfvo type="num" val="24"/>
      </iconSet>
    </cfRule>
    <cfRule type="iconSet" priority="539">
      <iconSet showValue="0">
        <cfvo type="percent" val="0"/>
        <cfvo type="num" val="10"/>
        <cfvo type="num" val="24"/>
      </iconSet>
    </cfRule>
  </conditionalFormatting>
  <conditionalFormatting sqref="P17">
    <cfRule type="iconSet" priority="430">
      <iconSet showValue="0">
        <cfvo type="percent" val="0"/>
        <cfvo type="num" val="10"/>
        <cfvo type="num" val="24"/>
      </iconSet>
    </cfRule>
    <cfRule type="iconSet" priority="429">
      <iconSet showValue="0" reverse="1">
        <cfvo type="percent" val="0"/>
        <cfvo type="num" val="10"/>
        <cfvo type="num" val="24"/>
      </iconSet>
    </cfRule>
    <cfRule type="colorScale" priority="428">
      <colorScale>
        <cfvo type="num" val="6"/>
        <cfvo type="num" val="9"/>
        <cfvo type="num" val="23"/>
        <color rgb="FFF8696B"/>
        <color rgb="FFFFEB84"/>
        <color rgb="FF63BE7B"/>
      </colorScale>
    </cfRule>
    <cfRule type="iconSet" priority="431">
      <iconSet>
        <cfvo type="percent" val="0"/>
        <cfvo type="percent" val="9"/>
        <cfvo type="percent" val="23"/>
      </iconSet>
    </cfRule>
  </conditionalFormatting>
  <conditionalFormatting sqref="P18">
    <cfRule type="iconSet" priority="532">
      <iconSet>
        <cfvo type="percent" val="0"/>
        <cfvo type="percent" val="9"/>
        <cfvo type="percent" val="23"/>
      </iconSet>
    </cfRule>
    <cfRule type="iconSet" priority="531">
      <iconSet showValue="0">
        <cfvo type="percent" val="0"/>
        <cfvo type="num" val="10"/>
        <cfvo type="num" val="24"/>
      </iconSet>
    </cfRule>
    <cfRule type="colorScale" priority="529">
      <colorScale>
        <cfvo type="num" val="6"/>
        <cfvo type="num" val="9"/>
        <cfvo type="num" val="23"/>
        <color rgb="FFF8696B"/>
        <color rgb="FFFFEB84"/>
        <color rgb="FF63BE7B"/>
      </colorScale>
    </cfRule>
    <cfRule type="iconSet" priority="530">
      <iconSet showValue="0" reverse="1">
        <cfvo type="percent" val="0"/>
        <cfvo type="num" val="10"/>
        <cfvo type="num" val="24"/>
      </iconSet>
    </cfRule>
  </conditionalFormatting>
  <conditionalFormatting sqref="P19">
    <cfRule type="iconSet" priority="528">
      <iconSet>
        <cfvo type="percent" val="0"/>
        <cfvo type="percent" val="9"/>
        <cfvo type="percent" val="23"/>
      </iconSet>
    </cfRule>
    <cfRule type="iconSet" priority="527">
      <iconSet showValue="0">
        <cfvo type="percent" val="0"/>
        <cfvo type="num" val="10"/>
        <cfvo type="num" val="24"/>
      </iconSet>
    </cfRule>
    <cfRule type="iconSet" priority="526">
      <iconSet showValue="0" reverse="1">
        <cfvo type="percent" val="0"/>
        <cfvo type="num" val="10"/>
        <cfvo type="num" val="24"/>
      </iconSet>
    </cfRule>
    <cfRule type="colorScale" priority="525">
      <colorScale>
        <cfvo type="num" val="6"/>
        <cfvo type="num" val="9"/>
        <cfvo type="num" val="23"/>
        <color rgb="FFF8696B"/>
        <color rgb="FFFFEB84"/>
        <color rgb="FF63BE7B"/>
      </colorScale>
    </cfRule>
  </conditionalFormatting>
  <conditionalFormatting sqref="P20">
    <cfRule type="iconSet" priority="455">
      <iconSet showValue="0" reverse="1">
        <cfvo type="percent" val="0"/>
        <cfvo type="num" val="10"/>
        <cfvo type="num" val="24"/>
      </iconSet>
    </cfRule>
    <cfRule type="iconSet" priority="456">
      <iconSet showValue="0">
        <cfvo type="percent" val="0"/>
        <cfvo type="num" val="10"/>
        <cfvo type="num" val="24"/>
      </iconSet>
    </cfRule>
    <cfRule type="iconSet" priority="457">
      <iconSet>
        <cfvo type="percent" val="0"/>
        <cfvo type="percent" val="9"/>
        <cfvo type="percent" val="23"/>
      </iconSet>
    </cfRule>
    <cfRule type="colorScale" priority="454">
      <colorScale>
        <cfvo type="num" val="6"/>
        <cfvo type="num" val="9"/>
        <cfvo type="num" val="23"/>
        <color rgb="FFF8696B"/>
        <color rgb="FFFFEB84"/>
        <color rgb="FF63BE7B"/>
      </colorScale>
    </cfRule>
  </conditionalFormatting>
  <conditionalFormatting sqref="P21">
    <cfRule type="colorScale" priority="467">
      <colorScale>
        <cfvo type="num" val="6"/>
        <cfvo type="num" val="9"/>
        <cfvo type="num" val="23"/>
        <color rgb="FFF8696B"/>
        <color rgb="FFFFEB84"/>
        <color rgb="FF63BE7B"/>
      </colorScale>
    </cfRule>
    <cfRule type="iconSet" priority="470">
      <iconSet>
        <cfvo type="percent" val="0"/>
        <cfvo type="percent" val="9"/>
        <cfvo type="percent" val="23"/>
      </iconSet>
    </cfRule>
    <cfRule type="iconSet" priority="469">
      <iconSet showValue="0">
        <cfvo type="percent" val="0"/>
        <cfvo type="num" val="10"/>
        <cfvo type="num" val="24"/>
      </iconSet>
    </cfRule>
    <cfRule type="iconSet" priority="468">
      <iconSet showValue="0" reverse="1">
        <cfvo type="percent" val="0"/>
        <cfvo type="num" val="10"/>
        <cfvo type="num" val="24"/>
      </iconSet>
    </cfRule>
  </conditionalFormatting>
  <conditionalFormatting sqref="P22:P23">
    <cfRule type="iconSet" priority="481">
      <iconSet showValue="0" reverse="1">
        <cfvo type="percent" val="0"/>
        <cfvo type="num" val="10"/>
        <cfvo type="num" val="24"/>
      </iconSet>
    </cfRule>
    <cfRule type="iconSet" priority="482">
      <iconSet showValue="0">
        <cfvo type="percent" val="0"/>
        <cfvo type="num" val="10"/>
        <cfvo type="num" val="24"/>
      </iconSet>
    </cfRule>
    <cfRule type="iconSet" priority="483">
      <iconSet>
        <cfvo type="percent" val="0"/>
        <cfvo type="percent" val="9"/>
        <cfvo type="percent" val="23"/>
      </iconSet>
    </cfRule>
    <cfRule type="colorScale" priority="480">
      <colorScale>
        <cfvo type="num" val="6"/>
        <cfvo type="num" val="9"/>
        <cfvo type="num" val="23"/>
        <color rgb="FFF8696B"/>
        <color rgb="FFFFEB84"/>
        <color rgb="FF63BE7B"/>
      </colorScale>
    </cfRule>
  </conditionalFormatting>
  <conditionalFormatting sqref="P24">
    <cfRule type="iconSet" priority="389">
      <iconSet>
        <cfvo type="percent" val="0"/>
        <cfvo type="percent" val="9"/>
        <cfvo type="percent" val="23"/>
      </iconSet>
    </cfRule>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onditionalFormatting>
  <conditionalFormatting sqref="P25">
    <cfRule type="colorScale" priority="334">
      <colorScale>
        <cfvo type="num" val="6"/>
        <cfvo type="num" val="9"/>
        <cfvo type="num" val="23"/>
        <color rgb="FFF8696B"/>
        <color rgb="FFFFEB84"/>
        <color rgb="FF63BE7B"/>
      </colorScale>
    </cfRule>
    <cfRule type="iconSet" priority="335">
      <iconSet showValue="0" reverse="1">
        <cfvo type="percent" val="0"/>
        <cfvo type="num" val="10"/>
        <cfvo type="num" val="24"/>
      </iconSet>
    </cfRule>
    <cfRule type="iconSet" priority="336">
      <iconSet showValue="0">
        <cfvo type="percent" val="0"/>
        <cfvo type="num" val="10"/>
        <cfvo type="num" val="24"/>
      </iconSet>
    </cfRule>
    <cfRule type="iconSet" priority="337">
      <iconSet>
        <cfvo type="percent" val="0"/>
        <cfvo type="percent" val="9"/>
        <cfvo type="percent" val="23"/>
      </iconSet>
    </cfRule>
  </conditionalFormatting>
  <conditionalFormatting sqref="P26">
    <cfRule type="iconSet" priority="374">
      <iconSet showValue="0" reverse="1">
        <cfvo type="percent" val="0"/>
        <cfvo type="num" val="10"/>
        <cfvo type="num" val="24"/>
      </iconSet>
    </cfRule>
    <cfRule type="colorScale" priority="373">
      <colorScale>
        <cfvo type="num" val="6"/>
        <cfvo type="num" val="9"/>
        <cfvo type="num" val="23"/>
        <color rgb="FFF8696B"/>
        <color rgb="FFFFEB84"/>
        <color rgb="FF63BE7B"/>
      </colorScale>
    </cfRule>
    <cfRule type="iconSet" priority="376">
      <iconSet>
        <cfvo type="percent" val="0"/>
        <cfvo type="percent" val="9"/>
        <cfvo type="percent" val="23"/>
      </iconSet>
    </cfRule>
    <cfRule type="iconSet" priority="375">
      <iconSet showValue="0">
        <cfvo type="percent" val="0"/>
        <cfvo type="num" val="10"/>
        <cfvo type="num" val="24"/>
      </iconSet>
    </cfRule>
  </conditionalFormatting>
  <conditionalFormatting sqref="P27">
    <cfRule type="iconSet" priority="363">
      <iconSet>
        <cfvo type="percent" val="0"/>
        <cfvo type="percent" val="9"/>
        <cfvo type="percent" val="23"/>
      </iconSet>
    </cfRule>
    <cfRule type="iconSet" priority="361">
      <iconSet showValue="0" reverse="1">
        <cfvo type="percent" val="0"/>
        <cfvo type="num" val="10"/>
        <cfvo type="num" val="24"/>
      </iconSet>
    </cfRule>
    <cfRule type="colorScale" priority="360">
      <colorScale>
        <cfvo type="num" val="6"/>
        <cfvo type="num" val="9"/>
        <cfvo type="num" val="23"/>
        <color rgb="FFF8696B"/>
        <color rgb="FFFFEB84"/>
        <color rgb="FF63BE7B"/>
      </colorScale>
    </cfRule>
    <cfRule type="iconSet" priority="362">
      <iconSet showValue="0">
        <cfvo type="percent" val="0"/>
        <cfvo type="num" val="10"/>
        <cfvo type="num" val="24"/>
      </iconSet>
    </cfRule>
  </conditionalFormatting>
  <conditionalFormatting sqref="P29">
    <cfRule type="iconSet" priority="324">
      <iconSet>
        <cfvo type="percent" val="0"/>
        <cfvo type="percent" val="9"/>
        <cfvo type="percent" val="23"/>
      </iconSet>
    </cfRule>
    <cfRule type="iconSet" priority="323">
      <iconSet showValue="0">
        <cfvo type="percent" val="0"/>
        <cfvo type="num" val="10"/>
        <cfvo type="num" val="24"/>
      </iconSet>
    </cfRule>
    <cfRule type="iconSet" priority="322">
      <iconSet showValue="0" reverse="1">
        <cfvo type="percent" val="0"/>
        <cfvo type="num" val="10"/>
        <cfvo type="num" val="24"/>
      </iconSet>
    </cfRule>
    <cfRule type="colorScale" priority="321">
      <colorScale>
        <cfvo type="num" val="6"/>
        <cfvo type="num" val="9"/>
        <cfvo type="num" val="23"/>
        <color rgb="FFF8696B"/>
        <color rgb="FFFFEB84"/>
        <color rgb="FF63BE7B"/>
      </colorScale>
    </cfRule>
  </conditionalFormatting>
  <conditionalFormatting sqref="P29:P31">
    <cfRule type="cellIs" dxfId="543" priority="307" stopIfTrue="1" operator="greaterThan">
      <formula>#REF!</formula>
    </cfRule>
  </conditionalFormatting>
  <conditionalFormatting sqref="P30">
    <cfRule type="iconSet" priority="310">
      <iconSet showValue="0">
        <cfvo type="percent" val="0"/>
        <cfvo type="num" val="10"/>
        <cfvo type="num" val="24"/>
      </iconSet>
    </cfRule>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fRule type="iconSet" priority="311">
      <iconSet>
        <cfvo type="percent" val="0"/>
        <cfvo type="percent" val="9"/>
        <cfvo type="percent" val="23"/>
      </iconSet>
    </cfRule>
  </conditionalFormatting>
  <conditionalFormatting sqref="P31">
    <cfRule type="iconSet" priority="402">
      <iconSet>
        <cfvo type="percent" val="0"/>
        <cfvo type="percent" val="9"/>
        <cfvo type="percent" val="23"/>
      </iconSet>
    </cfRule>
    <cfRule type="iconSet" priority="401">
      <iconSet showValue="0">
        <cfvo type="percent" val="0"/>
        <cfvo type="num" val="10"/>
        <cfvo type="num" val="24"/>
      </iconSet>
    </cfRule>
    <cfRule type="iconSet" priority="400">
      <iconSet showValue="0" reverse="1">
        <cfvo type="percent" val="0"/>
        <cfvo type="num" val="10"/>
        <cfvo type="num" val="24"/>
      </iconSet>
    </cfRule>
    <cfRule type="colorScale" priority="399">
      <colorScale>
        <cfvo type="num" val="6"/>
        <cfvo type="num" val="9"/>
        <cfvo type="num" val="23"/>
        <color rgb="FFF8696B"/>
        <color rgb="FFFFEB84"/>
        <color rgb="FF63BE7B"/>
      </colorScale>
    </cfRule>
  </conditionalFormatting>
  <conditionalFormatting sqref="P32 P28">
    <cfRule type="iconSet" priority="417">
      <iconSet showValue="0">
        <cfvo type="percent" val="0"/>
        <cfvo type="num" val="10"/>
        <cfvo type="num" val="24"/>
      </iconSet>
    </cfRule>
    <cfRule type="colorScale" priority="415">
      <colorScale>
        <cfvo type="num" val="6"/>
        <cfvo type="num" val="9"/>
        <cfvo type="num" val="23"/>
        <color rgb="FFF8696B"/>
        <color rgb="FFFFEB84"/>
        <color rgb="FF63BE7B"/>
      </colorScale>
    </cfRule>
    <cfRule type="iconSet" priority="416">
      <iconSet showValue="0" reverse="1">
        <cfvo type="percent" val="0"/>
        <cfvo type="num" val="10"/>
        <cfvo type="num" val="24"/>
      </iconSet>
    </cfRule>
    <cfRule type="iconSet" priority="418">
      <iconSet>
        <cfvo type="percent" val="0"/>
        <cfvo type="percent" val="9"/>
        <cfvo type="percent" val="23"/>
      </iconSet>
    </cfRule>
  </conditionalFormatting>
  <conditionalFormatting sqref="P33">
    <cfRule type="iconSet" priority="298">
      <iconSet>
        <cfvo type="percent" val="0"/>
        <cfvo type="percent" val="9"/>
        <cfvo type="percent" val="23"/>
      </iconSet>
    </cfRule>
    <cfRule type="iconSet" priority="296">
      <iconSet showValue="0" reverse="1">
        <cfvo type="percent" val="0"/>
        <cfvo type="num" val="10"/>
        <cfvo type="num" val="24"/>
      </iconSet>
    </cfRule>
    <cfRule type="colorScale" priority="295">
      <colorScale>
        <cfvo type="num" val="6"/>
        <cfvo type="num" val="9"/>
        <cfvo type="num" val="23"/>
        <color rgb="FFF8696B"/>
        <color rgb="FFFFEB84"/>
        <color rgb="FF63BE7B"/>
      </colorScale>
    </cfRule>
    <cfRule type="iconSet" priority="297">
      <iconSet showValue="0">
        <cfvo type="percent" val="0"/>
        <cfvo type="num" val="10"/>
        <cfvo type="num" val="24"/>
      </iconSet>
    </cfRule>
  </conditionalFormatting>
  <conditionalFormatting sqref="P33:P43">
    <cfRule type="cellIs" dxfId="542" priority="95" stopIfTrue="1" operator="greaterThan">
      <formula>#REF!</formula>
    </cfRule>
  </conditionalFormatting>
  <conditionalFormatting sqref="P34">
    <cfRule type="iconSet" priority="283">
      <iconSet showValue="0" reverse="1">
        <cfvo type="percent" val="0"/>
        <cfvo type="num" val="10"/>
        <cfvo type="num" val="24"/>
      </iconSet>
    </cfRule>
    <cfRule type="iconSet" priority="285">
      <iconSet>
        <cfvo type="percent" val="0"/>
        <cfvo type="percent" val="9"/>
        <cfvo type="percent" val="23"/>
      </iconSet>
    </cfRule>
    <cfRule type="iconSet" priority="284">
      <iconSet showValue="0">
        <cfvo type="percent" val="0"/>
        <cfvo type="num" val="10"/>
        <cfvo type="num" val="24"/>
      </iconSet>
    </cfRule>
    <cfRule type="colorScale" priority="282">
      <colorScale>
        <cfvo type="num" val="6"/>
        <cfvo type="num" val="9"/>
        <cfvo type="num" val="23"/>
        <color rgb="FFF8696B"/>
        <color rgb="FFFFEB84"/>
        <color rgb="FF63BE7B"/>
      </colorScale>
    </cfRule>
  </conditionalFormatting>
  <conditionalFormatting sqref="P35">
    <cfRule type="iconSet" priority="272">
      <iconSet>
        <cfvo type="percent" val="0"/>
        <cfvo type="percent" val="9"/>
        <cfvo type="percent" val="23"/>
      </iconSet>
    </cfRule>
    <cfRule type="iconSet" priority="270">
      <iconSet showValue="0" reverse="1">
        <cfvo type="percent" val="0"/>
        <cfvo type="num" val="10"/>
        <cfvo type="num" val="24"/>
      </iconSet>
    </cfRule>
    <cfRule type="iconSet" priority="271">
      <iconSet showValue="0">
        <cfvo type="percent" val="0"/>
        <cfvo type="num" val="10"/>
        <cfvo type="num" val="24"/>
      </iconSet>
    </cfRule>
    <cfRule type="colorScale" priority="269">
      <colorScale>
        <cfvo type="num" val="6"/>
        <cfvo type="num" val="9"/>
        <cfvo type="num" val="23"/>
        <color rgb="FFF8696B"/>
        <color rgb="FFFFEB84"/>
        <color rgb="FF63BE7B"/>
      </colorScale>
    </cfRule>
  </conditionalFormatting>
  <conditionalFormatting sqref="P36:P37">
    <cfRule type="colorScale" priority="347">
      <colorScale>
        <cfvo type="num" val="6"/>
        <cfvo type="num" val="9"/>
        <cfvo type="num" val="23"/>
        <color rgb="FFF8696B"/>
        <color rgb="FFFFEB84"/>
        <color rgb="FF63BE7B"/>
      </colorScale>
    </cfRule>
    <cfRule type="iconSet" priority="348">
      <iconSet showValue="0" reverse="1">
        <cfvo type="percent" val="0"/>
        <cfvo type="num" val="10"/>
        <cfvo type="num" val="24"/>
      </iconSet>
    </cfRule>
    <cfRule type="iconSet" priority="350">
      <iconSet>
        <cfvo type="percent" val="0"/>
        <cfvo type="percent" val="9"/>
        <cfvo type="percent" val="23"/>
      </iconSet>
    </cfRule>
    <cfRule type="iconSet" priority="349">
      <iconSet showValue="0">
        <cfvo type="percent" val="0"/>
        <cfvo type="num" val="10"/>
        <cfvo type="num" val="24"/>
      </iconSet>
    </cfRule>
  </conditionalFormatting>
  <conditionalFormatting sqref="P38">
    <cfRule type="iconSet" priority="228">
      <iconSet>
        <cfvo type="percent" val="0"/>
        <cfvo type="percent" val="9"/>
        <cfvo type="percent" val="23"/>
      </iconSet>
    </cfRule>
    <cfRule type="iconSet" priority="227">
      <iconSet showValue="0">
        <cfvo type="percent" val="0"/>
        <cfvo type="num" val="10"/>
        <cfvo type="num" val="24"/>
      </iconSet>
    </cfRule>
    <cfRule type="colorScale" priority="225">
      <colorScale>
        <cfvo type="num" val="6"/>
        <cfvo type="num" val="9"/>
        <cfvo type="num" val="23"/>
        <color rgb="FFF8696B"/>
        <color rgb="FFFFEB84"/>
        <color rgb="FF63BE7B"/>
      </colorScale>
    </cfRule>
    <cfRule type="iconSet" priority="226">
      <iconSet showValue="0" reverse="1">
        <cfvo type="percent" val="0"/>
        <cfvo type="num" val="10"/>
        <cfvo type="num" val="24"/>
      </iconSet>
    </cfRule>
  </conditionalFormatting>
  <conditionalFormatting sqref="P39">
    <cfRule type="colorScale" priority="213">
      <colorScale>
        <cfvo type="num" val="6"/>
        <cfvo type="num" val="9"/>
        <cfvo type="num" val="23"/>
        <color rgb="FFF8696B"/>
        <color rgb="FFFFEB84"/>
        <color rgb="FF63BE7B"/>
      </colorScale>
    </cfRule>
    <cfRule type="iconSet" priority="216">
      <iconSet>
        <cfvo type="percent" val="0"/>
        <cfvo type="percent" val="9"/>
        <cfvo type="percent" val="23"/>
      </iconSet>
    </cfRule>
    <cfRule type="iconSet" priority="214">
      <iconSet showValue="0" reverse="1">
        <cfvo type="percent" val="0"/>
        <cfvo type="num" val="10"/>
        <cfvo type="num" val="24"/>
      </iconSet>
    </cfRule>
    <cfRule type="iconSet" priority="215">
      <iconSet showValue="0">
        <cfvo type="percent" val="0"/>
        <cfvo type="num" val="10"/>
        <cfvo type="num" val="24"/>
      </iconSet>
    </cfRule>
  </conditionalFormatting>
  <conditionalFormatting sqref="P40">
    <cfRule type="iconSet" priority="203">
      <iconSet>
        <cfvo type="percent" val="0"/>
        <cfvo type="percent" val="9"/>
        <cfvo type="percent" val="23"/>
      </iconSet>
    </cfRule>
    <cfRule type="iconSet" priority="202">
      <iconSet showValue="0">
        <cfvo type="percent" val="0"/>
        <cfvo type="num" val="10"/>
        <cfvo type="num" val="24"/>
      </iconSet>
    </cfRule>
    <cfRule type="iconSet" priority="201">
      <iconSet showValue="0" reverse="1">
        <cfvo type="percent" val="0"/>
        <cfvo type="num" val="10"/>
        <cfvo type="num" val="24"/>
      </iconSet>
    </cfRule>
    <cfRule type="colorScale" priority="200">
      <colorScale>
        <cfvo type="num" val="6"/>
        <cfvo type="num" val="9"/>
        <cfvo type="num" val="23"/>
        <color rgb="FFF8696B"/>
        <color rgb="FFFFEB84"/>
        <color rgb="FF63BE7B"/>
      </colorScale>
    </cfRule>
  </conditionalFormatting>
  <conditionalFormatting sqref="P41">
    <cfRule type="colorScale" priority="187">
      <colorScale>
        <cfvo type="num" val="6"/>
        <cfvo type="num" val="9"/>
        <cfvo type="num" val="23"/>
        <color rgb="FFF8696B"/>
        <color rgb="FFFFEB84"/>
        <color rgb="FF63BE7B"/>
      </colorScale>
    </cfRule>
    <cfRule type="iconSet" priority="189">
      <iconSet showValue="0">
        <cfvo type="percent" val="0"/>
        <cfvo type="num" val="10"/>
        <cfvo type="num" val="24"/>
      </iconSet>
    </cfRule>
    <cfRule type="iconSet" priority="190">
      <iconSet>
        <cfvo type="percent" val="0"/>
        <cfvo type="percent" val="9"/>
        <cfvo type="percent" val="23"/>
      </iconSet>
    </cfRule>
    <cfRule type="iconSet" priority="188">
      <iconSet showValue="0" reverse="1">
        <cfvo type="percent" val="0"/>
        <cfvo type="num" val="10"/>
        <cfvo type="num" val="24"/>
      </iconSet>
    </cfRule>
  </conditionalFormatting>
  <conditionalFormatting sqref="P42">
    <cfRule type="iconSet" priority="176">
      <iconSet showValue="0" reverse="1">
        <cfvo type="percent" val="0"/>
        <cfvo type="num" val="10"/>
        <cfvo type="num" val="24"/>
      </iconSet>
    </cfRule>
    <cfRule type="iconSet" priority="177">
      <iconSet showValue="0">
        <cfvo type="percent" val="0"/>
        <cfvo type="num" val="10"/>
        <cfvo type="num" val="24"/>
      </iconSet>
    </cfRule>
    <cfRule type="iconSet" priority="178">
      <iconSet>
        <cfvo type="percent" val="0"/>
        <cfvo type="percent" val="9"/>
        <cfvo type="percent" val="23"/>
      </iconSet>
    </cfRule>
    <cfRule type="colorScale" priority="175">
      <colorScale>
        <cfvo type="num" val="6"/>
        <cfvo type="num" val="9"/>
        <cfvo type="num" val="23"/>
        <color rgb="FFF8696B"/>
        <color rgb="FFFFEB84"/>
        <color rgb="FF63BE7B"/>
      </colorScale>
    </cfRule>
  </conditionalFormatting>
  <conditionalFormatting sqref="P43">
    <cfRule type="iconSet" priority="99">
      <iconSet>
        <cfvo type="percent" val="0"/>
        <cfvo type="percent" val="9"/>
        <cfvo type="percent" val="23"/>
      </iconSet>
    </cfRule>
    <cfRule type="colorScale" priority="96">
      <colorScale>
        <cfvo type="num" val="6"/>
        <cfvo type="num" val="9"/>
        <cfvo type="num" val="23"/>
        <color rgb="FFF8696B"/>
        <color rgb="FFFFEB84"/>
        <color rgb="FF63BE7B"/>
      </colorScale>
    </cfRule>
    <cfRule type="iconSet" priority="97">
      <iconSet showValue="0" reverse="1">
        <cfvo type="percent" val="0"/>
        <cfvo type="num" val="10"/>
        <cfvo type="num" val="24"/>
      </iconSet>
    </cfRule>
    <cfRule type="iconSet" priority="98">
      <iconSet showValue="0">
        <cfvo type="percent" val="0"/>
        <cfvo type="num" val="10"/>
        <cfvo type="num" val="24"/>
      </iconSet>
    </cfRule>
  </conditionalFormatting>
  <conditionalFormatting sqref="P44">
    <cfRule type="iconSet" priority="169">
      <iconSet showValue="0">
        <cfvo type="percent" val="0"/>
        <cfvo type="num" val="10"/>
        <cfvo type="num" val="24"/>
      </iconSet>
    </cfRule>
    <cfRule type="iconSet" priority="170">
      <iconSet>
        <cfvo type="percent" val="0"/>
        <cfvo type="percent" val="9"/>
        <cfvo type="percent" val="23"/>
      </iconSet>
    </cfRule>
    <cfRule type="iconSet" priority="168">
      <iconSet showValue="0" reverse="1">
        <cfvo type="percent" val="0"/>
        <cfvo type="num" val="10"/>
        <cfvo type="num" val="24"/>
      </iconSet>
    </cfRule>
    <cfRule type="colorScale" priority="167">
      <colorScale>
        <cfvo type="num" val="6"/>
        <cfvo type="num" val="9"/>
        <cfvo type="num" val="23"/>
        <color rgb="FFF8696B"/>
        <color rgb="FFFFEB84"/>
        <color rgb="FF63BE7B"/>
      </colorScale>
    </cfRule>
  </conditionalFormatting>
  <conditionalFormatting sqref="P45">
    <cfRule type="iconSet" priority="166">
      <iconSet>
        <cfvo type="percent" val="0"/>
        <cfvo type="percent" val="9"/>
        <cfvo type="percent" val="23"/>
      </iconSet>
    </cfRule>
    <cfRule type="iconSet" priority="165">
      <iconSet showValue="0">
        <cfvo type="percent" val="0"/>
        <cfvo type="num" val="10"/>
        <cfvo type="num" val="24"/>
      </iconSet>
    </cfRule>
    <cfRule type="iconSet" priority="164">
      <iconSet showValue="0" reverse="1">
        <cfvo type="percent" val="0"/>
        <cfvo type="num" val="10"/>
        <cfvo type="num" val="24"/>
      </iconSet>
    </cfRule>
    <cfRule type="colorScale" priority="163">
      <colorScale>
        <cfvo type="num" val="6"/>
        <cfvo type="num" val="9"/>
        <cfvo type="num" val="23"/>
        <color rgb="FFF8696B"/>
        <color rgb="FFFFEB84"/>
        <color rgb="FF63BE7B"/>
      </colorScale>
    </cfRule>
  </conditionalFormatting>
  <conditionalFormatting sqref="P46">
    <cfRule type="colorScale" priority="155">
      <colorScale>
        <cfvo type="num" val="6"/>
        <cfvo type="num" val="9"/>
        <cfvo type="num" val="23"/>
        <color rgb="FFF8696B"/>
        <color rgb="FFFFEB84"/>
        <color rgb="FF63BE7B"/>
      </colorScale>
    </cfRule>
    <cfRule type="iconSet" priority="158">
      <iconSet>
        <cfvo type="percent" val="0"/>
        <cfvo type="percent" val="9"/>
        <cfvo type="percent" val="23"/>
      </iconSet>
    </cfRule>
    <cfRule type="iconSet" priority="157">
      <iconSet showValue="0">
        <cfvo type="percent" val="0"/>
        <cfvo type="num" val="10"/>
        <cfvo type="num" val="24"/>
      </iconSet>
    </cfRule>
    <cfRule type="iconSet" priority="156">
      <iconSet showValue="0" reverse="1">
        <cfvo type="percent" val="0"/>
        <cfvo type="num" val="10"/>
        <cfvo type="num" val="24"/>
      </iconSet>
    </cfRule>
  </conditionalFormatting>
  <conditionalFormatting sqref="P46:P50 P61:P80">
    <cfRule type="cellIs" dxfId="541" priority="427" stopIfTrue="1" operator="greaterThan">
      <formula>#REF!</formula>
    </cfRule>
  </conditionalFormatting>
  <conditionalFormatting sqref="P47">
    <cfRule type="colorScale" priority="142">
      <colorScale>
        <cfvo type="num" val="6"/>
        <cfvo type="num" val="9"/>
        <cfvo type="num" val="23"/>
        <color rgb="FFF8696B"/>
        <color rgb="FFFFEB84"/>
        <color rgb="FF63BE7B"/>
      </colorScale>
    </cfRule>
    <cfRule type="iconSet" priority="145">
      <iconSet>
        <cfvo type="percent" val="0"/>
        <cfvo type="percent" val="9"/>
        <cfvo type="percent" val="23"/>
      </iconSet>
    </cfRule>
    <cfRule type="iconSet" priority="144">
      <iconSet showValue="0">
        <cfvo type="percent" val="0"/>
        <cfvo type="num" val="10"/>
        <cfvo type="num" val="24"/>
      </iconSet>
    </cfRule>
    <cfRule type="iconSet" priority="143">
      <iconSet showValue="0" reverse="1">
        <cfvo type="percent" val="0"/>
        <cfvo type="num" val="10"/>
        <cfvo type="num" val="24"/>
      </iconSet>
    </cfRule>
  </conditionalFormatting>
  <conditionalFormatting sqref="P48">
    <cfRule type="iconSet" priority="130">
      <iconSet showValue="0" reverse="1">
        <cfvo type="percent" val="0"/>
        <cfvo type="num" val="10"/>
        <cfvo type="num" val="24"/>
      </iconSet>
    </cfRule>
    <cfRule type="colorScale" priority="129">
      <colorScale>
        <cfvo type="num" val="6"/>
        <cfvo type="num" val="9"/>
        <cfvo type="num" val="23"/>
        <color rgb="FFF8696B"/>
        <color rgb="FFFFEB84"/>
        <color rgb="FF63BE7B"/>
      </colorScale>
    </cfRule>
    <cfRule type="iconSet" priority="131">
      <iconSet showValue="0">
        <cfvo type="percent" val="0"/>
        <cfvo type="num" val="10"/>
        <cfvo type="num" val="24"/>
      </iconSet>
    </cfRule>
    <cfRule type="iconSet" priority="132">
      <iconSet>
        <cfvo type="percent" val="0"/>
        <cfvo type="percent" val="9"/>
        <cfvo type="percent" val="23"/>
      </iconSet>
    </cfRule>
  </conditionalFormatting>
  <conditionalFormatting sqref="P49:P50">
    <cfRule type="colorScale" priority="116">
      <colorScale>
        <cfvo type="num" val="6"/>
        <cfvo type="num" val="9"/>
        <cfvo type="num" val="23"/>
        <color rgb="FFF8696B"/>
        <color rgb="FFFFEB84"/>
        <color rgb="FF63BE7B"/>
      </colorScale>
    </cfRule>
    <cfRule type="iconSet" priority="117">
      <iconSet showValue="0" reverse="1">
        <cfvo type="percent" val="0"/>
        <cfvo type="num" val="10"/>
        <cfvo type="num" val="24"/>
      </iconSet>
    </cfRule>
    <cfRule type="iconSet" priority="118">
      <iconSet showValue="0">
        <cfvo type="percent" val="0"/>
        <cfvo type="num" val="10"/>
        <cfvo type="num" val="24"/>
      </iconSet>
    </cfRule>
    <cfRule type="iconSet" priority="119">
      <iconSet>
        <cfvo type="percent" val="0"/>
        <cfvo type="percent" val="9"/>
        <cfvo type="percent" val="23"/>
      </iconSet>
    </cfRule>
  </conditionalFormatting>
  <conditionalFormatting sqref="P51">
    <cfRule type="iconSet" priority="90">
      <iconSet showValue="0">
        <cfvo type="percent" val="0"/>
        <cfvo type="num" val="10"/>
        <cfvo type="num" val="24"/>
      </iconSet>
    </cfRule>
    <cfRule type="iconSet" priority="91">
      <iconSet>
        <cfvo type="percent" val="0"/>
        <cfvo type="percent" val="9"/>
        <cfvo type="percent" val="23"/>
      </iconSet>
    </cfRule>
    <cfRule type="iconSet" priority="89">
      <iconSet showValue="0" reverse="1">
        <cfvo type="percent" val="0"/>
        <cfvo type="num" val="10"/>
        <cfvo type="num" val="24"/>
      </iconSet>
    </cfRule>
    <cfRule type="colorScale" priority="88">
      <colorScale>
        <cfvo type="num" val="6"/>
        <cfvo type="num" val="9"/>
        <cfvo type="num" val="23"/>
        <color rgb="FFF8696B"/>
        <color rgb="FFFFEB84"/>
        <color rgb="FF63BE7B"/>
      </colorScale>
    </cfRule>
  </conditionalFormatting>
  <conditionalFormatting sqref="P52">
    <cfRule type="iconSet" priority="78">
      <iconSet>
        <cfvo type="percent" val="0"/>
        <cfvo type="percent" val="9"/>
        <cfvo type="percent" val="23"/>
      </iconSet>
    </cfRule>
    <cfRule type="iconSet" priority="77">
      <iconSet showValue="0">
        <cfvo type="percent" val="0"/>
        <cfvo type="num" val="10"/>
        <cfvo type="num" val="24"/>
      </iconSet>
    </cfRule>
    <cfRule type="iconSet" priority="76">
      <iconSet showValue="0" reverse="1">
        <cfvo type="percent" val="0"/>
        <cfvo type="num" val="10"/>
        <cfvo type="num" val="24"/>
      </iconSet>
    </cfRule>
    <cfRule type="colorScale" priority="75">
      <colorScale>
        <cfvo type="num" val="6"/>
        <cfvo type="num" val="9"/>
        <cfvo type="num" val="23"/>
        <color rgb="FFF8696B"/>
        <color rgb="FFFFEB84"/>
        <color rgb="FF63BE7B"/>
      </colorScale>
    </cfRule>
    <cfRule type="cellIs" dxfId="540" priority="74" stopIfTrue="1" operator="greaterThan">
      <formula>#REF!</formula>
    </cfRule>
  </conditionalFormatting>
  <conditionalFormatting sqref="P53">
    <cfRule type="colorScale" priority="62">
      <colorScale>
        <cfvo type="num" val="6"/>
        <cfvo type="num" val="9"/>
        <cfvo type="num" val="23"/>
        <color rgb="FFF8696B"/>
        <color rgb="FFFFEB84"/>
        <color rgb="FF63BE7B"/>
      </colorScale>
    </cfRule>
    <cfRule type="iconSet" priority="63">
      <iconSet showValue="0" reverse="1">
        <cfvo type="percent" val="0"/>
        <cfvo type="num" val="10"/>
        <cfvo type="num" val="24"/>
      </iconSet>
    </cfRule>
    <cfRule type="iconSet" priority="65">
      <iconSet>
        <cfvo type="percent" val="0"/>
        <cfvo type="percent" val="9"/>
        <cfvo type="percent" val="23"/>
      </iconSet>
    </cfRule>
    <cfRule type="iconSet" priority="64">
      <iconSet showValue="0">
        <cfvo type="percent" val="0"/>
        <cfvo type="num" val="10"/>
        <cfvo type="num" val="24"/>
      </iconSet>
    </cfRule>
  </conditionalFormatting>
  <conditionalFormatting sqref="P54">
    <cfRule type="iconSet" priority="59">
      <iconSet showValue="0">
        <cfvo type="percent" val="0"/>
        <cfvo type="num" val="10"/>
        <cfvo type="num" val="24"/>
      </iconSet>
    </cfRule>
    <cfRule type="iconSet" priority="60">
      <iconSet>
        <cfvo type="percent" val="0"/>
        <cfvo type="percent" val="9"/>
        <cfvo type="percent" val="23"/>
      </iconSet>
    </cfRule>
    <cfRule type="colorScale" priority="57">
      <colorScale>
        <cfvo type="num" val="6"/>
        <cfvo type="num" val="9"/>
        <cfvo type="num" val="23"/>
        <color rgb="FFF8696B"/>
        <color rgb="FFFFEB84"/>
        <color rgb="FF63BE7B"/>
      </colorScale>
    </cfRule>
    <cfRule type="iconSet" priority="58">
      <iconSet showValue="0" reverse="1">
        <cfvo type="percent" val="0"/>
        <cfvo type="num" val="10"/>
        <cfvo type="num" val="24"/>
      </iconSet>
    </cfRule>
  </conditionalFormatting>
  <conditionalFormatting sqref="P55">
    <cfRule type="colorScale" priority="53">
      <colorScale>
        <cfvo type="num" val="6"/>
        <cfvo type="num" val="9"/>
        <cfvo type="num" val="23"/>
        <color rgb="FFF8696B"/>
        <color rgb="FFFFEB84"/>
        <color rgb="FF63BE7B"/>
      </colorScale>
    </cfRule>
    <cfRule type="iconSet" priority="56">
      <iconSet>
        <cfvo type="percent" val="0"/>
        <cfvo type="percent" val="9"/>
        <cfvo type="percent" val="23"/>
      </iconSet>
    </cfRule>
    <cfRule type="iconSet" priority="54">
      <iconSet showValue="0" reverse="1">
        <cfvo type="percent" val="0"/>
        <cfvo type="num" val="10"/>
        <cfvo type="num" val="24"/>
      </iconSet>
    </cfRule>
    <cfRule type="iconSet" priority="55">
      <iconSet showValue="0">
        <cfvo type="percent" val="0"/>
        <cfvo type="num" val="10"/>
        <cfvo type="num" val="24"/>
      </iconSet>
    </cfRule>
  </conditionalFormatting>
  <conditionalFormatting sqref="P56">
    <cfRule type="colorScale" priority="45">
      <colorScale>
        <cfvo type="num" val="6"/>
        <cfvo type="num" val="9"/>
        <cfvo type="num" val="23"/>
        <color rgb="FFF8696B"/>
        <color rgb="FFFFEB84"/>
        <color rgb="FF63BE7B"/>
      </colorScale>
    </cfRule>
    <cfRule type="iconSet" priority="46">
      <iconSet showValue="0" reverse="1">
        <cfvo type="percent" val="0"/>
        <cfvo type="num" val="10"/>
        <cfvo type="num" val="24"/>
      </iconSet>
    </cfRule>
    <cfRule type="iconSet" priority="47">
      <iconSet showValue="0">
        <cfvo type="percent" val="0"/>
        <cfvo type="num" val="10"/>
        <cfvo type="num" val="24"/>
      </iconSet>
    </cfRule>
    <cfRule type="iconSet" priority="48">
      <iconSet>
        <cfvo type="percent" val="0"/>
        <cfvo type="percent" val="9"/>
        <cfvo type="percent" val="23"/>
      </iconSet>
    </cfRule>
  </conditionalFormatting>
  <conditionalFormatting sqref="P56:P57">
    <cfRule type="cellIs" dxfId="539" priority="36" stopIfTrue="1" operator="greaterThan">
      <formula>#REF!</formula>
    </cfRule>
  </conditionalFormatting>
  <conditionalFormatting sqref="P57">
    <cfRule type="iconSet" priority="38">
      <iconSet showValue="0" reverse="1">
        <cfvo type="percent" val="0"/>
        <cfvo type="num" val="10"/>
        <cfvo type="num" val="24"/>
      </iconSet>
    </cfRule>
    <cfRule type="iconSet" priority="39">
      <iconSet showValue="0">
        <cfvo type="percent" val="0"/>
        <cfvo type="num" val="10"/>
        <cfvo type="num" val="24"/>
      </iconSet>
    </cfRule>
    <cfRule type="iconSet" priority="40">
      <iconSet>
        <cfvo type="percent" val="0"/>
        <cfvo type="percent" val="9"/>
        <cfvo type="percent" val="23"/>
      </iconSet>
    </cfRule>
    <cfRule type="colorScale" priority="37">
      <colorScale>
        <cfvo type="num" val="6"/>
        <cfvo type="num" val="9"/>
        <cfvo type="num" val="23"/>
        <color rgb="FFF8696B"/>
        <color rgb="FFFFEB84"/>
        <color rgb="FF63BE7B"/>
      </colorScale>
    </cfRule>
  </conditionalFormatting>
  <conditionalFormatting sqref="P58">
    <cfRule type="iconSet" priority="240">
      <iconSet>
        <cfvo type="percent" val="0"/>
        <cfvo type="percent" val="9"/>
        <cfvo type="percent" val="23"/>
      </iconSet>
    </cfRule>
    <cfRule type="iconSet" priority="239">
      <iconSet showValue="0">
        <cfvo type="percent" val="0"/>
        <cfvo type="num" val="10"/>
        <cfvo type="num" val="24"/>
      </iconSet>
    </cfRule>
    <cfRule type="iconSet" priority="238">
      <iconSet showValue="0" reverse="1">
        <cfvo type="percent" val="0"/>
        <cfvo type="num" val="10"/>
        <cfvo type="num" val="24"/>
      </iconSet>
    </cfRule>
    <cfRule type="colorScale" priority="237">
      <colorScale>
        <cfvo type="num" val="6"/>
        <cfvo type="num" val="9"/>
        <cfvo type="num" val="23"/>
        <color rgb="FFF8696B"/>
        <color rgb="FFFFEB84"/>
        <color rgb="FF63BE7B"/>
      </colorScale>
    </cfRule>
  </conditionalFormatting>
  <conditionalFormatting sqref="P59">
    <cfRule type="iconSet" priority="20">
      <iconSet>
        <cfvo type="percent" val="0"/>
        <cfvo type="percent" val="9"/>
        <cfvo type="percent" val="23"/>
      </iconSet>
    </cfRule>
    <cfRule type="iconSet" priority="19">
      <iconSet showValue="0">
        <cfvo type="percent" val="0"/>
        <cfvo type="num" val="10"/>
        <cfvo type="num" val="24"/>
      </iconSet>
    </cfRule>
    <cfRule type="cellIs" dxfId="538" priority="16" stopIfTrue="1" operator="greaterThan">
      <formula>#REF!</formula>
    </cfRule>
    <cfRule type="iconSet" priority="18">
      <iconSet showValue="0" reverse="1">
        <cfvo type="percent" val="0"/>
        <cfvo type="num" val="10"/>
        <cfvo type="num" val="24"/>
      </iconSet>
    </cfRule>
    <cfRule type="colorScale" priority="17">
      <colorScale>
        <cfvo type="num" val="6"/>
        <cfvo type="num" val="9"/>
        <cfvo type="num" val="23"/>
        <color rgb="FFF8696B"/>
        <color rgb="FFFFEB84"/>
        <color rgb="FF63BE7B"/>
      </colorScale>
    </cfRule>
  </conditionalFormatting>
  <conditionalFormatting sqref="P60">
    <cfRule type="iconSet" priority="30">
      <iconSet showValue="0" reverse="1">
        <cfvo type="percent" val="0"/>
        <cfvo type="num" val="10"/>
        <cfvo type="num" val="24"/>
      </iconSet>
    </cfRule>
    <cfRule type="iconSet" priority="32">
      <iconSet>
        <cfvo type="percent" val="0"/>
        <cfvo type="percent" val="9"/>
        <cfvo type="percent" val="23"/>
      </iconSet>
    </cfRule>
    <cfRule type="iconSet" priority="31">
      <iconSet showValue="0">
        <cfvo type="percent" val="0"/>
        <cfvo type="num" val="10"/>
        <cfvo type="num" val="24"/>
      </iconSet>
    </cfRule>
    <cfRule type="colorScale" priority="29">
      <colorScale>
        <cfvo type="num" val="6"/>
        <cfvo type="num" val="9"/>
        <cfvo type="num" val="23"/>
        <color rgb="FFF8696B"/>
        <color rgb="FFFFEB84"/>
        <color rgb="FF63BE7B"/>
      </colorScale>
    </cfRule>
  </conditionalFormatting>
  <conditionalFormatting sqref="P61:P62">
    <cfRule type="colorScale" priority="4">
      <colorScale>
        <cfvo type="num" val="6"/>
        <cfvo type="num" val="9"/>
        <cfvo type="num" val="23"/>
        <color rgb="FFF8696B"/>
        <color rgb="FFFFEB84"/>
        <color rgb="FF63BE7B"/>
      </colorScale>
    </cfRule>
    <cfRule type="iconSet" priority="7">
      <iconSet>
        <cfvo type="percent" val="0"/>
        <cfvo type="percent" val="9"/>
        <cfvo type="percent" val="23"/>
      </iconSet>
    </cfRule>
    <cfRule type="iconSet" priority="6">
      <iconSet showValue="0">
        <cfvo type="percent" val="0"/>
        <cfvo type="num" val="10"/>
        <cfvo type="num" val="24"/>
      </iconSet>
    </cfRule>
    <cfRule type="iconSet" priority="5">
      <iconSet showValue="0" reverse="1">
        <cfvo type="percent" val="0"/>
        <cfvo type="num" val="10"/>
        <cfvo type="num" val="24"/>
      </iconSet>
    </cfRule>
  </conditionalFormatting>
  <conditionalFormatting sqref="P63:P80">
    <cfRule type="iconSet" priority="2517">
      <iconSet>
        <cfvo type="percent" val="0"/>
        <cfvo type="percent" val="9"/>
        <cfvo type="percent" val="23"/>
      </iconSet>
    </cfRule>
    <cfRule type="colorScale" priority="2514">
      <colorScale>
        <cfvo type="num" val="6"/>
        <cfvo type="num" val="9"/>
        <cfvo type="num" val="23"/>
        <color rgb="FFF8696B"/>
        <color rgb="FFFFEB84"/>
        <color rgb="FF63BE7B"/>
      </colorScale>
    </cfRule>
    <cfRule type="iconSet" priority="2515">
      <iconSet showValue="0" reverse="1">
        <cfvo type="percent" val="0"/>
        <cfvo type="num" val="10"/>
        <cfvo type="num" val="24"/>
      </iconSet>
    </cfRule>
    <cfRule type="iconSet" priority="2516">
      <iconSet showValue="0">
        <cfvo type="percent" val="0"/>
        <cfvo type="num" val="10"/>
        <cfvo type="num" val="24"/>
      </iconSet>
    </cfRule>
  </conditionalFormatting>
  <conditionalFormatting sqref="P28:Q28 P32:Q32">
    <cfRule type="cellIs" dxfId="537" priority="413" stopIfTrue="1" operator="greaterThan">
      <formula>#REF!</formula>
    </cfRule>
  </conditionalFormatting>
  <conditionalFormatting sqref="P53:Q53">
    <cfRule type="cellIs" dxfId="536" priority="61" stopIfTrue="1" operator="greaterThan">
      <formula>#REF!</formula>
    </cfRule>
  </conditionalFormatting>
  <conditionalFormatting sqref="P58:Q58">
    <cfRule type="cellIs" dxfId="535" priority="235" stopIfTrue="1" operator="greaterThan">
      <formula>#REF!</formula>
    </cfRule>
  </conditionalFormatting>
  <conditionalFormatting sqref="P11:R12">
    <cfRule type="cellIs" dxfId="534" priority="515" stopIfTrue="1" operator="greaterThan">
      <formula>#REF!</formula>
    </cfRule>
  </conditionalFormatting>
  <conditionalFormatting sqref="P44:R45">
    <cfRule type="cellIs" dxfId="533" priority="159" stopIfTrue="1" operator="greaterThan">
      <formula>#REF!</formula>
    </cfRule>
  </conditionalFormatting>
  <conditionalFormatting sqref="Q29:R31">
    <cfRule type="cellIs" dxfId="532" priority="299" stopIfTrue="1" operator="greaterThan">
      <formula>#REF!</formula>
    </cfRule>
  </conditionalFormatting>
  <conditionalFormatting sqref="Q33:R43">
    <cfRule type="cellIs" dxfId="531" priority="92" stopIfTrue="1" operator="greaterThan">
      <formula>#REF!</formula>
    </cfRule>
  </conditionalFormatting>
  <conditionalFormatting sqref="Q56:R57">
    <cfRule type="cellIs" dxfId="530" priority="33" stopIfTrue="1" operator="greaterThan">
      <formula>#REF!</formula>
    </cfRule>
  </conditionalFormatting>
  <conditionalFormatting sqref="Q59:R62">
    <cfRule type="cellIs" dxfId="529" priority="1" stopIfTrue="1" operator="greaterThan">
      <formula>#REF!</formula>
    </cfRule>
  </conditionalFormatting>
  <conditionalFormatting sqref="Q65:R66">
    <cfRule type="cellIs" dxfId="528" priority="247" stopIfTrue="1" operator="greaterThan">
      <formula>#REF!</formula>
    </cfRule>
  </conditionalFormatting>
  <conditionalFormatting sqref="Q69:R73">
    <cfRule type="cellIs" dxfId="527" priority="242" stopIfTrue="1" operator="greaterThan">
      <formula>#REF!</formula>
    </cfRule>
  </conditionalFormatting>
  <conditionalFormatting sqref="Q75:R75">
    <cfRule type="cellIs" dxfId="526" priority="246" stopIfTrue="1" operator="greaterThan">
      <formula>#REF!</formula>
    </cfRule>
  </conditionalFormatting>
  <conditionalFormatting sqref="Q77:R80">
    <cfRule type="cellIs" dxfId="525" priority="244" stopIfTrue="1" operator="greaterThan">
      <formula>#REF!</formula>
    </cfRule>
  </conditionalFormatting>
  <conditionalFormatting sqref="T11:T80 AI11:AI80">
    <cfRule type="containsText" dxfId="524" priority="15" stopIfTrue="1" operator="containsText" text="Aceptable">
      <formula>NOT(ISERROR(SEARCH("Aceptable",T11)))</formula>
    </cfRule>
    <cfRule type="containsText" dxfId="523" priority="14" stopIfTrue="1" operator="containsText" text="Mejorable">
      <formula>NOT(ISERROR(SEARCH("Mejorable",T11)))</formula>
    </cfRule>
    <cfRule type="containsText" dxfId="522" priority="13" stopIfTrue="1" operator="containsText" text="NO Aceptable">
      <formula>NOT(ISERROR(SEARCH("NO Aceptable",T11)))</formula>
    </cfRule>
    <cfRule type="containsText" dxfId="521" priority="12" stopIfTrue="1" operator="containsText" text="No Aceptable o Aceptable con Control Especifico">
      <formula>NOT(ISERROR(SEARCH("No Aceptable o Aceptable con Control Especifico",T11)))</formula>
    </cfRule>
  </conditionalFormatting>
  <conditionalFormatting sqref="AD11:AE27">
    <cfRule type="cellIs" dxfId="520" priority="327" stopIfTrue="1" operator="greaterThan">
      <formula>#REF!</formula>
    </cfRule>
  </conditionalFormatting>
  <conditionalFormatting sqref="AD28:AE28 AD32:AE32">
    <cfRule type="cellIs" dxfId="519" priority="406" stopIfTrue="1" operator="greaterThan">
      <formula>#REF!</formula>
    </cfRule>
  </conditionalFormatting>
  <conditionalFormatting sqref="AD29:AE31">
    <cfRule type="cellIs" dxfId="518" priority="301" stopIfTrue="1" operator="greaterThan">
      <formula>#REF!</formula>
    </cfRule>
  </conditionalFormatting>
  <conditionalFormatting sqref="AG11:AG80">
    <cfRule type="containsText" dxfId="517" priority="11" stopIfTrue="1" operator="containsText" text="ACEPTABLE">
      <formula>NOT(ISERROR(SEARCH("ACEPTABLE",AG11)))</formula>
    </cfRule>
  </conditionalFormatting>
  <dataValidations count="7">
    <dataValidation type="list" allowBlank="1" showInputMessage="1" showErrorMessage="1" sqref="C11:C80" xr:uid="{AB721D0D-7652-7940-8F8C-FDC09305D610}">
      <formula1>"INTERNA,EXTERNA"</formula1>
    </dataValidation>
    <dataValidation type="list" allowBlank="1" showInputMessage="1" showErrorMessage="1" sqref="G11:G80" xr:uid="{B8E2D66E-8DAA-E645-B1D1-FFA8928B44D1}">
      <formula1>INDIRECT($F11)</formula1>
    </dataValidation>
    <dataValidation type="list" allowBlank="1" showInputMessage="1" showErrorMessage="1" sqref="B11:B80" xr:uid="{722C9168-774C-F347-8D34-336ECF9C8743}">
      <formula1>"RUTINARIA,NO RUTINARIA"</formula1>
    </dataValidation>
    <dataValidation type="list" allowBlank="1" showInputMessage="1" showErrorMessage="1" sqref="Y11:Y80" xr:uid="{FC240E01-0544-AD47-A8F0-49DE00492686}">
      <formula1>"SI,NO"</formula1>
    </dataValidation>
    <dataValidation type="list" allowBlank="1" showInputMessage="1" showErrorMessage="1" sqref="M11:M80 AD11:AD80" xr:uid="{01867E27-6706-8547-8F10-0FE937475189}">
      <formula1>"10, 6, 2, 1"</formula1>
    </dataValidation>
    <dataValidation type="list" allowBlank="1" showInputMessage="1" showErrorMessage="1" sqref="N11:N80 AE11:AE80" xr:uid="{DC6947F5-5A29-CA4C-874E-2DB61196104F}">
      <formula1>"4, 3, 2, 1"</formula1>
    </dataValidation>
    <dataValidation type="list" allowBlank="1" showInputMessage="1" showErrorMessage="1" sqref="Q11:Q80" xr:uid="{73E029B5-CFA4-5149-8621-FEECDFAD0150}">
      <formula1>"100,60,25,10"</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18A789F3-8008-2E42-A900-AEDF7767819B}">
          <x14:formula1>
            <xm:f>'Peligros GTC 45'!$B$3:$H$3</xm:f>
          </x14:formula1>
          <xm:sqref>F11:F80</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E3673C-A777-1346-AEFB-C8E90064209B}">
  <sheetPr>
    <tabColor theme="4" tint="0.39997558519241921"/>
  </sheetPr>
  <dimension ref="A1:AN93"/>
  <sheetViews>
    <sheetView showGridLines="0" topLeftCell="S1" zoomScale="90" zoomScaleNormal="90" zoomScaleSheetLayoutView="100" workbookViewId="0">
      <selection activeCell="H11" sqref="H11"/>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296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491</v>
      </c>
      <c r="C4" s="443"/>
      <c r="D4" s="443"/>
      <c r="E4" s="443"/>
      <c r="F4" s="74"/>
      <c r="G4" s="164" t="s">
        <v>228</v>
      </c>
      <c r="H4" s="443" t="s">
        <v>1186</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95" customHeight="1">
      <c r="A11" s="560" t="s">
        <v>384</v>
      </c>
      <c r="B11" s="152" t="s">
        <v>385</v>
      </c>
      <c r="C11" s="162" t="s">
        <v>386</v>
      </c>
      <c r="D11" s="136" t="s">
        <v>387</v>
      </c>
      <c r="E11" s="149" t="s">
        <v>492</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74"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894</v>
      </c>
      <c r="AD11" s="153">
        <v>2</v>
      </c>
      <c r="AE11" s="154">
        <v>2</v>
      </c>
      <c r="AF11" s="156">
        <f t="shared" ref="AF11:AF43"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8.95" customHeight="1">
      <c r="A12" s="560"/>
      <c r="B12" s="152" t="s">
        <v>385</v>
      </c>
      <c r="C12" s="162" t="s">
        <v>386</v>
      </c>
      <c r="D12" s="208" t="s">
        <v>1183</v>
      </c>
      <c r="E12" s="149" t="s">
        <v>492</v>
      </c>
      <c r="F12" s="208" t="s">
        <v>27</v>
      </c>
      <c r="G12" s="136" t="s">
        <v>34</v>
      </c>
      <c r="H12" s="208" t="s">
        <v>612</v>
      </c>
      <c r="I12" s="136" t="s">
        <v>596</v>
      </c>
      <c r="J12" s="147" t="s">
        <v>389</v>
      </c>
      <c r="K12" s="149" t="s">
        <v>598</v>
      </c>
      <c r="L12" s="147" t="s">
        <v>390</v>
      </c>
      <c r="M12" s="153">
        <v>2</v>
      </c>
      <c r="N12" s="154">
        <v>3</v>
      </c>
      <c r="O12" s="153">
        <f>M12*N12</f>
        <v>6</v>
      </c>
      <c r="P12" s="167" t="str">
        <f t="shared" ref="P12:P74" si="2">IF((O12&gt;23),"MuyAlto",IF(O12&gt;9,"Alto",IF(O12&gt;5,"Medio",IF(O12&lt;6,"Bajo"))))</f>
        <v>Medio</v>
      </c>
      <c r="Q12" s="153">
        <v>60</v>
      </c>
      <c r="R12" s="153">
        <f t="shared" si="0"/>
        <v>360</v>
      </c>
      <c r="S12" s="153" t="str">
        <f t="shared" ref="S12:S74" si="3">IF((R12&gt;599),"I",IF(R12&gt;149,"II",IF(R12&gt;39,"III",IF(R12&lt;31,"IV"))))</f>
        <v>II</v>
      </c>
      <c r="T12" s="155" t="str">
        <f t="shared" ref="T12:T74"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851</v>
      </c>
      <c r="AB12" s="147" t="s">
        <v>390</v>
      </c>
      <c r="AC12" s="209" t="s">
        <v>895</v>
      </c>
      <c r="AD12" s="153">
        <v>2</v>
      </c>
      <c r="AE12" s="154">
        <v>2</v>
      </c>
      <c r="AF12" s="156">
        <f t="shared" si="1"/>
        <v>4</v>
      </c>
      <c r="AG12" s="157">
        <f>AF12*Q12</f>
        <v>240</v>
      </c>
      <c r="AH12" s="158" t="str">
        <f t="shared" ref="AH12:AH43"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38.95" customHeight="1">
      <c r="A13" s="560"/>
      <c r="B13" s="152" t="s">
        <v>385</v>
      </c>
      <c r="C13" s="162" t="s">
        <v>386</v>
      </c>
      <c r="D13" s="136" t="s">
        <v>408</v>
      </c>
      <c r="E13" s="149" t="s">
        <v>492</v>
      </c>
      <c r="F13" s="208" t="s">
        <v>27</v>
      </c>
      <c r="G13" s="208" t="s">
        <v>61</v>
      </c>
      <c r="H13" s="136" t="s">
        <v>413</v>
      </c>
      <c r="I13" s="353" t="s">
        <v>1101</v>
      </c>
      <c r="J13" s="298" t="s">
        <v>389</v>
      </c>
      <c r="K13" s="298" t="s">
        <v>397</v>
      </c>
      <c r="L13" s="298" t="s">
        <v>414</v>
      </c>
      <c r="M13" s="298">
        <v>6</v>
      </c>
      <c r="N13" s="341">
        <v>3</v>
      </c>
      <c r="O13" s="298">
        <v>18</v>
      </c>
      <c r="P13" s="342" t="s">
        <v>1102</v>
      </c>
      <c r="Q13" s="298">
        <v>25</v>
      </c>
      <c r="R13" s="298">
        <v>450</v>
      </c>
      <c r="S13" s="298" t="s">
        <v>148</v>
      </c>
      <c r="T13" s="343" t="s">
        <v>212</v>
      </c>
      <c r="U13" s="342" t="s">
        <v>391</v>
      </c>
      <c r="V13" s="342" t="s">
        <v>392</v>
      </c>
      <c r="W13" s="342" t="s">
        <v>392</v>
      </c>
      <c r="X13" s="340" t="s">
        <v>393</v>
      </c>
      <c r="Y13" s="297" t="s">
        <v>278</v>
      </c>
      <c r="Z13" s="297" t="s">
        <v>392</v>
      </c>
      <c r="AA13" s="340" t="s">
        <v>851</v>
      </c>
      <c r="AB13" s="298" t="s">
        <v>390</v>
      </c>
      <c r="AC13" s="209" t="s">
        <v>895</v>
      </c>
      <c r="AD13" s="298">
        <v>2</v>
      </c>
      <c r="AE13" s="341">
        <v>1</v>
      </c>
      <c r="AF13" s="354">
        <v>2</v>
      </c>
      <c r="AG13" s="298">
        <v>50</v>
      </c>
      <c r="AH13" s="355" t="s">
        <v>171</v>
      </c>
      <c r="AI13" s="347" t="s">
        <v>215</v>
      </c>
      <c r="AJ13" s="356">
        <v>450</v>
      </c>
      <c r="AK13" s="356">
        <v>50</v>
      </c>
      <c r="AL13" s="357">
        <v>0.89</v>
      </c>
      <c r="AM13" s="345" t="s">
        <v>415</v>
      </c>
      <c r="AN13" s="346" t="s">
        <v>411</v>
      </c>
    </row>
    <row r="14" spans="1:40" s="69" customFormat="1" ht="238.95" customHeight="1">
      <c r="A14" s="560"/>
      <c r="B14" s="152" t="s">
        <v>385</v>
      </c>
      <c r="C14" s="162" t="s">
        <v>386</v>
      </c>
      <c r="D14" s="136" t="s">
        <v>416</v>
      </c>
      <c r="E14" s="149" t="s">
        <v>492</v>
      </c>
      <c r="F14" s="208" t="s">
        <v>27</v>
      </c>
      <c r="G14" s="136" t="s">
        <v>54</v>
      </c>
      <c r="H14" s="136" t="s">
        <v>417</v>
      </c>
      <c r="I14" s="136" t="s">
        <v>594</v>
      </c>
      <c r="J14" s="147" t="s">
        <v>389</v>
      </c>
      <c r="K14" s="149" t="s">
        <v>595</v>
      </c>
      <c r="L14" s="147" t="s">
        <v>390</v>
      </c>
      <c r="M14" s="153">
        <v>2</v>
      </c>
      <c r="N14" s="154">
        <v>3</v>
      </c>
      <c r="O14" s="153">
        <f t="shared" ref="O14" si="6">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599</v>
      </c>
      <c r="Y14" s="148" t="s">
        <v>278</v>
      </c>
      <c r="Z14" s="148" t="s">
        <v>392</v>
      </c>
      <c r="AA14" s="149" t="s">
        <v>904</v>
      </c>
      <c r="AB14" s="147" t="s">
        <v>390</v>
      </c>
      <c r="AC14" s="209" t="s">
        <v>895</v>
      </c>
      <c r="AD14" s="153">
        <v>2</v>
      </c>
      <c r="AE14" s="154">
        <v>2</v>
      </c>
      <c r="AF14" s="156">
        <f t="shared" si="1"/>
        <v>4</v>
      </c>
      <c r="AG14" s="157">
        <f>AF14*Q14</f>
        <v>240</v>
      </c>
      <c r="AH14" s="158" t="str">
        <f t="shared" si="5"/>
        <v>II</v>
      </c>
      <c r="AI14" s="155" t="str">
        <f>IF(AH14="IV","Aceptable",IF(AH14="III","Mejorable",IF(AH14="II","No Aceptable o Aceptable con Control Especifico",IF(AH14="I","No Aceptable"))))</f>
        <v>No Aceptable o Aceptable con Control Especifico</v>
      </c>
      <c r="AJ14" s="159">
        <f>R14</f>
        <v>360</v>
      </c>
      <c r="AK14" s="159">
        <f>AG14</f>
        <v>240</v>
      </c>
      <c r="AL14" s="160">
        <f>(AJ14-AK14)/AJ14</f>
        <v>0.33333333333333331</v>
      </c>
      <c r="AM14" s="161" t="s">
        <v>394</v>
      </c>
      <c r="AN14" s="210" t="s">
        <v>427</v>
      </c>
    </row>
    <row r="15" spans="1:40" s="69" customFormat="1" ht="238.95" customHeight="1">
      <c r="A15" s="560"/>
      <c r="B15" s="152" t="s">
        <v>385</v>
      </c>
      <c r="C15" s="162" t="s">
        <v>386</v>
      </c>
      <c r="D15" s="136" t="s">
        <v>421</v>
      </c>
      <c r="E15" s="149" t="s">
        <v>492</v>
      </c>
      <c r="F15" s="208" t="s">
        <v>27</v>
      </c>
      <c r="G15" s="208" t="s">
        <v>591</v>
      </c>
      <c r="H15" s="136" t="s">
        <v>437</v>
      </c>
      <c r="I15" s="136" t="s">
        <v>596</v>
      </c>
      <c r="J15" s="147" t="s">
        <v>389</v>
      </c>
      <c r="K15" s="149" t="s">
        <v>598</v>
      </c>
      <c r="L15" s="147" t="s">
        <v>390</v>
      </c>
      <c r="M15" s="153">
        <v>2</v>
      </c>
      <c r="N15" s="154">
        <v>3</v>
      </c>
      <c r="O15" s="153">
        <f>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599</v>
      </c>
      <c r="Y15" s="148" t="s">
        <v>278</v>
      </c>
      <c r="Z15" s="148" t="s">
        <v>392</v>
      </c>
      <c r="AA15" s="149" t="s">
        <v>851</v>
      </c>
      <c r="AB15" s="147" t="s">
        <v>390</v>
      </c>
      <c r="AC15" s="209" t="s">
        <v>895</v>
      </c>
      <c r="AD15" s="153">
        <v>2</v>
      </c>
      <c r="AE15" s="154">
        <v>2</v>
      </c>
      <c r="AF15" s="156">
        <f t="shared" ref="AF15" si="7">AD15*AE15</f>
        <v>4</v>
      </c>
      <c r="AG15" s="157">
        <f>AF15*Q15</f>
        <v>240</v>
      </c>
      <c r="AH15" s="158" t="str">
        <f t="shared" si="5"/>
        <v>II</v>
      </c>
      <c r="AI15" s="155" t="str">
        <f>IF(AH15="IV","Aceptable",IF(AH15="III","Mejorable",IF(AH15="II","No Aceptable o Aceptable con Control Especifico",IF(AH15="I","No Aceptable"))))</f>
        <v>No Aceptable o Aceptable con Control Especifico</v>
      </c>
      <c r="AJ15" s="159">
        <f>R15</f>
        <v>360</v>
      </c>
      <c r="AK15" s="159">
        <f>AG15</f>
        <v>240</v>
      </c>
      <c r="AL15" s="160">
        <f>(AJ15-AK15)/AJ15</f>
        <v>0.33333333333333331</v>
      </c>
      <c r="AM15" s="161" t="s">
        <v>407</v>
      </c>
      <c r="AN15" s="210" t="s">
        <v>427</v>
      </c>
    </row>
    <row r="16" spans="1:40" s="69" customFormat="1" ht="153" customHeight="1">
      <c r="A16" s="560"/>
      <c r="B16" s="152" t="s">
        <v>385</v>
      </c>
      <c r="C16" s="162" t="s">
        <v>386</v>
      </c>
      <c r="D16" s="136" t="s">
        <v>855</v>
      </c>
      <c r="E16" s="149" t="s">
        <v>492</v>
      </c>
      <c r="F16" s="208" t="s">
        <v>28</v>
      </c>
      <c r="G16" s="136" t="s">
        <v>48</v>
      </c>
      <c r="H16" s="136" t="s">
        <v>396</v>
      </c>
      <c r="I16" s="136" t="s">
        <v>600</v>
      </c>
      <c r="J16" s="149" t="s">
        <v>603</v>
      </c>
      <c r="K16" s="149" t="s">
        <v>604</v>
      </c>
      <c r="L16" s="147" t="s">
        <v>390</v>
      </c>
      <c r="M16" s="153">
        <v>2</v>
      </c>
      <c r="N16" s="154">
        <v>3</v>
      </c>
      <c r="O16" s="153">
        <f>M16*N16</f>
        <v>6</v>
      </c>
      <c r="P16" s="167" t="str">
        <f t="shared" si="2"/>
        <v>Medio</v>
      </c>
      <c r="Q16" s="153">
        <v>60</v>
      </c>
      <c r="R16" s="153">
        <f t="shared" si="0"/>
        <v>360</v>
      </c>
      <c r="S16" s="153" t="str">
        <f t="shared" si="3"/>
        <v>II</v>
      </c>
      <c r="T16" s="155" t="str">
        <f t="shared" si="4"/>
        <v>No Aceptable o Aceptable con Control Especifico</v>
      </c>
      <c r="U16" s="137" t="s">
        <v>391</v>
      </c>
      <c r="V16" s="137" t="s">
        <v>392</v>
      </c>
      <c r="W16" s="137" t="s">
        <v>392</v>
      </c>
      <c r="X16" s="149" t="s">
        <v>398</v>
      </c>
      <c r="Y16" s="148" t="s">
        <v>278</v>
      </c>
      <c r="Z16" s="148" t="s">
        <v>392</v>
      </c>
      <c r="AA16" s="149" t="s">
        <v>863</v>
      </c>
      <c r="AB16" s="147" t="s">
        <v>837</v>
      </c>
      <c r="AC16" s="209" t="s">
        <v>659</v>
      </c>
      <c r="AD16" s="153">
        <v>2</v>
      </c>
      <c r="AE16" s="154">
        <v>2</v>
      </c>
      <c r="AF16" s="156">
        <f t="shared" si="1"/>
        <v>4</v>
      </c>
      <c r="AG16" s="157">
        <f t="shared" ref="AG16:AG43" si="8">AF16*Q16</f>
        <v>240</v>
      </c>
      <c r="AH16" s="158" t="str">
        <f t="shared" si="5"/>
        <v>II</v>
      </c>
      <c r="AI16" s="155" t="str">
        <f t="shared" ref="AI16:AI43" si="9">IF(AH16="IV","Aceptable",IF(AH16="III","Mejorable",IF(AH16="II","No Aceptable o Aceptable con Control Especifico",IF(AH16="I","No Aceptable"))))</f>
        <v>No Aceptable o Aceptable con Control Especifico</v>
      </c>
      <c r="AJ16" s="159">
        <f t="shared" ref="AJ16:AJ19" si="10">R16</f>
        <v>360</v>
      </c>
      <c r="AK16" s="159">
        <f t="shared" ref="AK16:AK43" si="11">AG16</f>
        <v>240</v>
      </c>
      <c r="AL16" s="160">
        <f t="shared" ref="AL16:AL47" si="12">(AJ16-AK16)/AJ16</f>
        <v>0.33333333333333331</v>
      </c>
      <c r="AM16" s="161" t="s">
        <v>418</v>
      </c>
      <c r="AN16" s="210" t="s">
        <v>427</v>
      </c>
    </row>
    <row r="17" spans="1:40" s="69" customFormat="1" ht="145.19999999999999">
      <c r="A17" s="560"/>
      <c r="B17" s="152" t="s">
        <v>385</v>
      </c>
      <c r="C17" s="162" t="s">
        <v>386</v>
      </c>
      <c r="D17" s="136" t="s">
        <v>855</v>
      </c>
      <c r="E17" s="149" t="s">
        <v>492</v>
      </c>
      <c r="F17" s="208" t="s">
        <v>28</v>
      </c>
      <c r="G17" s="136" t="s">
        <v>35</v>
      </c>
      <c r="H17" s="136" t="s">
        <v>400</v>
      </c>
      <c r="I17" s="136" t="s">
        <v>605</v>
      </c>
      <c r="J17" s="149" t="s">
        <v>401</v>
      </c>
      <c r="K17" s="147" t="s">
        <v>397</v>
      </c>
      <c r="L17" s="147" t="s">
        <v>390</v>
      </c>
      <c r="M17" s="153">
        <v>2</v>
      </c>
      <c r="N17" s="154">
        <v>3</v>
      </c>
      <c r="O17" s="153">
        <f t="shared" ref="O17:O74" si="13">M17*N17</f>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606</v>
      </c>
      <c r="Y17" s="148" t="s">
        <v>278</v>
      </c>
      <c r="Z17" s="148" t="s">
        <v>392</v>
      </c>
      <c r="AA17" s="149" t="s">
        <v>854</v>
      </c>
      <c r="AB17" s="147" t="s">
        <v>390</v>
      </c>
      <c r="AC17" s="209" t="s">
        <v>659</v>
      </c>
      <c r="AD17" s="153">
        <v>2</v>
      </c>
      <c r="AE17" s="154">
        <v>2</v>
      </c>
      <c r="AF17" s="156">
        <f t="shared" si="1"/>
        <v>4</v>
      </c>
      <c r="AG17" s="157">
        <f t="shared" si="8"/>
        <v>240</v>
      </c>
      <c r="AH17" s="158" t="str">
        <f t="shared" si="5"/>
        <v>II</v>
      </c>
      <c r="AI17" s="155" t="str">
        <f t="shared" si="9"/>
        <v>No Aceptable o Aceptable con Control Especifico</v>
      </c>
      <c r="AJ17" s="159">
        <f t="shared" si="10"/>
        <v>360</v>
      </c>
      <c r="AK17" s="159">
        <f t="shared" si="11"/>
        <v>240</v>
      </c>
      <c r="AL17" s="160">
        <f t="shared" si="12"/>
        <v>0.33333333333333331</v>
      </c>
      <c r="AM17" s="161" t="s">
        <v>418</v>
      </c>
      <c r="AN17" s="210" t="s">
        <v>427</v>
      </c>
    </row>
    <row r="18" spans="1:40" s="69" customFormat="1" ht="153" customHeight="1">
      <c r="A18" s="560"/>
      <c r="B18" s="152" t="s">
        <v>385</v>
      </c>
      <c r="C18" s="162" t="s">
        <v>386</v>
      </c>
      <c r="D18" s="136" t="s">
        <v>855</v>
      </c>
      <c r="E18" s="149" t="s">
        <v>492</v>
      </c>
      <c r="F18" s="208" t="s">
        <v>25</v>
      </c>
      <c r="G18" s="136" t="s">
        <v>570</v>
      </c>
      <c r="H18" s="136" t="s">
        <v>402</v>
      </c>
      <c r="I18" s="136" t="s">
        <v>403</v>
      </c>
      <c r="J18" s="149" t="s">
        <v>389</v>
      </c>
      <c r="K18" s="147" t="s">
        <v>397</v>
      </c>
      <c r="L18" s="149" t="s">
        <v>404</v>
      </c>
      <c r="M18" s="153">
        <v>2</v>
      </c>
      <c r="N18" s="154">
        <v>3</v>
      </c>
      <c r="O18" s="153">
        <f t="shared" si="13"/>
        <v>6</v>
      </c>
      <c r="P18" s="167" t="str">
        <f t="shared" si="2"/>
        <v>Medio</v>
      </c>
      <c r="Q18" s="153">
        <v>10</v>
      </c>
      <c r="R18" s="153">
        <f t="shared" si="0"/>
        <v>60</v>
      </c>
      <c r="S18" s="153" t="str">
        <f t="shared" si="3"/>
        <v>III</v>
      </c>
      <c r="T18" s="155" t="str">
        <f t="shared" si="4"/>
        <v>Mejorable</v>
      </c>
      <c r="U18" s="137" t="s">
        <v>391</v>
      </c>
      <c r="V18" s="137" t="s">
        <v>392</v>
      </c>
      <c r="W18" s="137" t="s">
        <v>392</v>
      </c>
      <c r="X18" s="149" t="s">
        <v>405</v>
      </c>
      <c r="Y18" s="148" t="s">
        <v>278</v>
      </c>
      <c r="Z18" s="147" t="s">
        <v>607</v>
      </c>
      <c r="AA18" s="149" t="s">
        <v>902</v>
      </c>
      <c r="AB18" s="147" t="s">
        <v>390</v>
      </c>
      <c r="AC18" s="209" t="s">
        <v>658</v>
      </c>
      <c r="AD18" s="153">
        <v>2</v>
      </c>
      <c r="AE18" s="154">
        <v>2</v>
      </c>
      <c r="AF18" s="156">
        <f t="shared" si="1"/>
        <v>4</v>
      </c>
      <c r="AG18" s="157">
        <f t="shared" si="8"/>
        <v>40</v>
      </c>
      <c r="AH18" s="158" t="str">
        <f t="shared" si="5"/>
        <v>III</v>
      </c>
      <c r="AI18" s="155" t="str">
        <f t="shared" si="9"/>
        <v>Mejorable</v>
      </c>
      <c r="AJ18" s="159">
        <f t="shared" si="10"/>
        <v>60</v>
      </c>
      <c r="AK18" s="159">
        <f t="shared" si="11"/>
        <v>40</v>
      </c>
      <c r="AL18" s="160">
        <f t="shared" si="12"/>
        <v>0.33333333333333331</v>
      </c>
      <c r="AM18" s="161" t="s">
        <v>407</v>
      </c>
      <c r="AN18" s="210" t="s">
        <v>427</v>
      </c>
    </row>
    <row r="19" spans="1:40" s="69" customFormat="1" ht="172.95" customHeight="1">
      <c r="A19" s="560"/>
      <c r="B19" s="152" t="s">
        <v>385</v>
      </c>
      <c r="C19" s="162" t="s">
        <v>574</v>
      </c>
      <c r="D19" s="136" t="s">
        <v>408</v>
      </c>
      <c r="E19" s="149" t="s">
        <v>492</v>
      </c>
      <c r="F19" s="208" t="s">
        <v>25</v>
      </c>
      <c r="G19" s="136" t="s">
        <v>569</v>
      </c>
      <c r="H19" s="311" t="s">
        <v>949</v>
      </c>
      <c r="I19" s="149" t="s">
        <v>706</v>
      </c>
      <c r="J19" s="149" t="s">
        <v>389</v>
      </c>
      <c r="K19" s="147" t="s">
        <v>397</v>
      </c>
      <c r="L19" s="149" t="s">
        <v>707</v>
      </c>
      <c r="M19" s="153">
        <v>2</v>
      </c>
      <c r="N19" s="154">
        <v>3</v>
      </c>
      <c r="O19" s="153">
        <f t="shared" si="13"/>
        <v>6</v>
      </c>
      <c r="P19" s="167" t="str">
        <f t="shared" si="2"/>
        <v>Medio</v>
      </c>
      <c r="Q19" s="153">
        <v>60</v>
      </c>
      <c r="R19" s="153">
        <f t="shared" si="0"/>
        <v>360</v>
      </c>
      <c r="S19" s="153" t="str">
        <f t="shared" si="3"/>
        <v>II</v>
      </c>
      <c r="T19" s="155" t="str">
        <f t="shared" si="4"/>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si="1"/>
        <v>4</v>
      </c>
      <c r="AG19" s="157">
        <f t="shared" si="8"/>
        <v>240</v>
      </c>
      <c r="AH19" s="158" t="str">
        <f t="shared" si="5"/>
        <v>II</v>
      </c>
      <c r="AI19" s="155" t="str">
        <f t="shared" si="9"/>
        <v>No Aceptable o Aceptable con Control Especifico</v>
      </c>
      <c r="AJ19" s="159">
        <f t="shared" si="10"/>
        <v>360</v>
      </c>
      <c r="AK19" s="159">
        <f t="shared" si="11"/>
        <v>240</v>
      </c>
      <c r="AL19" s="160">
        <f t="shared" si="12"/>
        <v>0.33333333333333331</v>
      </c>
      <c r="AM19" s="161" t="s">
        <v>394</v>
      </c>
      <c r="AN19" s="210" t="s">
        <v>427</v>
      </c>
    </row>
    <row r="20" spans="1:40" s="69" customFormat="1" ht="196.2">
      <c r="A20" s="560"/>
      <c r="B20" s="152" t="s">
        <v>385</v>
      </c>
      <c r="C20" s="162" t="s">
        <v>386</v>
      </c>
      <c r="D20" s="136" t="s">
        <v>408</v>
      </c>
      <c r="E20" s="149" t="s">
        <v>492</v>
      </c>
      <c r="F20" s="208" t="s">
        <v>29</v>
      </c>
      <c r="G20" s="136" t="s">
        <v>62</v>
      </c>
      <c r="H20" s="136" t="s">
        <v>409</v>
      </c>
      <c r="I20" s="147" t="s">
        <v>681</v>
      </c>
      <c r="J20" s="149" t="s">
        <v>389</v>
      </c>
      <c r="K20" s="149" t="s">
        <v>397</v>
      </c>
      <c r="L20" s="149" t="s">
        <v>682</v>
      </c>
      <c r="M20" s="153">
        <v>6</v>
      </c>
      <c r="N20" s="154">
        <v>1</v>
      </c>
      <c r="O20" s="153">
        <f t="shared" si="13"/>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900</v>
      </c>
      <c r="AB20" s="147" t="s">
        <v>390</v>
      </c>
      <c r="AC20" s="209" t="s">
        <v>901</v>
      </c>
      <c r="AD20" s="153">
        <v>2</v>
      </c>
      <c r="AE20" s="154">
        <v>1</v>
      </c>
      <c r="AF20" s="156">
        <f t="shared" si="1"/>
        <v>2</v>
      </c>
      <c r="AG20" s="157">
        <f t="shared" si="8"/>
        <v>200</v>
      </c>
      <c r="AH20" s="158" t="str">
        <f t="shared" si="5"/>
        <v>II</v>
      </c>
      <c r="AI20" s="155" t="str">
        <f t="shared" si="9"/>
        <v>No Aceptable o Aceptable con Control Especifico</v>
      </c>
      <c r="AJ20" s="159">
        <v>600</v>
      </c>
      <c r="AK20" s="159">
        <f t="shared" si="11"/>
        <v>200</v>
      </c>
      <c r="AL20" s="160">
        <f t="shared" si="12"/>
        <v>0.66666666666666663</v>
      </c>
      <c r="AM20" s="161" t="s">
        <v>394</v>
      </c>
      <c r="AN20" s="210" t="s">
        <v>399</v>
      </c>
    </row>
    <row r="21" spans="1:40" s="69" customFormat="1" ht="166.95" customHeight="1">
      <c r="A21" s="560"/>
      <c r="B21" s="152" t="s">
        <v>385</v>
      </c>
      <c r="C21" s="162" t="s">
        <v>386</v>
      </c>
      <c r="D21" s="136" t="s">
        <v>408</v>
      </c>
      <c r="E21" s="149" t="s">
        <v>492</v>
      </c>
      <c r="F21" s="208" t="s">
        <v>29</v>
      </c>
      <c r="G21" s="136" t="s">
        <v>67</v>
      </c>
      <c r="H21" s="136" t="s">
        <v>412</v>
      </c>
      <c r="I21" s="147" t="s">
        <v>852</v>
      </c>
      <c r="J21" s="149" t="s">
        <v>389</v>
      </c>
      <c r="K21" s="149" t="s">
        <v>397</v>
      </c>
      <c r="L21" s="149" t="s">
        <v>685</v>
      </c>
      <c r="M21" s="153">
        <v>6</v>
      </c>
      <c r="N21" s="154">
        <v>1</v>
      </c>
      <c r="O21" s="153">
        <f t="shared" si="13"/>
        <v>6</v>
      </c>
      <c r="P21" s="167" t="str">
        <f t="shared" si="2"/>
        <v>Medio</v>
      </c>
      <c r="Q21" s="153">
        <v>100</v>
      </c>
      <c r="R21" s="153">
        <f t="shared" si="0"/>
        <v>600</v>
      </c>
      <c r="S21" s="153" t="str">
        <f t="shared" si="3"/>
        <v>I</v>
      </c>
      <c r="T21" s="155" t="str">
        <f t="shared" si="4"/>
        <v>No Aceptable</v>
      </c>
      <c r="U21" s="137" t="s">
        <v>391</v>
      </c>
      <c r="V21" s="137" t="s">
        <v>392</v>
      </c>
      <c r="W21" s="137" t="s">
        <v>392</v>
      </c>
      <c r="X21" s="149" t="s">
        <v>626</v>
      </c>
      <c r="Y21" s="148" t="s">
        <v>278</v>
      </c>
      <c r="Z21" s="147" t="s">
        <v>392</v>
      </c>
      <c r="AA21" s="149" t="s">
        <v>899</v>
      </c>
      <c r="AB21" s="147" t="s">
        <v>390</v>
      </c>
      <c r="AC21" s="209" t="s">
        <v>687</v>
      </c>
      <c r="AD21" s="153">
        <v>2</v>
      </c>
      <c r="AE21" s="154">
        <v>1</v>
      </c>
      <c r="AF21" s="156">
        <f t="shared" si="1"/>
        <v>2</v>
      </c>
      <c r="AG21" s="157">
        <f t="shared" si="8"/>
        <v>200</v>
      </c>
      <c r="AH21" s="158" t="str">
        <f t="shared" si="5"/>
        <v>II</v>
      </c>
      <c r="AI21" s="155" t="str">
        <f t="shared" si="9"/>
        <v>No Aceptable o Aceptable con Control Especifico</v>
      </c>
      <c r="AJ21" s="159">
        <v>600</v>
      </c>
      <c r="AK21" s="159">
        <f t="shared" si="11"/>
        <v>200</v>
      </c>
      <c r="AL21" s="160">
        <f t="shared" si="12"/>
        <v>0.66666666666666663</v>
      </c>
      <c r="AM21" s="161" t="s">
        <v>394</v>
      </c>
      <c r="AN21" s="210" t="s">
        <v>399</v>
      </c>
    </row>
    <row r="22" spans="1:40" s="69" customFormat="1" ht="108">
      <c r="A22" s="560"/>
      <c r="B22" s="152" t="s">
        <v>385</v>
      </c>
      <c r="C22" s="162" t="s">
        <v>386</v>
      </c>
      <c r="D22" s="136" t="s">
        <v>856</v>
      </c>
      <c r="E22" s="149" t="s">
        <v>492</v>
      </c>
      <c r="F22" s="208" t="s">
        <v>29</v>
      </c>
      <c r="G22" s="136" t="s">
        <v>49</v>
      </c>
      <c r="H22" s="136" t="s">
        <v>1198</v>
      </c>
      <c r="I22" s="147" t="s">
        <v>623</v>
      </c>
      <c r="J22" s="147" t="s">
        <v>389</v>
      </c>
      <c r="K22" s="149" t="s">
        <v>624</v>
      </c>
      <c r="L22" s="149" t="s">
        <v>625</v>
      </c>
      <c r="M22" s="153">
        <v>2</v>
      </c>
      <c r="N22" s="154">
        <v>3</v>
      </c>
      <c r="O22" s="153">
        <f t="shared" si="13"/>
        <v>6</v>
      </c>
      <c r="P22" s="167" t="str">
        <f t="shared" si="2"/>
        <v>Medio</v>
      </c>
      <c r="Q22" s="153">
        <v>100</v>
      </c>
      <c r="R22" s="153">
        <f t="shared" si="0"/>
        <v>600</v>
      </c>
      <c r="S22" s="153" t="str">
        <f t="shared" si="3"/>
        <v>I</v>
      </c>
      <c r="T22" s="155" t="str">
        <f t="shared" si="4"/>
        <v>No Aceptable</v>
      </c>
      <c r="U22" s="137" t="s">
        <v>391</v>
      </c>
      <c r="V22" s="137" t="s">
        <v>392</v>
      </c>
      <c r="W22" s="137" t="s">
        <v>392</v>
      </c>
      <c r="X22" s="149" t="s">
        <v>626</v>
      </c>
      <c r="Y22" s="148" t="s">
        <v>278</v>
      </c>
      <c r="Z22" s="147" t="s">
        <v>392</v>
      </c>
      <c r="AA22" s="149" t="s">
        <v>880</v>
      </c>
      <c r="AB22" s="147" t="s">
        <v>390</v>
      </c>
      <c r="AC22" s="209" t="s">
        <v>879</v>
      </c>
      <c r="AD22" s="153">
        <v>2</v>
      </c>
      <c r="AE22" s="154">
        <v>2</v>
      </c>
      <c r="AF22" s="156">
        <f t="shared" si="1"/>
        <v>4</v>
      </c>
      <c r="AG22" s="157">
        <f t="shared" si="8"/>
        <v>400</v>
      </c>
      <c r="AH22" s="158" t="str">
        <f t="shared" si="5"/>
        <v>II</v>
      </c>
      <c r="AI22" s="155" t="str">
        <f t="shared" si="9"/>
        <v>No Aceptable o Aceptable con Control Especifico</v>
      </c>
      <c r="AJ22" s="159">
        <v>600</v>
      </c>
      <c r="AK22" s="159">
        <f t="shared" si="11"/>
        <v>400</v>
      </c>
      <c r="AL22" s="160">
        <f t="shared" si="12"/>
        <v>0.33333333333333331</v>
      </c>
      <c r="AM22" s="161" t="s">
        <v>407</v>
      </c>
      <c r="AN22" s="210" t="s">
        <v>427</v>
      </c>
    </row>
    <row r="23" spans="1:40" s="69" customFormat="1" ht="102.6">
      <c r="A23" s="560"/>
      <c r="B23" s="152" t="s">
        <v>385</v>
      </c>
      <c r="C23" s="162" t="s">
        <v>386</v>
      </c>
      <c r="D23" s="319" t="s">
        <v>420</v>
      </c>
      <c r="E23" s="149" t="s">
        <v>492</v>
      </c>
      <c r="F23" s="311" t="s">
        <v>29</v>
      </c>
      <c r="G23" s="311" t="s">
        <v>43</v>
      </c>
      <c r="H23" s="311" t="s">
        <v>617</v>
      </c>
      <c r="I23" s="147" t="s">
        <v>618</v>
      </c>
      <c r="J23" s="147" t="s">
        <v>397</v>
      </c>
      <c r="K23" s="147" t="s">
        <v>397</v>
      </c>
      <c r="L23" s="147" t="s">
        <v>397</v>
      </c>
      <c r="M23" s="153">
        <v>2</v>
      </c>
      <c r="N23" s="154">
        <v>3</v>
      </c>
      <c r="O23" s="153">
        <f t="shared" si="13"/>
        <v>6</v>
      </c>
      <c r="P23" s="167" t="str">
        <f t="shared" si="2"/>
        <v>Medio</v>
      </c>
      <c r="Q23" s="153">
        <v>10</v>
      </c>
      <c r="R23" s="153">
        <f t="shared" si="0"/>
        <v>60</v>
      </c>
      <c r="S23" s="153" t="str">
        <f t="shared" si="3"/>
        <v>III</v>
      </c>
      <c r="T23" s="155" t="str">
        <f t="shared" si="4"/>
        <v>Mejorable</v>
      </c>
      <c r="U23" s="137" t="s">
        <v>391</v>
      </c>
      <c r="V23" s="137" t="s">
        <v>392</v>
      </c>
      <c r="W23" s="137" t="s">
        <v>392</v>
      </c>
      <c r="X23" s="149" t="s">
        <v>619</v>
      </c>
      <c r="Y23" s="148" t="s">
        <v>278</v>
      </c>
      <c r="Z23" s="147" t="s">
        <v>392</v>
      </c>
      <c r="AA23" s="149" t="s">
        <v>621</v>
      </c>
      <c r="AB23" s="147" t="s">
        <v>390</v>
      </c>
      <c r="AC23" s="209" t="s">
        <v>622</v>
      </c>
      <c r="AD23" s="153">
        <v>2</v>
      </c>
      <c r="AE23" s="154">
        <v>2</v>
      </c>
      <c r="AF23" s="156">
        <f t="shared" si="1"/>
        <v>4</v>
      </c>
      <c r="AG23" s="157">
        <f t="shared" si="8"/>
        <v>40</v>
      </c>
      <c r="AH23" s="158" t="str">
        <f t="shared" si="5"/>
        <v>III</v>
      </c>
      <c r="AI23" s="155" t="str">
        <f t="shared" si="9"/>
        <v>Mejorable</v>
      </c>
      <c r="AJ23" s="159">
        <v>60</v>
      </c>
      <c r="AK23" s="159">
        <f t="shared" si="11"/>
        <v>40</v>
      </c>
      <c r="AL23" s="160">
        <f t="shared" si="12"/>
        <v>0.33333333333333331</v>
      </c>
      <c r="AM23" s="161" t="s">
        <v>407</v>
      </c>
      <c r="AN23" s="210" t="s">
        <v>427</v>
      </c>
    </row>
    <row r="24" spans="1:40" s="69" customFormat="1" ht="145.19999999999999">
      <c r="A24" s="560"/>
      <c r="B24" s="152" t="s">
        <v>385</v>
      </c>
      <c r="C24" s="162" t="s">
        <v>386</v>
      </c>
      <c r="D24" s="136" t="s">
        <v>855</v>
      </c>
      <c r="E24" s="149" t="s">
        <v>492</v>
      </c>
      <c r="F24" s="311" t="s">
        <v>29</v>
      </c>
      <c r="G24" s="311" t="s">
        <v>56</v>
      </c>
      <c r="H24" s="311" t="s">
        <v>629</v>
      </c>
      <c r="I24" s="147" t="s">
        <v>632</v>
      </c>
      <c r="J24" s="149" t="s">
        <v>631</v>
      </c>
      <c r="K24" s="149" t="s">
        <v>630</v>
      </c>
      <c r="L24" s="149" t="s">
        <v>637</v>
      </c>
      <c r="M24" s="153">
        <v>2</v>
      </c>
      <c r="N24" s="154">
        <v>4</v>
      </c>
      <c r="O24" s="153">
        <f t="shared" si="13"/>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633</v>
      </c>
      <c r="AA24" s="149" t="s">
        <v>898</v>
      </c>
      <c r="AB24" s="147" t="s">
        <v>635</v>
      </c>
      <c r="AC24" s="209" t="s">
        <v>642</v>
      </c>
      <c r="AD24" s="153">
        <v>2</v>
      </c>
      <c r="AE24" s="154">
        <v>2</v>
      </c>
      <c r="AF24" s="156">
        <f t="shared" si="1"/>
        <v>4</v>
      </c>
      <c r="AG24" s="157">
        <f t="shared" si="8"/>
        <v>400</v>
      </c>
      <c r="AH24" s="158" t="str">
        <f t="shared" si="5"/>
        <v>II</v>
      </c>
      <c r="AI24" s="155" t="str">
        <f t="shared" si="9"/>
        <v>No Aceptable o Aceptable con Control Especifico</v>
      </c>
      <c r="AJ24" s="159">
        <v>800</v>
      </c>
      <c r="AK24" s="159">
        <f t="shared" si="11"/>
        <v>400</v>
      </c>
      <c r="AL24" s="160">
        <f t="shared" si="12"/>
        <v>0.5</v>
      </c>
      <c r="AM24" s="161" t="s">
        <v>407</v>
      </c>
      <c r="AN24" s="210" t="s">
        <v>395</v>
      </c>
    </row>
    <row r="25" spans="1:40" s="69" customFormat="1" ht="145.19999999999999">
      <c r="A25" s="560"/>
      <c r="B25" s="152" t="s">
        <v>385</v>
      </c>
      <c r="C25" s="162" t="s">
        <v>574</v>
      </c>
      <c r="D25" s="136" t="s">
        <v>855</v>
      </c>
      <c r="E25" s="149" t="s">
        <v>492</v>
      </c>
      <c r="F25" s="311" t="s">
        <v>30</v>
      </c>
      <c r="G25" s="311" t="s">
        <v>44</v>
      </c>
      <c r="H25" s="311" t="s">
        <v>636</v>
      </c>
      <c r="I25" s="147" t="s">
        <v>645</v>
      </c>
      <c r="J25" s="147" t="s">
        <v>390</v>
      </c>
      <c r="K25" s="147" t="s">
        <v>638</v>
      </c>
      <c r="L25" s="147" t="s">
        <v>639</v>
      </c>
      <c r="M25" s="153">
        <v>2</v>
      </c>
      <c r="N25" s="154">
        <v>4</v>
      </c>
      <c r="O25" s="153">
        <f t="shared" si="13"/>
        <v>8</v>
      </c>
      <c r="P25" s="167" t="str">
        <f t="shared" si="2"/>
        <v>Medio</v>
      </c>
      <c r="Q25" s="153">
        <v>100</v>
      </c>
      <c r="R25" s="153">
        <f t="shared" si="0"/>
        <v>800</v>
      </c>
      <c r="S25" s="153" t="str">
        <f t="shared" si="3"/>
        <v>I</v>
      </c>
      <c r="T25" s="155" t="str">
        <f t="shared" si="4"/>
        <v>No Aceptable</v>
      </c>
      <c r="U25" s="137" t="s">
        <v>391</v>
      </c>
      <c r="V25" s="137" t="s">
        <v>392</v>
      </c>
      <c r="W25" s="137" t="s">
        <v>392</v>
      </c>
      <c r="X25" s="149" t="s">
        <v>626</v>
      </c>
      <c r="Y25" s="148" t="s">
        <v>278</v>
      </c>
      <c r="Z25" s="147" t="s">
        <v>392</v>
      </c>
      <c r="AA25" s="149" t="s">
        <v>897</v>
      </c>
      <c r="AB25" s="147" t="s">
        <v>641</v>
      </c>
      <c r="AC25" s="209" t="s">
        <v>643</v>
      </c>
      <c r="AD25" s="153">
        <v>2</v>
      </c>
      <c r="AE25" s="154">
        <v>3</v>
      </c>
      <c r="AF25" s="156">
        <f t="shared" si="1"/>
        <v>6</v>
      </c>
      <c r="AG25" s="157">
        <f t="shared" si="8"/>
        <v>600</v>
      </c>
      <c r="AH25" s="158" t="str">
        <f t="shared" si="5"/>
        <v>I</v>
      </c>
      <c r="AI25" s="155" t="str">
        <f t="shared" si="9"/>
        <v>No Aceptable</v>
      </c>
      <c r="AJ25" s="159">
        <v>800</v>
      </c>
      <c r="AK25" s="159">
        <f t="shared" si="11"/>
        <v>600</v>
      </c>
      <c r="AL25" s="160">
        <f t="shared" si="12"/>
        <v>0.25</v>
      </c>
      <c r="AM25" s="161" t="s">
        <v>407</v>
      </c>
      <c r="AN25" s="210" t="s">
        <v>634</v>
      </c>
    </row>
    <row r="26" spans="1:40" s="69" customFormat="1" ht="145.19999999999999">
      <c r="A26" s="560"/>
      <c r="B26" s="152" t="s">
        <v>385</v>
      </c>
      <c r="C26" s="162" t="s">
        <v>574</v>
      </c>
      <c r="D26" s="136" t="s">
        <v>855</v>
      </c>
      <c r="E26" s="149" t="s">
        <v>492</v>
      </c>
      <c r="F26" s="311" t="s">
        <v>30</v>
      </c>
      <c r="G26" s="311" t="s">
        <v>57</v>
      </c>
      <c r="H26" s="311" t="s">
        <v>1043</v>
      </c>
      <c r="I26" s="147" t="s">
        <v>646</v>
      </c>
      <c r="J26" s="147" t="s">
        <v>390</v>
      </c>
      <c r="K26" s="147" t="s">
        <v>638</v>
      </c>
      <c r="L26" s="147" t="s">
        <v>639</v>
      </c>
      <c r="M26" s="153">
        <v>2</v>
      </c>
      <c r="N26" s="154">
        <v>4</v>
      </c>
      <c r="O26" s="153">
        <f t="shared" si="13"/>
        <v>8</v>
      </c>
      <c r="P26" s="167" t="str">
        <f t="shared" si="2"/>
        <v>Medio</v>
      </c>
      <c r="Q26" s="153">
        <v>100</v>
      </c>
      <c r="R26" s="153">
        <f t="shared" si="0"/>
        <v>800</v>
      </c>
      <c r="S26" s="153" t="str">
        <f t="shared" si="3"/>
        <v>I</v>
      </c>
      <c r="T26" s="155" t="str">
        <f t="shared" si="4"/>
        <v>No Aceptable</v>
      </c>
      <c r="U26" s="137" t="s">
        <v>391</v>
      </c>
      <c r="V26" s="137" t="s">
        <v>392</v>
      </c>
      <c r="W26" s="137" t="s">
        <v>392</v>
      </c>
      <c r="X26" s="149" t="s">
        <v>626</v>
      </c>
      <c r="Y26" s="148" t="s">
        <v>278</v>
      </c>
      <c r="Z26" s="147" t="s">
        <v>392</v>
      </c>
      <c r="AA26" s="149" t="s">
        <v>896</v>
      </c>
      <c r="AB26" s="147" t="s">
        <v>641</v>
      </c>
      <c r="AC26" s="209" t="s">
        <v>643</v>
      </c>
      <c r="AD26" s="153">
        <v>2</v>
      </c>
      <c r="AE26" s="154">
        <v>3</v>
      </c>
      <c r="AF26" s="156">
        <f t="shared" si="1"/>
        <v>6</v>
      </c>
      <c r="AG26" s="157">
        <f t="shared" si="8"/>
        <v>600</v>
      </c>
      <c r="AH26" s="158" t="str">
        <f t="shared" si="5"/>
        <v>I</v>
      </c>
      <c r="AI26" s="155" t="str">
        <f t="shared" si="9"/>
        <v>No Aceptable</v>
      </c>
      <c r="AJ26" s="159">
        <v>800</v>
      </c>
      <c r="AK26" s="159">
        <f t="shared" si="11"/>
        <v>600</v>
      </c>
      <c r="AL26" s="160">
        <f t="shared" si="12"/>
        <v>0.25</v>
      </c>
      <c r="AM26" s="161" t="s">
        <v>407</v>
      </c>
      <c r="AN26" s="210" t="s">
        <v>634</v>
      </c>
    </row>
    <row r="27" spans="1:40" ht="264" customHeight="1">
      <c r="A27" s="590" t="s">
        <v>1194</v>
      </c>
      <c r="B27" s="152" t="s">
        <v>385</v>
      </c>
      <c r="C27" s="162" t="s">
        <v>386</v>
      </c>
      <c r="D27" s="136" t="s">
        <v>950</v>
      </c>
      <c r="E27" s="149" t="s">
        <v>492</v>
      </c>
      <c r="F27" s="208" t="s">
        <v>27</v>
      </c>
      <c r="G27" s="208" t="s">
        <v>61</v>
      </c>
      <c r="H27" s="136" t="s">
        <v>423</v>
      </c>
      <c r="I27" s="353" t="s">
        <v>1101</v>
      </c>
      <c r="J27" s="298" t="s">
        <v>389</v>
      </c>
      <c r="K27" s="298" t="s">
        <v>397</v>
      </c>
      <c r="L27" s="298" t="s">
        <v>414</v>
      </c>
      <c r="M27" s="298">
        <v>6</v>
      </c>
      <c r="N27" s="341">
        <v>3</v>
      </c>
      <c r="O27" s="298">
        <v>18</v>
      </c>
      <c r="P27" s="342" t="s">
        <v>1102</v>
      </c>
      <c r="Q27" s="298">
        <v>25</v>
      </c>
      <c r="R27" s="298">
        <v>450</v>
      </c>
      <c r="S27" s="298" t="s">
        <v>148</v>
      </c>
      <c r="T27" s="343" t="s">
        <v>212</v>
      </c>
      <c r="U27" s="342" t="s">
        <v>391</v>
      </c>
      <c r="V27" s="342" t="s">
        <v>392</v>
      </c>
      <c r="W27" s="342" t="s">
        <v>392</v>
      </c>
      <c r="X27" s="340" t="s">
        <v>393</v>
      </c>
      <c r="Y27" s="297" t="s">
        <v>278</v>
      </c>
      <c r="Z27" s="297" t="s">
        <v>392</v>
      </c>
      <c r="AA27" s="340" t="s">
        <v>851</v>
      </c>
      <c r="AB27" s="298" t="s">
        <v>390</v>
      </c>
      <c r="AC27" s="209" t="s">
        <v>895</v>
      </c>
      <c r="AD27" s="298">
        <v>2</v>
      </c>
      <c r="AE27" s="341">
        <v>1</v>
      </c>
      <c r="AF27" s="354">
        <v>2</v>
      </c>
      <c r="AG27" s="298">
        <v>50</v>
      </c>
      <c r="AH27" s="355" t="s">
        <v>171</v>
      </c>
      <c r="AI27" s="347" t="s">
        <v>215</v>
      </c>
      <c r="AJ27" s="356">
        <v>450</v>
      </c>
      <c r="AK27" s="356">
        <v>50</v>
      </c>
      <c r="AL27" s="357">
        <v>0.89</v>
      </c>
      <c r="AM27" s="345" t="s">
        <v>415</v>
      </c>
      <c r="AN27" s="346" t="s">
        <v>411</v>
      </c>
    </row>
    <row r="28" spans="1:40" ht="256.95" customHeight="1">
      <c r="A28" s="571"/>
      <c r="B28" s="170" t="s">
        <v>385</v>
      </c>
      <c r="C28" s="162" t="s">
        <v>386</v>
      </c>
      <c r="D28" s="208" t="s">
        <v>428</v>
      </c>
      <c r="E28" s="149" t="s">
        <v>492</v>
      </c>
      <c r="F28" s="208" t="s">
        <v>27</v>
      </c>
      <c r="G28" s="208" t="s">
        <v>566</v>
      </c>
      <c r="H28" s="208" t="s">
        <v>612</v>
      </c>
      <c r="I28" s="136" t="s">
        <v>594</v>
      </c>
      <c r="J28" s="147" t="s">
        <v>389</v>
      </c>
      <c r="K28" s="149" t="s">
        <v>595</v>
      </c>
      <c r="L28" s="147" t="s">
        <v>390</v>
      </c>
      <c r="M28" s="153">
        <v>2</v>
      </c>
      <c r="N28" s="154">
        <v>3</v>
      </c>
      <c r="O28" s="153">
        <f t="shared" si="13"/>
        <v>6</v>
      </c>
      <c r="P28" s="167" t="str">
        <f t="shared" si="2"/>
        <v>Medio</v>
      </c>
      <c r="Q28" s="153">
        <v>60</v>
      </c>
      <c r="R28" s="153">
        <f t="shared" si="0"/>
        <v>360</v>
      </c>
      <c r="S28" s="153" t="str">
        <f t="shared" si="3"/>
        <v>II</v>
      </c>
      <c r="T28" s="155" t="str">
        <f t="shared" si="4"/>
        <v>No Aceptable o Aceptable con Control Especifico</v>
      </c>
      <c r="U28" s="137" t="s">
        <v>391</v>
      </c>
      <c r="V28" s="137" t="s">
        <v>392</v>
      </c>
      <c r="W28" s="137" t="s">
        <v>392</v>
      </c>
      <c r="X28" s="149" t="s">
        <v>599</v>
      </c>
      <c r="Y28" s="148" t="s">
        <v>278</v>
      </c>
      <c r="Z28" s="148" t="s">
        <v>392</v>
      </c>
      <c r="AA28" s="149" t="s">
        <v>850</v>
      </c>
      <c r="AB28" s="147" t="s">
        <v>390</v>
      </c>
      <c r="AC28" s="209" t="s">
        <v>894</v>
      </c>
      <c r="AD28" s="153">
        <v>2</v>
      </c>
      <c r="AE28" s="154">
        <v>2</v>
      </c>
      <c r="AF28" s="156">
        <f t="shared" si="1"/>
        <v>4</v>
      </c>
      <c r="AG28" s="157">
        <f t="shared" ref="AG28:AG33" si="14">AF28*Q28</f>
        <v>240</v>
      </c>
      <c r="AH28" s="158" t="str">
        <f t="shared" si="5"/>
        <v>II</v>
      </c>
      <c r="AI28" s="155" t="str">
        <f t="shared" ref="AI28:AI33" si="15">IF(AH28="IV","Aceptable",IF(AH28="III","Mejorable",IF(AH28="II","No Aceptable o Aceptable con Control Especifico",IF(AH28="I","No Aceptable"))))</f>
        <v>No Aceptable o Aceptable con Control Especifico</v>
      </c>
      <c r="AJ28" s="159">
        <f>R28</f>
        <v>360</v>
      </c>
      <c r="AK28" s="159">
        <f t="shared" ref="AK28:AK33" si="16">AG28</f>
        <v>240</v>
      </c>
      <c r="AL28" s="160">
        <f>(AJ28-AK28)/AJ28</f>
        <v>0.33333333333333331</v>
      </c>
      <c r="AM28" s="161" t="s">
        <v>394</v>
      </c>
      <c r="AN28" s="210" t="s">
        <v>427</v>
      </c>
    </row>
    <row r="29" spans="1:40" ht="235.95" customHeight="1">
      <c r="A29" s="571"/>
      <c r="B29" s="162" t="s">
        <v>385</v>
      </c>
      <c r="C29" s="162" t="s">
        <v>386</v>
      </c>
      <c r="D29" s="337" t="s">
        <v>387</v>
      </c>
      <c r="E29" s="149" t="s">
        <v>492</v>
      </c>
      <c r="F29" s="208" t="s">
        <v>27</v>
      </c>
      <c r="G29" s="136" t="s">
        <v>590</v>
      </c>
      <c r="H29" s="208" t="s">
        <v>749</v>
      </c>
      <c r="I29" s="136" t="s">
        <v>596</v>
      </c>
      <c r="J29" s="147" t="s">
        <v>389</v>
      </c>
      <c r="K29" s="149" t="s">
        <v>592</v>
      </c>
      <c r="L29" s="147" t="s">
        <v>390</v>
      </c>
      <c r="M29" s="153">
        <v>2</v>
      </c>
      <c r="N29" s="154">
        <v>3</v>
      </c>
      <c r="O29" s="153">
        <f>M29*N29</f>
        <v>6</v>
      </c>
      <c r="P29" s="167" t="str">
        <f>IF((O29&gt;23),"MuyAlto",IF(O29&gt;9,"Alto",IF(O29&gt;5,"Medio",IF(O29&lt;6,"Bajo"))))</f>
        <v>Medio</v>
      </c>
      <c r="Q29" s="153">
        <v>25</v>
      </c>
      <c r="R29" s="153">
        <f t="shared" si="0"/>
        <v>150</v>
      </c>
      <c r="S29" s="153" t="str">
        <f>IF((R29&gt;599),"I",IF(R29&gt;149,"II",IF(R29&gt;39,"III",IF(R29&lt;31,"IV"))))</f>
        <v>II</v>
      </c>
      <c r="T29" s="155" t="str">
        <f>IF(S29="IV","Aceptable",IF(S29="III","Mejorable",IF(S29="II","No Aceptable o Aceptable con Control Especifico",IF(S29="I","No Aceptable"))))</f>
        <v>No Aceptable o Aceptable con Control Especifico</v>
      </c>
      <c r="U29" s="137" t="s">
        <v>391</v>
      </c>
      <c r="V29" s="137" t="s">
        <v>392</v>
      </c>
      <c r="W29" s="137" t="s">
        <v>392</v>
      </c>
      <c r="X29" s="149" t="s">
        <v>593</v>
      </c>
      <c r="Y29" s="148" t="s">
        <v>278</v>
      </c>
      <c r="Z29" s="148" t="s">
        <v>392</v>
      </c>
      <c r="AA29" s="149" t="s">
        <v>967</v>
      </c>
      <c r="AB29" s="147" t="s">
        <v>390</v>
      </c>
      <c r="AC29" s="209" t="s">
        <v>894</v>
      </c>
      <c r="AD29" s="153">
        <v>2</v>
      </c>
      <c r="AE29" s="154">
        <v>2</v>
      </c>
      <c r="AF29" s="156">
        <f t="shared" si="1"/>
        <v>4</v>
      </c>
      <c r="AG29" s="157">
        <f t="shared" si="14"/>
        <v>100</v>
      </c>
      <c r="AH29" s="158" t="str">
        <f>IF((AG29&gt;599),"I",IF(AG29&gt;149,"II",IF(AG29&gt;39,"III",IF(AG29&lt;31,"IV"))))</f>
        <v>III</v>
      </c>
      <c r="AI29" s="155" t="str">
        <f t="shared" si="15"/>
        <v>Mejorable</v>
      </c>
      <c r="AJ29" s="159">
        <f>R29</f>
        <v>150</v>
      </c>
      <c r="AK29" s="159">
        <f t="shared" si="16"/>
        <v>100</v>
      </c>
      <c r="AL29" s="160">
        <f>(AJ29-AK29)/AJ29</f>
        <v>0.33333333333333331</v>
      </c>
      <c r="AM29" s="161" t="s">
        <v>394</v>
      </c>
      <c r="AN29" s="210" t="s">
        <v>427</v>
      </c>
    </row>
    <row r="30" spans="1:40" ht="211.2">
      <c r="A30" s="571"/>
      <c r="B30" s="162" t="s">
        <v>385</v>
      </c>
      <c r="C30" s="162" t="s">
        <v>386</v>
      </c>
      <c r="D30" s="208" t="s">
        <v>436</v>
      </c>
      <c r="E30" s="149" t="s">
        <v>492</v>
      </c>
      <c r="F30" s="208" t="s">
        <v>27</v>
      </c>
      <c r="G30" s="208" t="s">
        <v>41</v>
      </c>
      <c r="H30" s="136" t="s">
        <v>437</v>
      </c>
      <c r="I30" s="136" t="s">
        <v>596</v>
      </c>
      <c r="J30" s="147" t="s">
        <v>389</v>
      </c>
      <c r="K30" s="149" t="s">
        <v>598</v>
      </c>
      <c r="L30" s="147" t="s">
        <v>390</v>
      </c>
      <c r="M30" s="153">
        <v>2</v>
      </c>
      <c r="N30" s="154">
        <v>3</v>
      </c>
      <c r="O30" s="153">
        <f>M30*N30</f>
        <v>6</v>
      </c>
      <c r="P30" s="167" t="str">
        <f t="shared" ref="P30" si="17">IF((O30&gt;23),"MuyAlto",IF(O30&gt;9,"Alto",IF(O30&gt;5,"Medio",IF(O30&lt;6,"Bajo"))))</f>
        <v>Medio</v>
      </c>
      <c r="Q30" s="153">
        <v>60</v>
      </c>
      <c r="R30" s="153">
        <f t="shared" ref="R30" si="18">O30*Q30</f>
        <v>360</v>
      </c>
      <c r="S30" s="153" t="str">
        <f t="shared" ref="S30" si="19">IF((R30&gt;599),"I",IF(R30&gt;149,"II",IF(R30&gt;39,"III",IF(R30&lt;31,"IV"))))</f>
        <v>II</v>
      </c>
      <c r="T30" s="155" t="str">
        <f t="shared" ref="T30" si="20">IF(S30="IV","Aceptable",IF(S30="III","Mejorable",IF(S30="II","No Aceptable o Aceptable con Control Especifico",IF(S30="I","No Aceptable"))))</f>
        <v>No Aceptable o Aceptable con Control Especifico</v>
      </c>
      <c r="U30" s="137" t="s">
        <v>391</v>
      </c>
      <c r="V30" s="137" t="s">
        <v>392</v>
      </c>
      <c r="W30" s="137" t="s">
        <v>392</v>
      </c>
      <c r="X30" s="149" t="s">
        <v>599</v>
      </c>
      <c r="Y30" s="148" t="s">
        <v>278</v>
      </c>
      <c r="Z30" s="148" t="s">
        <v>392</v>
      </c>
      <c r="AA30" s="149" t="s">
        <v>851</v>
      </c>
      <c r="AB30" s="147" t="s">
        <v>390</v>
      </c>
      <c r="AC30" s="209" t="s">
        <v>895</v>
      </c>
      <c r="AD30" s="153">
        <v>2</v>
      </c>
      <c r="AE30" s="154">
        <v>2</v>
      </c>
      <c r="AF30" s="156">
        <f t="shared" si="1"/>
        <v>4</v>
      </c>
      <c r="AG30" s="157">
        <f t="shared" si="14"/>
        <v>240</v>
      </c>
      <c r="AH30" s="158" t="str">
        <f t="shared" ref="AH30" si="21">IF((AG30&gt;599),"I",IF(AG30&gt;149,"II",IF(AG30&gt;39,"III",IF(AG30&lt;31,"IV"))))</f>
        <v>II</v>
      </c>
      <c r="AI30" s="155" t="str">
        <f t="shared" si="15"/>
        <v>No Aceptable o Aceptable con Control Especifico</v>
      </c>
      <c r="AJ30" s="159">
        <f>R30</f>
        <v>360</v>
      </c>
      <c r="AK30" s="159">
        <f t="shared" si="16"/>
        <v>240</v>
      </c>
      <c r="AL30" s="160">
        <f>(AJ30-AK30)/AJ30</f>
        <v>0.33333333333333331</v>
      </c>
      <c r="AM30" s="161" t="s">
        <v>407</v>
      </c>
      <c r="AN30" s="210" t="s">
        <v>427</v>
      </c>
    </row>
    <row r="31" spans="1:40" ht="238.05" customHeight="1">
      <c r="A31" s="571"/>
      <c r="B31" s="162" t="s">
        <v>385</v>
      </c>
      <c r="C31" s="162" t="s">
        <v>386</v>
      </c>
      <c r="D31" s="208" t="s">
        <v>438</v>
      </c>
      <c r="E31" s="149" t="s">
        <v>492</v>
      </c>
      <c r="F31" s="208" t="s">
        <v>27</v>
      </c>
      <c r="G31" s="311" t="s">
        <v>580</v>
      </c>
      <c r="H31" s="208" t="s">
        <v>955</v>
      </c>
      <c r="I31" s="136" t="s">
        <v>596</v>
      </c>
      <c r="J31" s="147" t="s">
        <v>389</v>
      </c>
      <c r="K31" s="149" t="s">
        <v>598</v>
      </c>
      <c r="L31" s="147" t="s">
        <v>390</v>
      </c>
      <c r="M31" s="153">
        <v>2</v>
      </c>
      <c r="N31" s="154">
        <v>3</v>
      </c>
      <c r="O31" s="153">
        <f>M31*N31</f>
        <v>6</v>
      </c>
      <c r="P31" s="167" t="str">
        <f t="shared" ref="P31:P35" si="22">IF((O31&gt;23),"MuyAlto",IF(O31&gt;9,"Alto",IF(O31&gt;5,"Medio",IF(O31&lt;6,"Bajo"))))</f>
        <v>Medio</v>
      </c>
      <c r="Q31" s="153">
        <v>60</v>
      </c>
      <c r="R31" s="153">
        <f t="shared" si="0"/>
        <v>360</v>
      </c>
      <c r="S31" s="153" t="str">
        <f t="shared" ref="S31:S35" si="23">IF((R31&gt;599),"I",IF(R31&gt;149,"II",IF(R31&gt;39,"III",IF(R31&lt;31,"IV"))))</f>
        <v>II</v>
      </c>
      <c r="T31" s="155" t="str">
        <f t="shared" ref="T31:T35" si="24">IF(S31="IV","Aceptable",IF(S31="III","Mejorable",IF(S31="II","No Aceptable o Aceptable con Control Especifico",IF(S31="I","No Aceptable"))))</f>
        <v>No Aceptable o Aceptable con Control Especifico</v>
      </c>
      <c r="U31" s="137" t="s">
        <v>391</v>
      </c>
      <c r="V31" s="137" t="s">
        <v>392</v>
      </c>
      <c r="W31" s="137" t="s">
        <v>392</v>
      </c>
      <c r="X31" s="149" t="s">
        <v>599</v>
      </c>
      <c r="Y31" s="148" t="s">
        <v>278</v>
      </c>
      <c r="Z31" s="148" t="s">
        <v>392</v>
      </c>
      <c r="AA31" s="149" t="s">
        <v>850</v>
      </c>
      <c r="AB31" s="147" t="s">
        <v>390</v>
      </c>
      <c r="AC31" s="209" t="s">
        <v>894</v>
      </c>
      <c r="AD31" s="153">
        <v>2</v>
      </c>
      <c r="AE31" s="154">
        <v>2</v>
      </c>
      <c r="AF31" s="156">
        <f t="shared" si="1"/>
        <v>4</v>
      </c>
      <c r="AG31" s="157">
        <f t="shared" si="14"/>
        <v>240</v>
      </c>
      <c r="AH31" s="158" t="str">
        <f t="shared" ref="AH31" si="25">IF((AG31&gt;599),"I",IF(AG31&gt;149,"II",IF(AG31&gt;39,"III",IF(AG31&lt;31,"IV"))))</f>
        <v>II</v>
      </c>
      <c r="AI31" s="155" t="str">
        <f t="shared" si="15"/>
        <v>No Aceptable o Aceptable con Control Especifico</v>
      </c>
      <c r="AJ31" s="159">
        <f>R31</f>
        <v>360</v>
      </c>
      <c r="AK31" s="159">
        <f t="shared" si="16"/>
        <v>240</v>
      </c>
      <c r="AL31" s="160">
        <f>(AJ31-AK31)/AJ31</f>
        <v>0.33333333333333331</v>
      </c>
      <c r="AM31" s="161" t="s">
        <v>407</v>
      </c>
      <c r="AN31" s="210" t="s">
        <v>427</v>
      </c>
    </row>
    <row r="32" spans="1:40" ht="166.95" customHeight="1">
      <c r="A32" s="571"/>
      <c r="B32" s="162" t="s">
        <v>385</v>
      </c>
      <c r="C32" s="162" t="s">
        <v>386</v>
      </c>
      <c r="D32" s="208" t="s">
        <v>429</v>
      </c>
      <c r="E32" s="149" t="s">
        <v>492</v>
      </c>
      <c r="F32" s="208" t="s">
        <v>25</v>
      </c>
      <c r="G32" s="136" t="s">
        <v>32</v>
      </c>
      <c r="H32" s="136" t="s">
        <v>435</v>
      </c>
      <c r="I32" s="136" t="s">
        <v>664</v>
      </c>
      <c r="J32" s="147" t="s">
        <v>389</v>
      </c>
      <c r="K32" s="149" t="s">
        <v>665</v>
      </c>
      <c r="L32" s="147" t="s">
        <v>390</v>
      </c>
      <c r="M32" s="153">
        <v>2</v>
      </c>
      <c r="N32" s="154">
        <v>4</v>
      </c>
      <c r="O32" s="153">
        <f t="shared" ref="O32" si="26">M32*N32</f>
        <v>8</v>
      </c>
      <c r="P32" s="167" t="str">
        <f t="shared" si="22"/>
        <v>Medio</v>
      </c>
      <c r="Q32" s="153">
        <v>60</v>
      </c>
      <c r="R32" s="153">
        <f t="shared" si="0"/>
        <v>480</v>
      </c>
      <c r="S32" s="153" t="str">
        <f t="shared" si="23"/>
        <v>II</v>
      </c>
      <c r="T32" s="155" t="str">
        <f t="shared" si="24"/>
        <v>No Aceptable o Aceptable con Control Especifico</v>
      </c>
      <c r="U32" s="137" t="s">
        <v>666</v>
      </c>
      <c r="V32" s="137" t="s">
        <v>392</v>
      </c>
      <c r="W32" s="137" t="s">
        <v>392</v>
      </c>
      <c r="X32" s="149" t="s">
        <v>667</v>
      </c>
      <c r="Y32" s="148" t="s">
        <v>278</v>
      </c>
      <c r="Z32" s="148" t="s">
        <v>392</v>
      </c>
      <c r="AA32" s="149" t="s">
        <v>956</v>
      </c>
      <c r="AB32" s="147" t="s">
        <v>390</v>
      </c>
      <c r="AC32" s="209" t="s">
        <v>668</v>
      </c>
      <c r="AD32" s="153">
        <v>2</v>
      </c>
      <c r="AE32" s="154">
        <v>3</v>
      </c>
      <c r="AF32" s="156">
        <f>AD32*AE32</f>
        <v>6</v>
      </c>
      <c r="AG32" s="157">
        <f t="shared" si="14"/>
        <v>360</v>
      </c>
      <c r="AH32" s="158" t="str">
        <f>IF((AG32&gt;599),"I",IF(AG32&gt;149,"II",IF(AG32&gt;39,"III",IF(AG32&lt;31,"IV"))))</f>
        <v>II</v>
      </c>
      <c r="AI32" s="155" t="str">
        <f t="shared" si="15"/>
        <v>No Aceptable o Aceptable con Control Especifico</v>
      </c>
      <c r="AJ32" s="159">
        <v>480</v>
      </c>
      <c r="AK32" s="159">
        <f t="shared" si="16"/>
        <v>360</v>
      </c>
      <c r="AL32" s="160">
        <f t="shared" ref="AL32" si="27">(AJ32-AK32)/AJ32</f>
        <v>0.25</v>
      </c>
      <c r="AM32" s="161" t="s">
        <v>394</v>
      </c>
      <c r="AN32" s="210" t="s">
        <v>634</v>
      </c>
    </row>
    <row r="33" spans="1:40" ht="250.05" customHeight="1">
      <c r="A33" s="571"/>
      <c r="B33" s="152" t="s">
        <v>385</v>
      </c>
      <c r="C33" s="162" t="s">
        <v>386</v>
      </c>
      <c r="D33" s="208" t="s">
        <v>951</v>
      </c>
      <c r="E33" s="149" t="s">
        <v>492</v>
      </c>
      <c r="F33" s="208" t="s">
        <v>25</v>
      </c>
      <c r="G33" s="136" t="s">
        <v>570</v>
      </c>
      <c r="H33" s="136" t="s">
        <v>424</v>
      </c>
      <c r="I33" s="136" t="s">
        <v>403</v>
      </c>
      <c r="J33" s="147" t="s">
        <v>389</v>
      </c>
      <c r="K33" s="147" t="s">
        <v>397</v>
      </c>
      <c r="L33" s="147" t="s">
        <v>397</v>
      </c>
      <c r="M33" s="153">
        <v>2</v>
      </c>
      <c r="N33" s="154">
        <v>3</v>
      </c>
      <c r="O33" s="156">
        <f t="shared" ref="O33:O34" si="28">M33*N33</f>
        <v>6</v>
      </c>
      <c r="P33" s="167" t="str">
        <f t="shared" si="22"/>
        <v>Medio</v>
      </c>
      <c r="Q33" s="156">
        <v>10</v>
      </c>
      <c r="R33" s="156">
        <f t="shared" si="0"/>
        <v>60</v>
      </c>
      <c r="S33" s="153" t="str">
        <f t="shared" si="23"/>
        <v>III</v>
      </c>
      <c r="T33" s="155" t="str">
        <f t="shared" si="24"/>
        <v>Mejorable</v>
      </c>
      <c r="U33" s="137" t="s">
        <v>391</v>
      </c>
      <c r="V33" s="137" t="s">
        <v>392</v>
      </c>
      <c r="W33" s="137" t="s">
        <v>392</v>
      </c>
      <c r="X33" s="149" t="s">
        <v>405</v>
      </c>
      <c r="Y33" s="148" t="s">
        <v>278</v>
      </c>
      <c r="Z33" s="148" t="s">
        <v>392</v>
      </c>
      <c r="AA33" s="149" t="s">
        <v>406</v>
      </c>
      <c r="AB33" s="147" t="s">
        <v>390</v>
      </c>
      <c r="AC33" s="209" t="s">
        <v>406</v>
      </c>
      <c r="AD33" s="153">
        <v>2</v>
      </c>
      <c r="AE33" s="154">
        <v>1</v>
      </c>
      <c r="AF33" s="156">
        <f t="shared" si="1"/>
        <v>2</v>
      </c>
      <c r="AG33" s="157">
        <f t="shared" si="14"/>
        <v>20</v>
      </c>
      <c r="AH33" s="158" t="str">
        <f>IF((AG33&gt;599),"I",IF(AG33&gt;149,"II",IF(AG33&gt;39,"III",IF(AG33&lt;31,"IV"))))</f>
        <v>IV</v>
      </c>
      <c r="AI33" s="155" t="str">
        <f t="shared" si="15"/>
        <v>Aceptable</v>
      </c>
      <c r="AJ33" s="159">
        <f>R33</f>
        <v>60</v>
      </c>
      <c r="AK33" s="159">
        <f t="shared" si="16"/>
        <v>20</v>
      </c>
      <c r="AL33" s="160">
        <f>(AJ33-AK33)/AJ33</f>
        <v>0.66666666666666663</v>
      </c>
      <c r="AM33" s="161" t="s">
        <v>407</v>
      </c>
      <c r="AN33" s="210" t="s">
        <v>399</v>
      </c>
    </row>
    <row r="34" spans="1:40" ht="238.95" customHeight="1">
      <c r="A34" s="571"/>
      <c r="B34" s="152" t="s">
        <v>385</v>
      </c>
      <c r="C34" s="162" t="s">
        <v>386</v>
      </c>
      <c r="D34" s="208" t="s">
        <v>953</v>
      </c>
      <c r="E34" s="149" t="s">
        <v>492</v>
      </c>
      <c r="F34" s="208" t="s">
        <v>28</v>
      </c>
      <c r="G34" s="136" t="s">
        <v>35</v>
      </c>
      <c r="H34" s="311" t="s">
        <v>615</v>
      </c>
      <c r="I34" s="136" t="s">
        <v>605</v>
      </c>
      <c r="J34" s="149" t="s">
        <v>401</v>
      </c>
      <c r="K34" s="147" t="s">
        <v>397</v>
      </c>
      <c r="L34" s="147" t="s">
        <v>397</v>
      </c>
      <c r="M34" s="153">
        <v>2</v>
      </c>
      <c r="N34" s="154">
        <v>3</v>
      </c>
      <c r="O34" s="153">
        <f t="shared" si="28"/>
        <v>6</v>
      </c>
      <c r="P34" s="167" t="str">
        <f t="shared" si="22"/>
        <v>Medio</v>
      </c>
      <c r="Q34" s="153">
        <v>60</v>
      </c>
      <c r="R34" s="153">
        <f t="shared" si="0"/>
        <v>360</v>
      </c>
      <c r="S34" s="153" t="str">
        <f t="shared" si="23"/>
        <v>II</v>
      </c>
      <c r="T34" s="155" t="str">
        <f t="shared" si="24"/>
        <v>No Aceptable o Aceptable con Control Especifico</v>
      </c>
      <c r="U34" s="137" t="s">
        <v>391</v>
      </c>
      <c r="V34" s="137" t="s">
        <v>392</v>
      </c>
      <c r="W34" s="137" t="s">
        <v>392</v>
      </c>
      <c r="X34" s="149" t="s">
        <v>606</v>
      </c>
      <c r="Y34" s="148" t="s">
        <v>278</v>
      </c>
      <c r="Z34" s="148" t="s">
        <v>392</v>
      </c>
      <c r="AA34" s="149" t="s">
        <v>965</v>
      </c>
      <c r="AB34" s="147" t="s">
        <v>390</v>
      </c>
      <c r="AC34" s="209" t="s">
        <v>966</v>
      </c>
      <c r="AD34" s="153">
        <v>2</v>
      </c>
      <c r="AE34" s="154">
        <v>2</v>
      </c>
      <c r="AF34" s="156">
        <f t="shared" si="1"/>
        <v>4</v>
      </c>
      <c r="AG34" s="157">
        <f t="shared" ref="AG34:AG35" si="29">AF34*Q34</f>
        <v>240</v>
      </c>
      <c r="AH34" s="158" t="str">
        <f t="shared" ref="AH34:AH35" si="30">IF((AG34&gt;599),"I",IF(AG34&gt;149,"II",IF(AG34&gt;39,"III",IF(AG34&lt;31,"IV"))))</f>
        <v>II</v>
      </c>
      <c r="AI34" s="155" t="str">
        <f t="shared" ref="AI34:AI35" si="31">IF(AH34="IV","Aceptable",IF(AH34="III","Mejorable",IF(AH34="II","No Aceptable o Aceptable con Control Especifico",IF(AH34="I","No Aceptable"))))</f>
        <v>No Aceptable o Aceptable con Control Especifico</v>
      </c>
      <c r="AJ34" s="159">
        <f t="shared" ref="AJ34:AJ35" si="32">R34</f>
        <v>360</v>
      </c>
      <c r="AK34" s="159">
        <f t="shared" ref="AK34:AK35" si="33">AG34</f>
        <v>240</v>
      </c>
      <c r="AL34" s="160">
        <f t="shared" ref="AL34:AL35" si="34">(AJ34-AK34)/AJ34</f>
        <v>0.33333333333333331</v>
      </c>
      <c r="AM34" s="161" t="s">
        <v>394</v>
      </c>
      <c r="AN34" s="210" t="s">
        <v>563</v>
      </c>
    </row>
    <row r="35" spans="1:40" ht="235.05" customHeight="1">
      <c r="A35" s="571"/>
      <c r="B35" s="152" t="s">
        <v>385</v>
      </c>
      <c r="C35" s="162" t="s">
        <v>386</v>
      </c>
      <c r="D35" s="208" t="s">
        <v>953</v>
      </c>
      <c r="E35" s="149" t="s">
        <v>492</v>
      </c>
      <c r="F35" s="208" t="s">
        <v>28</v>
      </c>
      <c r="G35" s="136" t="s">
        <v>48</v>
      </c>
      <c r="H35" s="136" t="s">
        <v>426</v>
      </c>
      <c r="I35" s="136" t="s">
        <v>600</v>
      </c>
      <c r="J35" s="149" t="s">
        <v>603</v>
      </c>
      <c r="K35" s="149" t="s">
        <v>604</v>
      </c>
      <c r="L35" s="147" t="s">
        <v>390</v>
      </c>
      <c r="M35" s="153">
        <v>2</v>
      </c>
      <c r="N35" s="154">
        <v>3</v>
      </c>
      <c r="O35" s="153">
        <f>M35*N35</f>
        <v>6</v>
      </c>
      <c r="P35" s="167" t="str">
        <f t="shared" si="22"/>
        <v>Medio</v>
      </c>
      <c r="Q35" s="153">
        <v>60</v>
      </c>
      <c r="R35" s="153">
        <f t="shared" si="0"/>
        <v>360</v>
      </c>
      <c r="S35" s="153" t="str">
        <f t="shared" si="23"/>
        <v>II</v>
      </c>
      <c r="T35" s="155" t="str">
        <f t="shared" si="24"/>
        <v>No Aceptable o Aceptable con Control Especifico</v>
      </c>
      <c r="U35" s="137" t="s">
        <v>391</v>
      </c>
      <c r="V35" s="137" t="s">
        <v>392</v>
      </c>
      <c r="W35" s="137" t="s">
        <v>392</v>
      </c>
      <c r="X35" s="149" t="s">
        <v>398</v>
      </c>
      <c r="Y35" s="148" t="s">
        <v>278</v>
      </c>
      <c r="Z35" s="148" t="s">
        <v>392</v>
      </c>
      <c r="AA35" s="149" t="s">
        <v>964</v>
      </c>
      <c r="AB35" s="147" t="s">
        <v>837</v>
      </c>
      <c r="AC35" s="209" t="s">
        <v>659</v>
      </c>
      <c r="AD35" s="153">
        <v>2</v>
      </c>
      <c r="AE35" s="154">
        <v>2</v>
      </c>
      <c r="AF35" s="156">
        <f t="shared" si="1"/>
        <v>4</v>
      </c>
      <c r="AG35" s="157">
        <f t="shared" si="29"/>
        <v>240</v>
      </c>
      <c r="AH35" s="158" t="str">
        <f t="shared" si="30"/>
        <v>II</v>
      </c>
      <c r="AI35" s="155" t="str">
        <f t="shared" si="31"/>
        <v>No Aceptable o Aceptable con Control Especifico</v>
      </c>
      <c r="AJ35" s="159">
        <f t="shared" si="32"/>
        <v>360</v>
      </c>
      <c r="AK35" s="159">
        <f t="shared" si="33"/>
        <v>240</v>
      </c>
      <c r="AL35" s="160">
        <f t="shared" si="34"/>
        <v>0.33333333333333331</v>
      </c>
      <c r="AM35" s="161" t="s">
        <v>394</v>
      </c>
      <c r="AN35" s="210" t="s">
        <v>563</v>
      </c>
    </row>
    <row r="36" spans="1:40" ht="101.55" customHeight="1">
      <c r="A36" s="571"/>
      <c r="B36" s="152" t="s">
        <v>385</v>
      </c>
      <c r="C36" s="162" t="s">
        <v>386</v>
      </c>
      <c r="D36" s="208" t="s">
        <v>957</v>
      </c>
      <c r="E36" s="149" t="s">
        <v>492</v>
      </c>
      <c r="F36" s="311" t="s">
        <v>29</v>
      </c>
      <c r="G36" s="311" t="s">
        <v>43</v>
      </c>
      <c r="H36" s="311" t="s">
        <v>617</v>
      </c>
      <c r="I36" s="147" t="s">
        <v>618</v>
      </c>
      <c r="J36" s="147" t="s">
        <v>397</v>
      </c>
      <c r="K36" s="147" t="s">
        <v>397</v>
      </c>
      <c r="L36" s="147" t="s">
        <v>397</v>
      </c>
      <c r="M36" s="153">
        <v>2</v>
      </c>
      <c r="N36" s="154">
        <v>3</v>
      </c>
      <c r="O36" s="153">
        <f t="shared" si="13"/>
        <v>6</v>
      </c>
      <c r="P36" s="167" t="str">
        <f t="shared" si="2"/>
        <v>Medio</v>
      </c>
      <c r="Q36" s="153">
        <v>10</v>
      </c>
      <c r="R36" s="153">
        <f t="shared" si="0"/>
        <v>60</v>
      </c>
      <c r="S36" s="153" t="str">
        <f t="shared" si="3"/>
        <v>III</v>
      </c>
      <c r="T36" s="155" t="str">
        <f t="shared" si="4"/>
        <v>Mejorable</v>
      </c>
      <c r="U36" s="137" t="s">
        <v>391</v>
      </c>
      <c r="V36" s="137" t="s">
        <v>392</v>
      </c>
      <c r="W36" s="137" t="s">
        <v>392</v>
      </c>
      <c r="X36" s="149" t="s">
        <v>619</v>
      </c>
      <c r="Y36" s="148" t="s">
        <v>278</v>
      </c>
      <c r="Z36" s="147" t="s">
        <v>392</v>
      </c>
      <c r="AA36" s="149" t="s">
        <v>621</v>
      </c>
      <c r="AB36" s="147" t="s">
        <v>390</v>
      </c>
      <c r="AC36" s="209" t="s">
        <v>622</v>
      </c>
      <c r="AD36" s="153">
        <v>2</v>
      </c>
      <c r="AE36" s="154">
        <v>2</v>
      </c>
      <c r="AF36" s="156">
        <f t="shared" si="1"/>
        <v>4</v>
      </c>
      <c r="AG36" s="157">
        <f t="shared" si="8"/>
        <v>40</v>
      </c>
      <c r="AH36" s="158" t="str">
        <f t="shared" si="5"/>
        <v>III</v>
      </c>
      <c r="AI36" s="155" t="str">
        <f t="shared" si="9"/>
        <v>Mejorable</v>
      </c>
      <c r="AJ36" s="159">
        <v>60</v>
      </c>
      <c r="AK36" s="159">
        <f t="shared" si="11"/>
        <v>40</v>
      </c>
      <c r="AL36" s="160">
        <f t="shared" si="12"/>
        <v>0.33333333333333331</v>
      </c>
      <c r="AM36" s="161" t="s">
        <v>407</v>
      </c>
      <c r="AN36" s="210" t="s">
        <v>427</v>
      </c>
    </row>
    <row r="37" spans="1:40" ht="123" customHeight="1">
      <c r="A37" s="571"/>
      <c r="B37" s="162" t="s">
        <v>385</v>
      </c>
      <c r="C37" s="162" t="s">
        <v>386</v>
      </c>
      <c r="D37" s="208" t="s">
        <v>429</v>
      </c>
      <c r="E37" s="149" t="s">
        <v>492</v>
      </c>
      <c r="F37" s="208" t="s">
        <v>29</v>
      </c>
      <c r="G37" s="136" t="s">
        <v>36</v>
      </c>
      <c r="H37" s="136" t="s">
        <v>432</v>
      </c>
      <c r="I37" s="136" t="s">
        <v>433</v>
      </c>
      <c r="J37" s="153" t="s">
        <v>397</v>
      </c>
      <c r="K37" s="147" t="s">
        <v>397</v>
      </c>
      <c r="L37" s="147" t="s">
        <v>410</v>
      </c>
      <c r="M37" s="153">
        <v>2</v>
      </c>
      <c r="N37" s="154">
        <v>2</v>
      </c>
      <c r="O37" s="156">
        <f t="shared" si="13"/>
        <v>4</v>
      </c>
      <c r="P37" s="167" t="str">
        <f t="shared" si="2"/>
        <v>Bajo</v>
      </c>
      <c r="Q37" s="156">
        <v>60</v>
      </c>
      <c r="R37" s="156">
        <f t="shared" si="0"/>
        <v>240</v>
      </c>
      <c r="S37" s="153" t="str">
        <f t="shared" si="3"/>
        <v>II</v>
      </c>
      <c r="T37" s="155" t="str">
        <f t="shared" si="4"/>
        <v>No Aceptable o Aceptable con Control Especifico</v>
      </c>
      <c r="U37" s="137" t="s">
        <v>391</v>
      </c>
      <c r="V37" s="137" t="s">
        <v>392</v>
      </c>
      <c r="W37" s="137" t="s">
        <v>392</v>
      </c>
      <c r="X37" s="149" t="s">
        <v>434</v>
      </c>
      <c r="Y37" s="148" t="s">
        <v>278</v>
      </c>
      <c r="Z37" s="148" t="s">
        <v>392</v>
      </c>
      <c r="AA37" s="149" t="s">
        <v>963</v>
      </c>
      <c r="AB37" s="147" t="s">
        <v>390</v>
      </c>
      <c r="AC37" s="209" t="s">
        <v>958</v>
      </c>
      <c r="AD37" s="153">
        <v>2</v>
      </c>
      <c r="AE37" s="154">
        <v>1</v>
      </c>
      <c r="AF37" s="156">
        <f t="shared" si="1"/>
        <v>2</v>
      </c>
      <c r="AG37" s="157">
        <f t="shared" si="8"/>
        <v>120</v>
      </c>
      <c r="AH37" s="158" t="str">
        <f t="shared" si="5"/>
        <v>III</v>
      </c>
      <c r="AI37" s="155" t="str">
        <f t="shared" si="9"/>
        <v>Mejorable</v>
      </c>
      <c r="AJ37" s="159">
        <f t="shared" ref="AJ37" si="35">R37</f>
        <v>240</v>
      </c>
      <c r="AK37" s="159">
        <f t="shared" si="11"/>
        <v>120</v>
      </c>
      <c r="AL37" s="160">
        <f t="shared" si="12"/>
        <v>0.5</v>
      </c>
      <c r="AM37" s="161" t="s">
        <v>407</v>
      </c>
      <c r="AN37" s="210" t="s">
        <v>395</v>
      </c>
    </row>
    <row r="38" spans="1:40" ht="123" customHeight="1">
      <c r="A38" s="571"/>
      <c r="B38" s="152" t="s">
        <v>385</v>
      </c>
      <c r="C38" s="162" t="s">
        <v>386</v>
      </c>
      <c r="D38" s="136" t="s">
        <v>856</v>
      </c>
      <c r="E38" s="149" t="s">
        <v>492</v>
      </c>
      <c r="F38" s="208" t="s">
        <v>29</v>
      </c>
      <c r="G38" s="136" t="s">
        <v>49</v>
      </c>
      <c r="H38" s="136" t="s">
        <v>1198</v>
      </c>
      <c r="I38" s="147" t="s">
        <v>623</v>
      </c>
      <c r="J38" s="147" t="s">
        <v>389</v>
      </c>
      <c r="K38" s="149" t="s">
        <v>624</v>
      </c>
      <c r="L38" s="149" t="s">
        <v>625</v>
      </c>
      <c r="M38" s="153">
        <v>2</v>
      </c>
      <c r="N38" s="154">
        <v>3</v>
      </c>
      <c r="O38" s="153">
        <f t="shared" si="13"/>
        <v>6</v>
      </c>
      <c r="P38" s="167" t="str">
        <f t="shared" si="2"/>
        <v>Medio</v>
      </c>
      <c r="Q38" s="153">
        <v>100</v>
      </c>
      <c r="R38" s="153">
        <f t="shared" si="0"/>
        <v>600</v>
      </c>
      <c r="S38" s="153" t="str">
        <f t="shared" si="3"/>
        <v>I</v>
      </c>
      <c r="T38" s="155" t="str">
        <f t="shared" si="4"/>
        <v>No Aceptable</v>
      </c>
      <c r="U38" s="137" t="s">
        <v>391</v>
      </c>
      <c r="V38" s="137" t="s">
        <v>392</v>
      </c>
      <c r="W38" s="137" t="s">
        <v>392</v>
      </c>
      <c r="X38" s="149" t="s">
        <v>626</v>
      </c>
      <c r="Y38" s="148" t="s">
        <v>278</v>
      </c>
      <c r="Z38" s="147" t="s">
        <v>392</v>
      </c>
      <c r="AA38" s="149" t="s">
        <v>1200</v>
      </c>
      <c r="AB38" s="147" t="s">
        <v>390</v>
      </c>
      <c r="AC38" s="209" t="s">
        <v>879</v>
      </c>
      <c r="AD38" s="153">
        <v>2</v>
      </c>
      <c r="AE38" s="154">
        <v>2</v>
      </c>
      <c r="AF38" s="153">
        <f t="shared" si="1"/>
        <v>4</v>
      </c>
      <c r="AG38" s="157">
        <f t="shared" si="8"/>
        <v>400</v>
      </c>
      <c r="AH38" s="158" t="str">
        <f t="shared" si="5"/>
        <v>II</v>
      </c>
      <c r="AI38" s="155" t="str">
        <f t="shared" si="9"/>
        <v>No Aceptable o Aceptable con Control Especifico</v>
      </c>
      <c r="AJ38" s="157">
        <v>600</v>
      </c>
      <c r="AK38" s="157">
        <f t="shared" si="11"/>
        <v>400</v>
      </c>
      <c r="AL38" s="361">
        <f t="shared" si="12"/>
        <v>0.33333333333333331</v>
      </c>
      <c r="AM38" s="362" t="s">
        <v>407</v>
      </c>
      <c r="AN38" s="363" t="s">
        <v>427</v>
      </c>
    </row>
    <row r="39" spans="1:40" ht="184.95" customHeight="1">
      <c r="A39" s="571"/>
      <c r="B39" s="162" t="s">
        <v>385</v>
      </c>
      <c r="C39" s="162" t="s">
        <v>386</v>
      </c>
      <c r="D39" s="208" t="s">
        <v>952</v>
      </c>
      <c r="E39" s="149" t="s">
        <v>492</v>
      </c>
      <c r="F39" s="208" t="s">
        <v>29</v>
      </c>
      <c r="G39" s="136" t="s">
        <v>62</v>
      </c>
      <c r="H39" s="136" t="s">
        <v>439</v>
      </c>
      <c r="I39" s="147" t="s">
        <v>681</v>
      </c>
      <c r="J39" s="149" t="s">
        <v>389</v>
      </c>
      <c r="K39" s="149" t="s">
        <v>397</v>
      </c>
      <c r="L39" s="149" t="s">
        <v>682</v>
      </c>
      <c r="M39" s="153">
        <v>6</v>
      </c>
      <c r="N39" s="154">
        <v>1</v>
      </c>
      <c r="O39" s="153">
        <f t="shared" si="13"/>
        <v>6</v>
      </c>
      <c r="P39" s="167" t="str">
        <f t="shared" si="2"/>
        <v>Medio</v>
      </c>
      <c r="Q39" s="153">
        <v>100</v>
      </c>
      <c r="R39" s="153">
        <f t="shared" si="0"/>
        <v>600</v>
      </c>
      <c r="S39" s="153" t="str">
        <f t="shared" si="3"/>
        <v>I</v>
      </c>
      <c r="T39" s="155" t="str">
        <f t="shared" si="4"/>
        <v>No Aceptable</v>
      </c>
      <c r="U39" s="137" t="s">
        <v>391</v>
      </c>
      <c r="V39" s="137" t="s">
        <v>392</v>
      </c>
      <c r="W39" s="137" t="s">
        <v>392</v>
      </c>
      <c r="X39" s="149" t="s">
        <v>626</v>
      </c>
      <c r="Y39" s="148" t="s">
        <v>278</v>
      </c>
      <c r="Z39" s="147" t="s">
        <v>392</v>
      </c>
      <c r="AA39" s="149" t="s">
        <v>881</v>
      </c>
      <c r="AB39" s="147" t="s">
        <v>390</v>
      </c>
      <c r="AC39" s="209" t="s">
        <v>968</v>
      </c>
      <c r="AD39" s="153">
        <v>2</v>
      </c>
      <c r="AE39" s="154">
        <v>1</v>
      </c>
      <c r="AF39" s="156">
        <f t="shared" si="1"/>
        <v>2</v>
      </c>
      <c r="AG39" s="157">
        <f t="shared" si="8"/>
        <v>200</v>
      </c>
      <c r="AH39" s="158" t="str">
        <f t="shared" si="5"/>
        <v>II</v>
      </c>
      <c r="AI39" s="155" t="str">
        <f t="shared" si="9"/>
        <v>No Aceptable o Aceptable con Control Especifico</v>
      </c>
      <c r="AJ39" s="159">
        <v>600</v>
      </c>
      <c r="AK39" s="159">
        <f t="shared" si="11"/>
        <v>200</v>
      </c>
      <c r="AL39" s="160">
        <f t="shared" si="12"/>
        <v>0.66666666666666663</v>
      </c>
      <c r="AM39" s="161" t="s">
        <v>394</v>
      </c>
      <c r="AN39" s="210" t="s">
        <v>399</v>
      </c>
    </row>
    <row r="40" spans="1:40" ht="211.05" customHeight="1">
      <c r="A40" s="571"/>
      <c r="B40" s="313" t="s">
        <v>385</v>
      </c>
      <c r="C40" s="313" t="s">
        <v>386</v>
      </c>
      <c r="D40" s="315" t="s">
        <v>954</v>
      </c>
      <c r="E40" s="149" t="s">
        <v>492</v>
      </c>
      <c r="F40" s="325" t="s">
        <v>29</v>
      </c>
      <c r="G40" s="326" t="s">
        <v>67</v>
      </c>
      <c r="H40" s="326" t="s">
        <v>440</v>
      </c>
      <c r="I40" s="312" t="s">
        <v>820</v>
      </c>
      <c r="J40" s="314" t="s">
        <v>389</v>
      </c>
      <c r="K40" s="314" t="s">
        <v>397</v>
      </c>
      <c r="L40" s="314" t="s">
        <v>685</v>
      </c>
      <c r="M40" s="276">
        <v>6</v>
      </c>
      <c r="N40" s="277">
        <v>1</v>
      </c>
      <c r="O40" s="276">
        <f t="shared" si="13"/>
        <v>6</v>
      </c>
      <c r="P40" s="316" t="str">
        <f t="shared" si="2"/>
        <v>Medio</v>
      </c>
      <c r="Q40" s="276">
        <v>100</v>
      </c>
      <c r="R40" s="276">
        <f t="shared" si="0"/>
        <v>600</v>
      </c>
      <c r="S40" s="276" t="str">
        <f t="shared" si="3"/>
        <v>I</v>
      </c>
      <c r="T40" s="281" t="str">
        <f t="shared" si="4"/>
        <v>No Aceptable</v>
      </c>
      <c r="U40" s="317" t="s">
        <v>391</v>
      </c>
      <c r="V40" s="317" t="s">
        <v>392</v>
      </c>
      <c r="W40" s="317" t="s">
        <v>392</v>
      </c>
      <c r="X40" s="314" t="s">
        <v>626</v>
      </c>
      <c r="Y40" s="318" t="s">
        <v>278</v>
      </c>
      <c r="Z40" s="312" t="s">
        <v>392</v>
      </c>
      <c r="AA40" s="314" t="s">
        <v>962</v>
      </c>
      <c r="AB40" s="312" t="s">
        <v>390</v>
      </c>
      <c r="AC40" s="327" t="s">
        <v>687</v>
      </c>
      <c r="AD40" s="328">
        <v>2</v>
      </c>
      <c r="AE40" s="329">
        <v>1</v>
      </c>
      <c r="AF40" s="330">
        <f t="shared" si="1"/>
        <v>2</v>
      </c>
      <c r="AG40" s="331">
        <f t="shared" si="8"/>
        <v>200</v>
      </c>
      <c r="AH40" s="332" t="str">
        <f t="shared" si="5"/>
        <v>II</v>
      </c>
      <c r="AI40" s="333" t="str">
        <f t="shared" si="9"/>
        <v>No Aceptable o Aceptable con Control Especifico</v>
      </c>
      <c r="AJ40" s="334">
        <v>600</v>
      </c>
      <c r="AK40" s="334">
        <f t="shared" si="11"/>
        <v>200</v>
      </c>
      <c r="AL40" s="335">
        <f t="shared" si="12"/>
        <v>0.66666666666666663</v>
      </c>
      <c r="AM40" s="336" t="s">
        <v>394</v>
      </c>
      <c r="AN40" s="284" t="s">
        <v>399</v>
      </c>
    </row>
    <row r="41" spans="1:40" ht="240" customHeight="1">
      <c r="A41" s="571"/>
      <c r="B41" s="162" t="s">
        <v>385</v>
      </c>
      <c r="C41" s="162" t="s">
        <v>386</v>
      </c>
      <c r="D41" s="208" t="s">
        <v>953</v>
      </c>
      <c r="E41" s="149" t="s">
        <v>492</v>
      </c>
      <c r="F41" s="323" t="s">
        <v>29</v>
      </c>
      <c r="G41" s="311" t="s">
        <v>56</v>
      </c>
      <c r="H41" s="311" t="s">
        <v>629</v>
      </c>
      <c r="I41" s="147" t="s">
        <v>632</v>
      </c>
      <c r="J41" s="149" t="s">
        <v>631</v>
      </c>
      <c r="K41" s="149" t="s">
        <v>630</v>
      </c>
      <c r="L41" s="149" t="s">
        <v>637</v>
      </c>
      <c r="M41" s="153">
        <v>2</v>
      </c>
      <c r="N41" s="154">
        <v>4</v>
      </c>
      <c r="O41" s="153">
        <f t="shared" si="13"/>
        <v>8</v>
      </c>
      <c r="P41" s="167" t="str">
        <f t="shared" si="2"/>
        <v>Medio</v>
      </c>
      <c r="Q41" s="153">
        <v>100</v>
      </c>
      <c r="R41" s="153">
        <f t="shared" si="0"/>
        <v>800</v>
      </c>
      <c r="S41" s="153" t="str">
        <f t="shared" si="3"/>
        <v>I</v>
      </c>
      <c r="T41" s="155" t="str">
        <f t="shared" si="4"/>
        <v>No Aceptable</v>
      </c>
      <c r="U41" s="137" t="s">
        <v>391</v>
      </c>
      <c r="V41" s="260" t="s">
        <v>392</v>
      </c>
      <c r="W41" s="260" t="s">
        <v>392</v>
      </c>
      <c r="X41" s="261" t="s">
        <v>626</v>
      </c>
      <c r="Y41" s="262" t="s">
        <v>278</v>
      </c>
      <c r="Z41" s="263" t="s">
        <v>633</v>
      </c>
      <c r="AA41" s="261" t="s">
        <v>961</v>
      </c>
      <c r="AB41" s="263" t="s">
        <v>635</v>
      </c>
      <c r="AC41" s="264" t="s">
        <v>642</v>
      </c>
      <c r="AD41" s="265">
        <v>2</v>
      </c>
      <c r="AE41" s="266">
        <v>2</v>
      </c>
      <c r="AF41" s="267">
        <f t="shared" si="1"/>
        <v>4</v>
      </c>
      <c r="AG41" s="268">
        <f t="shared" si="8"/>
        <v>400</v>
      </c>
      <c r="AH41" s="269" t="str">
        <f t="shared" si="5"/>
        <v>II</v>
      </c>
      <c r="AI41" s="270" t="str">
        <f t="shared" si="9"/>
        <v>No Aceptable o Aceptable con Control Especifico</v>
      </c>
      <c r="AJ41" s="271">
        <v>800</v>
      </c>
      <c r="AK41" s="271">
        <f t="shared" si="11"/>
        <v>400</v>
      </c>
      <c r="AL41" s="272">
        <f t="shared" si="12"/>
        <v>0.5</v>
      </c>
      <c r="AM41" s="273" t="s">
        <v>407</v>
      </c>
      <c r="AN41" s="210" t="s">
        <v>395</v>
      </c>
    </row>
    <row r="42" spans="1:40" ht="235.05" customHeight="1">
      <c r="A42" s="571"/>
      <c r="B42" s="162" t="s">
        <v>385</v>
      </c>
      <c r="C42" s="162" t="s">
        <v>574</v>
      </c>
      <c r="D42" s="208" t="s">
        <v>953</v>
      </c>
      <c r="E42" s="149" t="s">
        <v>492</v>
      </c>
      <c r="F42" s="311" t="s">
        <v>30</v>
      </c>
      <c r="G42" s="311" t="s">
        <v>44</v>
      </c>
      <c r="H42" s="311" t="s">
        <v>636</v>
      </c>
      <c r="I42" s="149" t="s">
        <v>645</v>
      </c>
      <c r="J42" s="147" t="s">
        <v>390</v>
      </c>
      <c r="K42" s="147" t="s">
        <v>638</v>
      </c>
      <c r="L42" s="147" t="s">
        <v>639</v>
      </c>
      <c r="M42" s="153">
        <v>2</v>
      </c>
      <c r="N42" s="154">
        <v>4</v>
      </c>
      <c r="O42" s="153">
        <f t="shared" si="13"/>
        <v>8</v>
      </c>
      <c r="P42" s="167" t="str">
        <f t="shared" si="2"/>
        <v>Medio</v>
      </c>
      <c r="Q42" s="153">
        <v>100</v>
      </c>
      <c r="R42" s="153">
        <f t="shared" si="0"/>
        <v>800</v>
      </c>
      <c r="S42" s="153" t="str">
        <f t="shared" si="3"/>
        <v>I</v>
      </c>
      <c r="T42" s="155" t="str">
        <f t="shared" si="4"/>
        <v>No Aceptable</v>
      </c>
      <c r="U42" s="137" t="s">
        <v>391</v>
      </c>
      <c r="V42" s="137" t="s">
        <v>392</v>
      </c>
      <c r="W42" s="137" t="s">
        <v>392</v>
      </c>
      <c r="X42" s="149" t="s">
        <v>626</v>
      </c>
      <c r="Y42" s="262" t="s">
        <v>278</v>
      </c>
      <c r="Z42" s="263" t="s">
        <v>392</v>
      </c>
      <c r="AA42" s="261" t="s">
        <v>960</v>
      </c>
      <c r="AB42" s="263" t="s">
        <v>641</v>
      </c>
      <c r="AC42" s="264" t="s">
        <v>643</v>
      </c>
      <c r="AD42" s="265">
        <v>2</v>
      </c>
      <c r="AE42" s="266">
        <v>3</v>
      </c>
      <c r="AF42" s="267">
        <f t="shared" si="1"/>
        <v>6</v>
      </c>
      <c r="AG42" s="268">
        <f t="shared" si="8"/>
        <v>600</v>
      </c>
      <c r="AH42" s="269" t="str">
        <f t="shared" si="5"/>
        <v>I</v>
      </c>
      <c r="AI42" s="270" t="str">
        <f t="shared" si="9"/>
        <v>No Aceptable</v>
      </c>
      <c r="AJ42" s="271">
        <v>800</v>
      </c>
      <c r="AK42" s="271">
        <f t="shared" si="11"/>
        <v>600</v>
      </c>
      <c r="AL42" s="272">
        <f t="shared" si="12"/>
        <v>0.25</v>
      </c>
      <c r="AM42" s="273" t="s">
        <v>407</v>
      </c>
      <c r="AN42" s="210" t="s">
        <v>634</v>
      </c>
    </row>
    <row r="43" spans="1:40" ht="244.05" customHeight="1">
      <c r="A43" s="572"/>
      <c r="B43" s="162" t="s">
        <v>385</v>
      </c>
      <c r="C43" s="162" t="s">
        <v>574</v>
      </c>
      <c r="D43" s="208" t="s">
        <v>953</v>
      </c>
      <c r="E43" s="149" t="s">
        <v>492</v>
      </c>
      <c r="F43" s="311" t="s">
        <v>30</v>
      </c>
      <c r="G43" s="311" t="s">
        <v>57</v>
      </c>
      <c r="H43" s="311" t="s">
        <v>1043</v>
      </c>
      <c r="I43" s="147" t="s">
        <v>646</v>
      </c>
      <c r="J43" s="147" t="s">
        <v>390</v>
      </c>
      <c r="K43" s="147" t="s">
        <v>638</v>
      </c>
      <c r="L43" s="147" t="s">
        <v>639</v>
      </c>
      <c r="M43" s="153">
        <v>2</v>
      </c>
      <c r="N43" s="154">
        <v>4</v>
      </c>
      <c r="O43" s="153">
        <f t="shared" si="13"/>
        <v>8</v>
      </c>
      <c r="P43" s="167" t="str">
        <f t="shared" si="2"/>
        <v>Medio</v>
      </c>
      <c r="Q43" s="153">
        <v>100</v>
      </c>
      <c r="R43" s="153">
        <f t="shared" si="0"/>
        <v>800</v>
      </c>
      <c r="S43" s="153" t="str">
        <f t="shared" si="3"/>
        <v>I</v>
      </c>
      <c r="T43" s="155" t="str">
        <f t="shared" si="4"/>
        <v>No Aceptable</v>
      </c>
      <c r="U43" s="137" t="s">
        <v>391</v>
      </c>
      <c r="V43" s="137" t="s">
        <v>392</v>
      </c>
      <c r="W43" s="137" t="s">
        <v>392</v>
      </c>
      <c r="X43" s="149" t="s">
        <v>626</v>
      </c>
      <c r="Y43" s="262" t="s">
        <v>278</v>
      </c>
      <c r="Z43" s="263" t="s">
        <v>392</v>
      </c>
      <c r="AA43" s="261" t="s">
        <v>959</v>
      </c>
      <c r="AB43" s="263" t="s">
        <v>641</v>
      </c>
      <c r="AC43" s="264" t="s">
        <v>643</v>
      </c>
      <c r="AD43" s="265">
        <v>2</v>
      </c>
      <c r="AE43" s="266">
        <v>3</v>
      </c>
      <c r="AF43" s="267">
        <f t="shared" si="1"/>
        <v>6</v>
      </c>
      <c r="AG43" s="268">
        <f t="shared" si="8"/>
        <v>600</v>
      </c>
      <c r="AH43" s="269" t="str">
        <f t="shared" si="5"/>
        <v>I</v>
      </c>
      <c r="AI43" s="270" t="str">
        <f t="shared" si="9"/>
        <v>No Aceptable</v>
      </c>
      <c r="AJ43" s="271">
        <v>800</v>
      </c>
      <c r="AK43" s="271">
        <f t="shared" si="11"/>
        <v>600</v>
      </c>
      <c r="AL43" s="272">
        <f t="shared" si="12"/>
        <v>0.25</v>
      </c>
      <c r="AM43" s="273" t="s">
        <v>407</v>
      </c>
      <c r="AN43" s="210" t="s">
        <v>634</v>
      </c>
    </row>
    <row r="44" spans="1:40" ht="145.19999999999999">
      <c r="A44" s="573" t="s">
        <v>444</v>
      </c>
      <c r="B44" s="162" t="s">
        <v>385</v>
      </c>
      <c r="C44" s="162" t="s">
        <v>386</v>
      </c>
      <c r="D44" s="136" t="s">
        <v>447</v>
      </c>
      <c r="E44" s="149" t="s">
        <v>492</v>
      </c>
      <c r="F44" s="208" t="s">
        <v>25</v>
      </c>
      <c r="G44" s="136" t="s">
        <v>32</v>
      </c>
      <c r="H44" s="136" t="s">
        <v>448</v>
      </c>
      <c r="I44" s="136" t="s">
        <v>664</v>
      </c>
      <c r="J44" s="147" t="s">
        <v>389</v>
      </c>
      <c r="K44" s="149" t="s">
        <v>665</v>
      </c>
      <c r="L44" s="147" t="s">
        <v>390</v>
      </c>
      <c r="M44" s="153">
        <v>2</v>
      </c>
      <c r="N44" s="154">
        <v>4</v>
      </c>
      <c r="O44" s="153">
        <f t="shared" si="13"/>
        <v>8</v>
      </c>
      <c r="P44" s="167" t="str">
        <f t="shared" si="2"/>
        <v>Medio</v>
      </c>
      <c r="Q44" s="153">
        <v>60</v>
      </c>
      <c r="R44" s="153">
        <f t="shared" si="0"/>
        <v>480</v>
      </c>
      <c r="S44" s="153" t="str">
        <f t="shared" si="3"/>
        <v>II</v>
      </c>
      <c r="T44" s="155" t="str">
        <f t="shared" si="4"/>
        <v>No Aceptable o Aceptable con Control Especifico</v>
      </c>
      <c r="U44" s="137" t="s">
        <v>666</v>
      </c>
      <c r="V44" s="137" t="s">
        <v>392</v>
      </c>
      <c r="W44" s="137" t="s">
        <v>392</v>
      </c>
      <c r="X44" s="149" t="s">
        <v>667</v>
      </c>
      <c r="Y44" s="148" t="s">
        <v>278</v>
      </c>
      <c r="Z44" s="148" t="s">
        <v>392</v>
      </c>
      <c r="AA44" s="149" t="s">
        <v>669</v>
      </c>
      <c r="AB44" s="147" t="s">
        <v>390</v>
      </c>
      <c r="AC44" s="209" t="s">
        <v>668</v>
      </c>
      <c r="AD44" s="276">
        <v>2</v>
      </c>
      <c r="AE44" s="277">
        <v>3</v>
      </c>
      <c r="AF44" s="278">
        <f>AD44*AE44</f>
        <v>6</v>
      </c>
      <c r="AG44" s="279">
        <f>AF44*Q44</f>
        <v>360</v>
      </c>
      <c r="AH44" s="280" t="str">
        <f>IF((AG44&gt;599),"I",IF(AG44&gt;149,"II",IF(AG44&gt;39,"III",IF(AG44&lt;31,"IV"))))</f>
        <v>II</v>
      </c>
      <c r="AI44" s="281" t="str">
        <f>IF(AH44="IV","Aceptable",IF(AH44="III","Mejorable",IF(AH44="II","No Aceptable o Aceptable con Control Especifico",IF(AH44="I","No Aceptable"))))</f>
        <v>No Aceptable o Aceptable con Control Especifico</v>
      </c>
      <c r="AJ44" s="282">
        <v>480</v>
      </c>
      <c r="AK44" s="282">
        <f>AG44</f>
        <v>360</v>
      </c>
      <c r="AL44" s="283">
        <f t="shared" si="12"/>
        <v>0.25</v>
      </c>
      <c r="AM44" s="161" t="s">
        <v>394</v>
      </c>
      <c r="AN44" s="210" t="s">
        <v>634</v>
      </c>
    </row>
    <row r="45" spans="1:40" ht="198">
      <c r="A45" s="574"/>
      <c r="B45" s="162" t="s">
        <v>385</v>
      </c>
      <c r="C45" s="162" t="s">
        <v>386</v>
      </c>
      <c r="D45" s="136" t="s">
        <v>449</v>
      </c>
      <c r="E45" s="149" t="s">
        <v>492</v>
      </c>
      <c r="F45" s="208" t="s">
        <v>25</v>
      </c>
      <c r="G45" s="136" t="s">
        <v>39</v>
      </c>
      <c r="H45" s="136" t="s">
        <v>450</v>
      </c>
      <c r="I45" s="339" t="s">
        <v>655</v>
      </c>
      <c r="J45" s="149" t="s">
        <v>389</v>
      </c>
      <c r="K45" s="147" t="s">
        <v>397</v>
      </c>
      <c r="L45" s="149" t="s">
        <v>404</v>
      </c>
      <c r="M45" s="153">
        <v>2</v>
      </c>
      <c r="N45" s="154">
        <v>4</v>
      </c>
      <c r="O45" s="153">
        <f t="shared" si="13"/>
        <v>8</v>
      </c>
      <c r="P45" s="167" t="str">
        <f t="shared" si="2"/>
        <v>Medio</v>
      </c>
      <c r="Q45" s="153">
        <v>25</v>
      </c>
      <c r="R45" s="153">
        <f t="shared" si="0"/>
        <v>200</v>
      </c>
      <c r="S45" s="153" t="str">
        <f t="shared" si="3"/>
        <v>II</v>
      </c>
      <c r="T45" s="221" t="str">
        <f t="shared" si="4"/>
        <v>No Aceptable o Aceptable con Control Especifico</v>
      </c>
      <c r="U45" s="137" t="s">
        <v>391</v>
      </c>
      <c r="V45" s="137" t="s">
        <v>392</v>
      </c>
      <c r="W45" s="137" t="s">
        <v>392</v>
      </c>
      <c r="X45" s="149" t="s">
        <v>609</v>
      </c>
      <c r="Y45" s="148" t="s">
        <v>278</v>
      </c>
      <c r="Z45" s="147" t="s">
        <v>610</v>
      </c>
      <c r="AA45" s="149" t="s">
        <v>611</v>
      </c>
      <c r="AB45" s="147" t="s">
        <v>390</v>
      </c>
      <c r="AC45" s="209" t="s">
        <v>620</v>
      </c>
      <c r="AD45" s="153">
        <v>2</v>
      </c>
      <c r="AE45" s="154">
        <v>3</v>
      </c>
      <c r="AF45" s="156">
        <f t="shared" ref="AF45:AF71" si="36">AD45*AE45</f>
        <v>6</v>
      </c>
      <c r="AG45" s="157">
        <f t="shared" ref="AG45:AG47" si="37">AF45*Q45</f>
        <v>150</v>
      </c>
      <c r="AH45" s="158" t="str">
        <f t="shared" ref="AH45:AH47" si="38">IF((AG45&gt;599),"I",IF(AG45&gt;149,"II",IF(AG45&gt;39,"III",IF(AG45&lt;31,"IV"))))</f>
        <v>II</v>
      </c>
      <c r="AI45" s="155" t="str">
        <f t="shared" ref="AI45:AI47" si="39">IF(AH45="IV","Aceptable",IF(AH45="III","Mejorable",IF(AH45="II","No Aceptable o Aceptable con Control Especifico",IF(AH45="I","No Aceptable"))))</f>
        <v>No Aceptable o Aceptable con Control Especifico</v>
      </c>
      <c r="AJ45" s="159">
        <v>200</v>
      </c>
      <c r="AK45" s="159">
        <f t="shared" ref="AK45:AK47" si="40">AG45</f>
        <v>150</v>
      </c>
      <c r="AL45" s="160">
        <f t="shared" si="12"/>
        <v>0.25</v>
      </c>
      <c r="AM45" s="161" t="s">
        <v>407</v>
      </c>
      <c r="AN45" s="210" t="s">
        <v>634</v>
      </c>
    </row>
    <row r="46" spans="1:40" ht="198">
      <c r="A46" s="574"/>
      <c r="B46" s="162" t="s">
        <v>385</v>
      </c>
      <c r="C46" s="162" t="s">
        <v>386</v>
      </c>
      <c r="D46" s="136" t="s">
        <v>449</v>
      </c>
      <c r="E46" s="149" t="s">
        <v>492</v>
      </c>
      <c r="F46" s="208" t="s">
        <v>25</v>
      </c>
      <c r="G46" s="136" t="s">
        <v>570</v>
      </c>
      <c r="H46" s="136" t="s">
        <v>441</v>
      </c>
      <c r="I46" s="136" t="s">
        <v>403</v>
      </c>
      <c r="J46" s="149" t="s">
        <v>389</v>
      </c>
      <c r="K46" s="147" t="s">
        <v>397</v>
      </c>
      <c r="L46" s="149" t="s">
        <v>404</v>
      </c>
      <c r="M46" s="153">
        <v>2</v>
      </c>
      <c r="N46" s="154">
        <v>3</v>
      </c>
      <c r="O46" s="153">
        <f t="shared" si="13"/>
        <v>6</v>
      </c>
      <c r="P46" s="167" t="str">
        <f t="shared" si="2"/>
        <v>Medio</v>
      </c>
      <c r="Q46" s="153">
        <v>10</v>
      </c>
      <c r="R46" s="153">
        <f t="shared" si="0"/>
        <v>60</v>
      </c>
      <c r="S46" s="153" t="str">
        <f t="shared" si="3"/>
        <v>III</v>
      </c>
      <c r="T46" s="221" t="str">
        <f t="shared" si="4"/>
        <v>Mejorable</v>
      </c>
      <c r="U46" s="137" t="s">
        <v>391</v>
      </c>
      <c r="V46" s="137" t="s">
        <v>392</v>
      </c>
      <c r="W46" s="137" t="s">
        <v>392</v>
      </c>
      <c r="X46" s="149" t="s">
        <v>405</v>
      </c>
      <c r="Y46" s="148" t="s">
        <v>278</v>
      </c>
      <c r="Z46" s="147" t="s">
        <v>607</v>
      </c>
      <c r="AA46" s="149" t="s">
        <v>608</v>
      </c>
      <c r="AB46" s="147" t="s">
        <v>390</v>
      </c>
      <c r="AC46" s="209" t="s">
        <v>658</v>
      </c>
      <c r="AD46" s="153">
        <v>2</v>
      </c>
      <c r="AE46" s="154">
        <v>2</v>
      </c>
      <c r="AF46" s="156">
        <f t="shared" si="36"/>
        <v>4</v>
      </c>
      <c r="AG46" s="157">
        <f t="shared" si="37"/>
        <v>40</v>
      </c>
      <c r="AH46" s="158" t="str">
        <f t="shared" si="38"/>
        <v>III</v>
      </c>
      <c r="AI46" s="155" t="str">
        <f t="shared" si="39"/>
        <v>Mejorable</v>
      </c>
      <c r="AJ46" s="159">
        <f t="shared" ref="AJ46:AJ47" si="41">R46</f>
        <v>60</v>
      </c>
      <c r="AK46" s="159">
        <f t="shared" si="40"/>
        <v>40</v>
      </c>
      <c r="AL46" s="160">
        <f t="shared" si="12"/>
        <v>0.33333333333333331</v>
      </c>
      <c r="AM46" s="161" t="s">
        <v>407</v>
      </c>
      <c r="AN46" s="210" t="s">
        <v>427</v>
      </c>
    </row>
    <row r="47" spans="1:40" ht="138">
      <c r="A47" s="574"/>
      <c r="B47" s="162" t="s">
        <v>385</v>
      </c>
      <c r="C47" s="162" t="s">
        <v>386</v>
      </c>
      <c r="D47" s="136" t="s">
        <v>445</v>
      </c>
      <c r="E47" s="149" t="s">
        <v>492</v>
      </c>
      <c r="F47" s="208" t="s">
        <v>25</v>
      </c>
      <c r="G47" s="136" t="s">
        <v>569</v>
      </c>
      <c r="H47" s="320" t="s">
        <v>1009</v>
      </c>
      <c r="I47" s="149" t="s">
        <v>706</v>
      </c>
      <c r="J47" s="149" t="s">
        <v>389</v>
      </c>
      <c r="K47" s="147" t="s">
        <v>397</v>
      </c>
      <c r="L47" s="149" t="s">
        <v>707</v>
      </c>
      <c r="M47" s="153">
        <v>2</v>
      </c>
      <c r="N47" s="154">
        <v>3</v>
      </c>
      <c r="O47" s="153">
        <f t="shared" si="13"/>
        <v>6</v>
      </c>
      <c r="P47" s="167" t="str">
        <f t="shared" si="2"/>
        <v>Medio</v>
      </c>
      <c r="Q47" s="153">
        <v>60</v>
      </c>
      <c r="R47" s="153">
        <f t="shared" si="0"/>
        <v>360</v>
      </c>
      <c r="S47" s="153" t="str">
        <f t="shared" si="3"/>
        <v>II</v>
      </c>
      <c r="T47" s="155" t="str">
        <f t="shared" si="4"/>
        <v>No Aceptable o Aceptable con Control Especifico</v>
      </c>
      <c r="U47" s="137" t="s">
        <v>391</v>
      </c>
      <c r="V47" s="137" t="s">
        <v>392</v>
      </c>
      <c r="W47" s="137" t="s">
        <v>392</v>
      </c>
      <c r="X47" s="149" t="s">
        <v>708</v>
      </c>
      <c r="Y47" s="148" t="s">
        <v>278</v>
      </c>
      <c r="Z47" s="147" t="s">
        <v>392</v>
      </c>
      <c r="AA47" s="149" t="s">
        <v>709</v>
      </c>
      <c r="AB47" s="147" t="s">
        <v>390</v>
      </c>
      <c r="AC47" s="209" t="s">
        <v>710</v>
      </c>
      <c r="AD47" s="153">
        <v>2</v>
      </c>
      <c r="AE47" s="154">
        <v>2</v>
      </c>
      <c r="AF47" s="156">
        <f t="shared" si="36"/>
        <v>4</v>
      </c>
      <c r="AG47" s="157">
        <f t="shared" si="37"/>
        <v>240</v>
      </c>
      <c r="AH47" s="158" t="str">
        <f t="shared" si="38"/>
        <v>II</v>
      </c>
      <c r="AI47" s="155" t="str">
        <f t="shared" si="39"/>
        <v>No Aceptable o Aceptable con Control Especifico</v>
      </c>
      <c r="AJ47" s="159">
        <f t="shared" si="41"/>
        <v>360</v>
      </c>
      <c r="AK47" s="159">
        <f t="shared" si="40"/>
        <v>240</v>
      </c>
      <c r="AL47" s="160">
        <f t="shared" si="12"/>
        <v>0.33333333333333331</v>
      </c>
      <c r="AM47" s="161" t="s">
        <v>394</v>
      </c>
      <c r="AN47" s="210" t="s">
        <v>427</v>
      </c>
    </row>
    <row r="48" spans="1:40" ht="211.2">
      <c r="A48" s="574"/>
      <c r="B48" s="152" t="s">
        <v>385</v>
      </c>
      <c r="C48" s="162" t="s">
        <v>386</v>
      </c>
      <c r="D48" s="136" t="s">
        <v>387</v>
      </c>
      <c r="E48" s="149" t="s">
        <v>492</v>
      </c>
      <c r="F48" s="208" t="s">
        <v>27</v>
      </c>
      <c r="G48" s="136" t="s">
        <v>388</v>
      </c>
      <c r="H48" s="208" t="s">
        <v>743</v>
      </c>
      <c r="I48" s="136" t="s">
        <v>596</v>
      </c>
      <c r="J48" s="147" t="s">
        <v>389</v>
      </c>
      <c r="K48" s="149" t="s">
        <v>592</v>
      </c>
      <c r="L48" s="147" t="s">
        <v>390</v>
      </c>
      <c r="M48" s="153">
        <v>2</v>
      </c>
      <c r="N48" s="154">
        <v>3</v>
      </c>
      <c r="O48" s="153">
        <f>M48*N48</f>
        <v>6</v>
      </c>
      <c r="P48" s="167" t="str">
        <f>IF((O48&gt;23),"MuyAlto",IF(O48&gt;9,"Alto",IF(O48&gt;5,"Medio",IF(O48&lt;6,"Bajo"))))</f>
        <v>Medio</v>
      </c>
      <c r="Q48" s="153">
        <v>25</v>
      </c>
      <c r="R48" s="153">
        <f t="shared" si="0"/>
        <v>150</v>
      </c>
      <c r="S48" s="153" t="str">
        <f>IF((R48&gt;599),"I",IF(R48&gt;149,"II",IF(R48&gt;39,"III",IF(R48&lt;31,"IV"))))</f>
        <v>II</v>
      </c>
      <c r="T48" s="155" t="str">
        <f>IF(S48="IV","Aceptable",IF(S48="III","Mejorable",IF(S48="II","No Aceptable o Aceptable con Control Especifico",IF(S48="I","No Aceptable"))))</f>
        <v>No Aceptable o Aceptable con Control Especifico</v>
      </c>
      <c r="U48" s="137" t="s">
        <v>391</v>
      </c>
      <c r="V48" s="137" t="s">
        <v>392</v>
      </c>
      <c r="W48" s="137" t="s">
        <v>392</v>
      </c>
      <c r="X48" s="149" t="s">
        <v>593</v>
      </c>
      <c r="Y48" s="148" t="s">
        <v>278</v>
      </c>
      <c r="Z48" s="148" t="s">
        <v>392</v>
      </c>
      <c r="AA48" s="149" t="s">
        <v>838</v>
      </c>
      <c r="AB48" s="147" t="s">
        <v>390</v>
      </c>
      <c r="AC48" s="209" t="s">
        <v>894</v>
      </c>
      <c r="AD48" s="153">
        <v>2</v>
      </c>
      <c r="AE48" s="154">
        <v>2</v>
      </c>
      <c r="AF48" s="156">
        <f t="shared" si="36"/>
        <v>4</v>
      </c>
      <c r="AG48" s="157">
        <f>AF48*Q48</f>
        <v>100</v>
      </c>
      <c r="AH48" s="158" t="str">
        <f>IF((AG48&gt;599),"I",IF(AG48&gt;149,"II",IF(AG48&gt;39,"III",IF(AG48&lt;31,"IV"))))</f>
        <v>III</v>
      </c>
      <c r="AI48" s="155" t="str">
        <f>IF(AH48="IV","Aceptable",IF(AH48="III","Mejorable",IF(AH48="II","No Aceptable o Aceptable con Control Especifico",IF(AH48="I","No Aceptable"))))</f>
        <v>Mejorable</v>
      </c>
      <c r="AJ48" s="159">
        <f>R48</f>
        <v>150</v>
      </c>
      <c r="AK48" s="159">
        <f>AG48</f>
        <v>100</v>
      </c>
      <c r="AL48" s="160">
        <f>(AJ48-AK48)/AJ48</f>
        <v>0.33333333333333331</v>
      </c>
      <c r="AM48" s="161" t="s">
        <v>394</v>
      </c>
      <c r="AN48" s="210" t="s">
        <v>427</v>
      </c>
    </row>
    <row r="49" spans="1:40" ht="211.2">
      <c r="A49" s="574"/>
      <c r="B49" s="162" t="s">
        <v>385</v>
      </c>
      <c r="C49" s="162" t="s">
        <v>386</v>
      </c>
      <c r="D49" s="208" t="s">
        <v>436</v>
      </c>
      <c r="E49" s="149" t="s">
        <v>492</v>
      </c>
      <c r="F49" s="208" t="s">
        <v>27</v>
      </c>
      <c r="G49" s="208" t="s">
        <v>41</v>
      </c>
      <c r="H49" s="136" t="s">
        <v>437</v>
      </c>
      <c r="I49" s="136" t="s">
        <v>596</v>
      </c>
      <c r="J49" s="147" t="s">
        <v>389</v>
      </c>
      <c r="K49" s="149" t="s">
        <v>598</v>
      </c>
      <c r="L49" s="147" t="s">
        <v>390</v>
      </c>
      <c r="M49" s="153">
        <v>2</v>
      </c>
      <c r="N49" s="154">
        <v>3</v>
      </c>
      <c r="O49" s="153">
        <f>M49*N49</f>
        <v>6</v>
      </c>
      <c r="P49" s="167" t="str">
        <f t="shared" ref="P49" si="42">IF((O49&gt;23),"MuyAlto",IF(O49&gt;9,"Alto",IF(O49&gt;5,"Medio",IF(O49&lt;6,"Bajo"))))</f>
        <v>Medio</v>
      </c>
      <c r="Q49" s="153">
        <v>60</v>
      </c>
      <c r="R49" s="153">
        <f t="shared" si="0"/>
        <v>360</v>
      </c>
      <c r="S49" s="153" t="str">
        <f t="shared" ref="S49" si="43">IF((R49&gt;599),"I",IF(R49&gt;149,"II",IF(R49&gt;39,"III",IF(R49&lt;31,"IV"))))</f>
        <v>II</v>
      </c>
      <c r="T49" s="155" t="str">
        <f t="shared" ref="T49" si="44">IF(S49="IV","Aceptable",IF(S49="III","Mejorable",IF(S49="II","No Aceptable o Aceptable con Control Especifico",IF(S49="I","No Aceptable"))))</f>
        <v>No Aceptable o Aceptable con Control Especifico</v>
      </c>
      <c r="U49" s="137" t="s">
        <v>391</v>
      </c>
      <c r="V49" s="137" t="s">
        <v>392</v>
      </c>
      <c r="W49" s="137" t="s">
        <v>392</v>
      </c>
      <c r="X49" s="149" t="s">
        <v>599</v>
      </c>
      <c r="Y49" s="148" t="s">
        <v>278</v>
      </c>
      <c r="Z49" s="148" t="s">
        <v>392</v>
      </c>
      <c r="AA49" s="149" t="s">
        <v>851</v>
      </c>
      <c r="AB49" s="147" t="s">
        <v>390</v>
      </c>
      <c r="AC49" s="209" t="s">
        <v>895</v>
      </c>
      <c r="AD49" s="153">
        <v>2</v>
      </c>
      <c r="AE49" s="154">
        <v>2</v>
      </c>
      <c r="AF49" s="156">
        <f t="shared" si="36"/>
        <v>4</v>
      </c>
      <c r="AG49" s="157">
        <f>AF49*Q49</f>
        <v>240</v>
      </c>
      <c r="AH49" s="158" t="str">
        <f t="shared" ref="AH49" si="45">IF((AG49&gt;599),"I",IF(AG49&gt;149,"II",IF(AG49&gt;39,"III",IF(AG49&lt;31,"IV"))))</f>
        <v>II</v>
      </c>
      <c r="AI49" s="155" t="str">
        <f>IF(AH49="IV","Aceptable",IF(AH49="III","Mejorable",IF(AH49="II","No Aceptable o Aceptable con Control Especifico",IF(AH49="I","No Aceptable"))))</f>
        <v>No Aceptable o Aceptable con Control Especifico</v>
      </c>
      <c r="AJ49" s="159">
        <f>R49</f>
        <v>360</v>
      </c>
      <c r="AK49" s="159">
        <f>AG49</f>
        <v>240</v>
      </c>
      <c r="AL49" s="160">
        <f>(AJ49-AK49)/AJ49</f>
        <v>0.33333333333333331</v>
      </c>
      <c r="AM49" s="161" t="s">
        <v>407</v>
      </c>
      <c r="AN49" s="210" t="s">
        <v>427</v>
      </c>
    </row>
    <row r="50" spans="1:40" ht="211.2">
      <c r="A50" s="574"/>
      <c r="B50" s="152" t="s">
        <v>385</v>
      </c>
      <c r="C50" s="162" t="s">
        <v>386</v>
      </c>
      <c r="D50" s="136" t="s">
        <v>449</v>
      </c>
      <c r="E50" s="149" t="s">
        <v>492</v>
      </c>
      <c r="F50" s="208" t="s">
        <v>27</v>
      </c>
      <c r="G50" s="208" t="s">
        <v>61</v>
      </c>
      <c r="H50" s="136" t="s">
        <v>423</v>
      </c>
      <c r="I50" s="353" t="s">
        <v>1101</v>
      </c>
      <c r="J50" s="298" t="s">
        <v>389</v>
      </c>
      <c r="K50" s="298" t="s">
        <v>397</v>
      </c>
      <c r="L50" s="298" t="s">
        <v>414</v>
      </c>
      <c r="M50" s="298">
        <v>6</v>
      </c>
      <c r="N50" s="341">
        <v>3</v>
      </c>
      <c r="O50" s="298">
        <v>18</v>
      </c>
      <c r="P50" s="342" t="s">
        <v>1102</v>
      </c>
      <c r="Q50" s="298">
        <v>25</v>
      </c>
      <c r="R50" s="298">
        <v>450</v>
      </c>
      <c r="S50" s="298" t="s">
        <v>148</v>
      </c>
      <c r="T50" s="343" t="s">
        <v>212</v>
      </c>
      <c r="U50" s="342" t="s">
        <v>391</v>
      </c>
      <c r="V50" s="342" t="s">
        <v>392</v>
      </c>
      <c r="W50" s="342" t="s">
        <v>392</v>
      </c>
      <c r="X50" s="340" t="s">
        <v>393</v>
      </c>
      <c r="Y50" s="297" t="s">
        <v>278</v>
      </c>
      <c r="Z50" s="297" t="s">
        <v>392</v>
      </c>
      <c r="AA50" s="340" t="s">
        <v>851</v>
      </c>
      <c r="AB50" s="298" t="s">
        <v>390</v>
      </c>
      <c r="AC50" s="209" t="s">
        <v>895</v>
      </c>
      <c r="AD50" s="298">
        <v>2</v>
      </c>
      <c r="AE50" s="341">
        <v>1</v>
      </c>
      <c r="AF50" s="354">
        <v>2</v>
      </c>
      <c r="AG50" s="298">
        <v>50</v>
      </c>
      <c r="AH50" s="355" t="s">
        <v>171</v>
      </c>
      <c r="AI50" s="347" t="s">
        <v>215</v>
      </c>
      <c r="AJ50" s="356">
        <v>450</v>
      </c>
      <c r="AK50" s="356">
        <v>50</v>
      </c>
      <c r="AL50" s="357">
        <v>0.89</v>
      </c>
      <c r="AM50" s="345" t="s">
        <v>415</v>
      </c>
      <c r="AN50" s="346" t="s">
        <v>411</v>
      </c>
    </row>
    <row r="51" spans="1:40" ht="237.6">
      <c r="A51" s="574"/>
      <c r="B51" s="152" t="s">
        <v>385</v>
      </c>
      <c r="C51" s="162" t="s">
        <v>386</v>
      </c>
      <c r="D51" s="136" t="s">
        <v>449</v>
      </c>
      <c r="E51" s="149" t="s">
        <v>492</v>
      </c>
      <c r="F51" s="208" t="s">
        <v>27</v>
      </c>
      <c r="G51" s="208" t="s">
        <v>566</v>
      </c>
      <c r="H51" s="208" t="s">
        <v>612</v>
      </c>
      <c r="I51" s="136" t="s">
        <v>594</v>
      </c>
      <c r="J51" s="147" t="s">
        <v>389</v>
      </c>
      <c r="K51" s="149" t="s">
        <v>595</v>
      </c>
      <c r="L51" s="147" t="s">
        <v>390</v>
      </c>
      <c r="M51" s="153">
        <v>2</v>
      </c>
      <c r="N51" s="154">
        <v>3</v>
      </c>
      <c r="O51" s="153">
        <f t="shared" ref="O51:O52" si="46">M51*N51</f>
        <v>6</v>
      </c>
      <c r="P51" s="167" t="str">
        <f t="shared" ref="P51:P65" si="47">IF((O51&gt;23),"MuyAlto",IF(O51&gt;9,"Alto",IF(O51&gt;5,"Medio",IF(O51&lt;6,"Bajo"))))</f>
        <v>Medio</v>
      </c>
      <c r="Q51" s="153">
        <v>60</v>
      </c>
      <c r="R51" s="153">
        <f t="shared" si="0"/>
        <v>360</v>
      </c>
      <c r="S51" s="153" t="str">
        <f t="shared" ref="S51:S65" si="48">IF((R51&gt;599),"I",IF(R51&gt;149,"II",IF(R51&gt;39,"III",IF(R51&lt;31,"IV"))))</f>
        <v>II</v>
      </c>
      <c r="T51" s="155" t="str">
        <f t="shared" ref="T51:T65" si="49">IF(S51="IV","Aceptable",IF(S51="III","Mejorable",IF(S51="II","No Aceptable o Aceptable con Control Especifico",IF(S51="I","No Aceptable"))))</f>
        <v>No Aceptable o Aceptable con Control Especifico</v>
      </c>
      <c r="U51" s="137" t="s">
        <v>391</v>
      </c>
      <c r="V51" s="137" t="s">
        <v>392</v>
      </c>
      <c r="W51" s="137" t="s">
        <v>392</v>
      </c>
      <c r="X51" s="149" t="s">
        <v>599</v>
      </c>
      <c r="Y51" s="148" t="s">
        <v>278</v>
      </c>
      <c r="Z51" s="148" t="s">
        <v>392</v>
      </c>
      <c r="AA51" s="149" t="s">
        <v>850</v>
      </c>
      <c r="AB51" s="147" t="s">
        <v>390</v>
      </c>
      <c r="AC51" s="209" t="s">
        <v>894</v>
      </c>
      <c r="AD51" s="153">
        <v>2</v>
      </c>
      <c r="AE51" s="154">
        <v>2</v>
      </c>
      <c r="AF51" s="156">
        <f t="shared" si="36"/>
        <v>4</v>
      </c>
      <c r="AG51" s="157">
        <f>AF51*Q51</f>
        <v>240</v>
      </c>
      <c r="AH51" s="158" t="str">
        <f t="shared" ref="AH51:AH65" si="50">IF((AG51&gt;599),"I",IF(AG51&gt;149,"II",IF(AG51&gt;39,"III",IF(AG51&lt;31,"IV"))))</f>
        <v>II</v>
      </c>
      <c r="AI51" s="155" t="str">
        <f>IF(AH51="IV","Aceptable",IF(AH51="III","Mejorable",IF(AH51="II","No Aceptable o Aceptable con Control Especifico",IF(AH51="I","No Aceptable"))))</f>
        <v>No Aceptable o Aceptable con Control Especifico</v>
      </c>
      <c r="AJ51" s="159">
        <f>R51</f>
        <v>360</v>
      </c>
      <c r="AK51" s="159">
        <f>AG51</f>
        <v>240</v>
      </c>
      <c r="AL51" s="160">
        <f>(AJ51-AK51)/AJ51</f>
        <v>0.33333333333333331</v>
      </c>
      <c r="AM51" s="161" t="s">
        <v>394</v>
      </c>
      <c r="AN51" s="210" t="s">
        <v>427</v>
      </c>
    </row>
    <row r="52" spans="1:40" ht="198">
      <c r="A52" s="574"/>
      <c r="B52" s="162" t="s">
        <v>385</v>
      </c>
      <c r="C52" s="162" t="s">
        <v>386</v>
      </c>
      <c r="D52" s="136" t="s">
        <v>449</v>
      </c>
      <c r="E52" s="149" t="s">
        <v>492</v>
      </c>
      <c r="F52" s="208" t="s">
        <v>28</v>
      </c>
      <c r="G52" s="136" t="s">
        <v>35</v>
      </c>
      <c r="H52" s="311" t="s">
        <v>615</v>
      </c>
      <c r="I52" s="136" t="s">
        <v>605</v>
      </c>
      <c r="J52" s="149" t="s">
        <v>401</v>
      </c>
      <c r="K52" s="147" t="s">
        <v>397</v>
      </c>
      <c r="L52" s="147" t="s">
        <v>397</v>
      </c>
      <c r="M52" s="153">
        <v>2</v>
      </c>
      <c r="N52" s="154">
        <v>3</v>
      </c>
      <c r="O52" s="153">
        <f t="shared" si="46"/>
        <v>6</v>
      </c>
      <c r="P52" s="167" t="str">
        <f t="shared" si="47"/>
        <v>Medio</v>
      </c>
      <c r="Q52" s="153">
        <v>60</v>
      </c>
      <c r="R52" s="153">
        <f t="shared" si="0"/>
        <v>360</v>
      </c>
      <c r="S52" s="153" t="str">
        <f t="shared" si="48"/>
        <v>II</v>
      </c>
      <c r="T52" s="155" t="str">
        <f t="shared" si="49"/>
        <v>No Aceptable o Aceptable con Control Especifico</v>
      </c>
      <c r="U52" s="137" t="s">
        <v>391</v>
      </c>
      <c r="V52" s="137" t="s">
        <v>392</v>
      </c>
      <c r="W52" s="137" t="s">
        <v>392</v>
      </c>
      <c r="X52" s="149" t="s">
        <v>606</v>
      </c>
      <c r="Y52" s="148" t="s">
        <v>278</v>
      </c>
      <c r="Z52" s="148" t="s">
        <v>392</v>
      </c>
      <c r="AA52" s="149" t="s">
        <v>965</v>
      </c>
      <c r="AB52" s="147" t="s">
        <v>390</v>
      </c>
      <c r="AC52" s="209" t="s">
        <v>966</v>
      </c>
      <c r="AD52" s="153">
        <v>2</v>
      </c>
      <c r="AE52" s="154">
        <v>2</v>
      </c>
      <c r="AF52" s="156">
        <f t="shared" si="36"/>
        <v>4</v>
      </c>
      <c r="AG52" s="157">
        <f t="shared" ref="AG52:AG65" si="51">AF52*Q52</f>
        <v>240</v>
      </c>
      <c r="AH52" s="158" t="str">
        <f t="shared" si="50"/>
        <v>II</v>
      </c>
      <c r="AI52" s="155" t="str">
        <f t="shared" ref="AI52:AI65" si="52">IF(AH52="IV","Aceptable",IF(AH52="III","Mejorable",IF(AH52="II","No Aceptable o Aceptable con Control Especifico",IF(AH52="I","No Aceptable"))))</f>
        <v>No Aceptable o Aceptable con Control Especifico</v>
      </c>
      <c r="AJ52" s="159">
        <f t="shared" ref="AJ52:AJ53" si="53">R52</f>
        <v>360</v>
      </c>
      <c r="AK52" s="159">
        <f t="shared" ref="AK52:AK65" si="54">AG52</f>
        <v>240</v>
      </c>
      <c r="AL52" s="160">
        <f t="shared" ref="AL52:AL65" si="55">(AJ52-AK52)/AJ52</f>
        <v>0.33333333333333331</v>
      </c>
      <c r="AM52" s="161" t="s">
        <v>394</v>
      </c>
      <c r="AN52" s="210" t="s">
        <v>563</v>
      </c>
    </row>
    <row r="53" spans="1:40" ht="198">
      <c r="A53" s="574"/>
      <c r="B53" s="162" t="s">
        <v>385</v>
      </c>
      <c r="C53" s="162" t="s">
        <v>386</v>
      </c>
      <c r="D53" s="136" t="s">
        <v>449</v>
      </c>
      <c r="E53" s="149" t="s">
        <v>492</v>
      </c>
      <c r="F53" s="208" t="s">
        <v>28</v>
      </c>
      <c r="G53" s="136" t="s">
        <v>48</v>
      </c>
      <c r="H53" s="136" t="s">
        <v>426</v>
      </c>
      <c r="I53" s="136" t="s">
        <v>600</v>
      </c>
      <c r="J53" s="149" t="s">
        <v>603</v>
      </c>
      <c r="K53" s="149" t="s">
        <v>604</v>
      </c>
      <c r="L53" s="147" t="s">
        <v>390</v>
      </c>
      <c r="M53" s="153">
        <v>2</v>
      </c>
      <c r="N53" s="154">
        <v>3</v>
      </c>
      <c r="O53" s="153">
        <f>M53*N53</f>
        <v>6</v>
      </c>
      <c r="P53" s="167" t="str">
        <f t="shared" si="47"/>
        <v>Medio</v>
      </c>
      <c r="Q53" s="153">
        <v>60</v>
      </c>
      <c r="R53" s="153">
        <f t="shared" si="0"/>
        <v>360</v>
      </c>
      <c r="S53" s="153" t="str">
        <f t="shared" si="48"/>
        <v>II</v>
      </c>
      <c r="T53" s="155" t="str">
        <f t="shared" si="49"/>
        <v>No Aceptable o Aceptable con Control Especifico</v>
      </c>
      <c r="U53" s="137" t="s">
        <v>391</v>
      </c>
      <c r="V53" s="137" t="s">
        <v>392</v>
      </c>
      <c r="W53" s="137" t="s">
        <v>392</v>
      </c>
      <c r="X53" s="149" t="s">
        <v>398</v>
      </c>
      <c r="Y53" s="148" t="s">
        <v>278</v>
      </c>
      <c r="Z53" s="148" t="s">
        <v>392</v>
      </c>
      <c r="AA53" s="149" t="s">
        <v>964</v>
      </c>
      <c r="AB53" s="147" t="s">
        <v>837</v>
      </c>
      <c r="AC53" s="209" t="s">
        <v>659</v>
      </c>
      <c r="AD53" s="153">
        <v>2</v>
      </c>
      <c r="AE53" s="154">
        <v>2</v>
      </c>
      <c r="AF53" s="156">
        <f t="shared" si="36"/>
        <v>4</v>
      </c>
      <c r="AG53" s="157">
        <f t="shared" si="51"/>
        <v>240</v>
      </c>
      <c r="AH53" s="158" t="str">
        <f t="shared" si="50"/>
        <v>II</v>
      </c>
      <c r="AI53" s="155" t="str">
        <f t="shared" si="52"/>
        <v>No Aceptable o Aceptable con Control Especifico</v>
      </c>
      <c r="AJ53" s="159">
        <f t="shared" si="53"/>
        <v>360</v>
      </c>
      <c r="AK53" s="159">
        <f t="shared" si="54"/>
        <v>240</v>
      </c>
      <c r="AL53" s="160">
        <f t="shared" si="55"/>
        <v>0.33333333333333331</v>
      </c>
      <c r="AM53" s="161" t="s">
        <v>394</v>
      </c>
      <c r="AN53" s="210" t="s">
        <v>563</v>
      </c>
    </row>
    <row r="54" spans="1:40" ht="196.2">
      <c r="A54" s="574"/>
      <c r="B54" s="162" t="s">
        <v>385</v>
      </c>
      <c r="C54" s="162" t="s">
        <v>574</v>
      </c>
      <c r="D54" s="136" t="s">
        <v>445</v>
      </c>
      <c r="E54" s="149" t="s">
        <v>492</v>
      </c>
      <c r="F54" s="208" t="s">
        <v>29</v>
      </c>
      <c r="G54" s="136" t="s">
        <v>67</v>
      </c>
      <c r="H54" s="136" t="s">
        <v>440</v>
      </c>
      <c r="I54" s="147" t="s">
        <v>820</v>
      </c>
      <c r="J54" s="149" t="s">
        <v>389</v>
      </c>
      <c r="K54" s="149" t="s">
        <v>397</v>
      </c>
      <c r="L54" s="149" t="s">
        <v>685</v>
      </c>
      <c r="M54" s="153">
        <v>6</v>
      </c>
      <c r="N54" s="154">
        <v>1</v>
      </c>
      <c r="O54" s="153">
        <f t="shared" ref="O54:O64" si="56">M54*N54</f>
        <v>6</v>
      </c>
      <c r="P54" s="167" t="str">
        <f t="shared" si="47"/>
        <v>Medio</v>
      </c>
      <c r="Q54" s="153">
        <v>100</v>
      </c>
      <c r="R54" s="153">
        <f t="shared" si="0"/>
        <v>600</v>
      </c>
      <c r="S54" s="153" t="str">
        <f t="shared" si="48"/>
        <v>I</v>
      </c>
      <c r="T54" s="155" t="str">
        <f t="shared" si="49"/>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36"/>
        <v>2</v>
      </c>
      <c r="AG54" s="157">
        <f t="shared" si="51"/>
        <v>200</v>
      </c>
      <c r="AH54" s="158" t="str">
        <f t="shared" si="50"/>
        <v>II</v>
      </c>
      <c r="AI54" s="155" t="str">
        <f t="shared" si="52"/>
        <v>No Aceptable o Aceptable con Control Especifico</v>
      </c>
      <c r="AJ54" s="159">
        <v>600</v>
      </c>
      <c r="AK54" s="159">
        <f t="shared" si="54"/>
        <v>200</v>
      </c>
      <c r="AL54" s="160">
        <f t="shared" si="55"/>
        <v>0.66666666666666663</v>
      </c>
      <c r="AM54" s="161" t="s">
        <v>394</v>
      </c>
      <c r="AN54" s="210" t="s">
        <v>399</v>
      </c>
    </row>
    <row r="55" spans="1:40" ht="196.2">
      <c r="A55" s="574"/>
      <c r="B55" s="162" t="s">
        <v>385</v>
      </c>
      <c r="C55" s="162" t="s">
        <v>574</v>
      </c>
      <c r="D55" s="136" t="s">
        <v>445</v>
      </c>
      <c r="E55" s="149" t="s">
        <v>492</v>
      </c>
      <c r="F55" s="208" t="s">
        <v>29</v>
      </c>
      <c r="G55" s="136" t="s">
        <v>62</v>
      </c>
      <c r="H55" s="136" t="s">
        <v>446</v>
      </c>
      <c r="I55" s="147" t="s">
        <v>681</v>
      </c>
      <c r="J55" s="149" t="s">
        <v>389</v>
      </c>
      <c r="K55" s="149" t="s">
        <v>397</v>
      </c>
      <c r="L55" s="149" t="s">
        <v>682</v>
      </c>
      <c r="M55" s="153">
        <v>6</v>
      </c>
      <c r="N55" s="154">
        <v>1</v>
      </c>
      <c r="O55" s="153">
        <f t="shared" si="56"/>
        <v>6</v>
      </c>
      <c r="P55" s="167" t="str">
        <f t="shared" si="47"/>
        <v>Medio</v>
      </c>
      <c r="Q55" s="153">
        <v>100</v>
      </c>
      <c r="R55" s="153">
        <f t="shared" si="0"/>
        <v>600</v>
      </c>
      <c r="S55" s="153" t="str">
        <f t="shared" si="48"/>
        <v>I</v>
      </c>
      <c r="T55" s="155" t="str">
        <f t="shared" si="49"/>
        <v>No Aceptable</v>
      </c>
      <c r="U55" s="137" t="s">
        <v>391</v>
      </c>
      <c r="V55" s="137" t="s">
        <v>392</v>
      </c>
      <c r="W55" s="137" t="s">
        <v>392</v>
      </c>
      <c r="X55" s="149" t="s">
        <v>626</v>
      </c>
      <c r="Y55" s="148" t="s">
        <v>278</v>
      </c>
      <c r="Z55" s="147" t="s">
        <v>392</v>
      </c>
      <c r="AA55" s="149" t="s">
        <v>793</v>
      </c>
      <c r="AB55" s="147" t="s">
        <v>390</v>
      </c>
      <c r="AC55" s="209" t="s">
        <v>794</v>
      </c>
      <c r="AD55" s="153">
        <v>2</v>
      </c>
      <c r="AE55" s="154">
        <v>1</v>
      </c>
      <c r="AF55" s="156">
        <f t="shared" si="36"/>
        <v>2</v>
      </c>
      <c r="AG55" s="157">
        <f t="shared" si="51"/>
        <v>200</v>
      </c>
      <c r="AH55" s="158" t="str">
        <f t="shared" si="50"/>
        <v>II</v>
      </c>
      <c r="AI55" s="155" t="str">
        <f t="shared" si="52"/>
        <v>No Aceptable o Aceptable con Control Especifico</v>
      </c>
      <c r="AJ55" s="159">
        <v>600</v>
      </c>
      <c r="AK55" s="159">
        <f t="shared" si="54"/>
        <v>200</v>
      </c>
      <c r="AL55" s="160">
        <f t="shared" si="55"/>
        <v>0.66666666666666663</v>
      </c>
      <c r="AM55" s="161" t="s">
        <v>394</v>
      </c>
      <c r="AN55" s="210" t="s">
        <v>399</v>
      </c>
    </row>
    <row r="56" spans="1:40" ht="198">
      <c r="A56" s="574"/>
      <c r="B56" s="162" t="s">
        <v>385</v>
      </c>
      <c r="C56" s="162" t="s">
        <v>386</v>
      </c>
      <c r="D56" s="136" t="s">
        <v>449</v>
      </c>
      <c r="E56" s="149" t="s">
        <v>492</v>
      </c>
      <c r="F56" s="208" t="s">
        <v>29</v>
      </c>
      <c r="G56" s="208" t="s">
        <v>43</v>
      </c>
      <c r="H56" s="311" t="s">
        <v>1010</v>
      </c>
      <c r="I56" s="147" t="s">
        <v>618</v>
      </c>
      <c r="J56" s="147" t="s">
        <v>397</v>
      </c>
      <c r="K56" s="147" t="s">
        <v>397</v>
      </c>
      <c r="L56" s="147" t="s">
        <v>397</v>
      </c>
      <c r="M56" s="153">
        <v>2</v>
      </c>
      <c r="N56" s="154">
        <v>3</v>
      </c>
      <c r="O56" s="153">
        <f t="shared" si="56"/>
        <v>6</v>
      </c>
      <c r="P56" s="167" t="str">
        <f t="shared" si="47"/>
        <v>Medio</v>
      </c>
      <c r="Q56" s="153">
        <v>10</v>
      </c>
      <c r="R56" s="153">
        <f t="shared" si="0"/>
        <v>60</v>
      </c>
      <c r="S56" s="153" t="str">
        <f t="shared" si="48"/>
        <v>III</v>
      </c>
      <c r="T56" s="155" t="str">
        <f t="shared" si="49"/>
        <v>Mejorable</v>
      </c>
      <c r="U56" s="137" t="s">
        <v>391</v>
      </c>
      <c r="V56" s="137" t="s">
        <v>392</v>
      </c>
      <c r="W56" s="137" t="s">
        <v>392</v>
      </c>
      <c r="X56" s="149" t="s">
        <v>619</v>
      </c>
      <c r="Y56" s="148" t="s">
        <v>278</v>
      </c>
      <c r="Z56" s="147" t="s">
        <v>392</v>
      </c>
      <c r="AA56" s="149" t="s">
        <v>621</v>
      </c>
      <c r="AB56" s="147" t="s">
        <v>390</v>
      </c>
      <c r="AC56" s="209" t="s">
        <v>622</v>
      </c>
      <c r="AD56" s="153">
        <v>2</v>
      </c>
      <c r="AE56" s="154">
        <v>2</v>
      </c>
      <c r="AF56" s="156">
        <f t="shared" si="36"/>
        <v>4</v>
      </c>
      <c r="AG56" s="157">
        <f t="shared" si="51"/>
        <v>40</v>
      </c>
      <c r="AH56" s="158" t="str">
        <f t="shared" si="50"/>
        <v>III</v>
      </c>
      <c r="AI56" s="155" t="str">
        <f t="shared" si="52"/>
        <v>Mejorable</v>
      </c>
      <c r="AJ56" s="159">
        <v>60</v>
      </c>
      <c r="AK56" s="159">
        <f t="shared" si="54"/>
        <v>40</v>
      </c>
      <c r="AL56" s="160">
        <f t="shared" si="55"/>
        <v>0.33333333333333331</v>
      </c>
      <c r="AM56" s="161" t="s">
        <v>407</v>
      </c>
      <c r="AN56" s="210" t="s">
        <v>427</v>
      </c>
    </row>
    <row r="57" spans="1:40" ht="196.2">
      <c r="A57" s="574"/>
      <c r="B57" s="162" t="s">
        <v>385</v>
      </c>
      <c r="C57" s="162" t="s">
        <v>386</v>
      </c>
      <c r="D57" s="136" t="s">
        <v>856</v>
      </c>
      <c r="E57" s="149" t="s">
        <v>492</v>
      </c>
      <c r="F57" s="208" t="s">
        <v>29</v>
      </c>
      <c r="G57" s="311" t="s">
        <v>49</v>
      </c>
      <c r="H57" s="311" t="s">
        <v>1030</v>
      </c>
      <c r="I57" s="147" t="s">
        <v>623</v>
      </c>
      <c r="J57" s="147" t="s">
        <v>389</v>
      </c>
      <c r="K57" s="149" t="s">
        <v>624</v>
      </c>
      <c r="L57" s="149" t="s">
        <v>625</v>
      </c>
      <c r="M57" s="153">
        <v>2</v>
      </c>
      <c r="N57" s="154">
        <v>3</v>
      </c>
      <c r="O57" s="153">
        <f t="shared" si="56"/>
        <v>6</v>
      </c>
      <c r="P57" s="167" t="str">
        <f t="shared" si="47"/>
        <v>Medio</v>
      </c>
      <c r="Q57" s="153">
        <v>100</v>
      </c>
      <c r="R57" s="153">
        <f t="shared" si="0"/>
        <v>600</v>
      </c>
      <c r="S57" s="153" t="str">
        <f t="shared" si="48"/>
        <v>I</v>
      </c>
      <c r="T57" s="155" t="str">
        <f t="shared" si="49"/>
        <v>No Aceptable</v>
      </c>
      <c r="U57" s="137" t="s">
        <v>391</v>
      </c>
      <c r="V57" s="137" t="s">
        <v>392</v>
      </c>
      <c r="W57" s="137" t="s">
        <v>392</v>
      </c>
      <c r="X57" s="261" t="s">
        <v>626</v>
      </c>
      <c r="Y57" s="262" t="s">
        <v>278</v>
      </c>
      <c r="Z57" s="263" t="s">
        <v>607</v>
      </c>
      <c r="AA57" s="261" t="s">
        <v>944</v>
      </c>
      <c r="AB57" s="263" t="s">
        <v>390</v>
      </c>
      <c r="AC57" s="264" t="s">
        <v>660</v>
      </c>
      <c r="AD57" s="153">
        <v>2</v>
      </c>
      <c r="AE57" s="154">
        <v>2</v>
      </c>
      <c r="AF57" s="156">
        <f t="shared" si="36"/>
        <v>4</v>
      </c>
      <c r="AG57" s="157">
        <f t="shared" si="51"/>
        <v>400</v>
      </c>
      <c r="AH57" s="158" t="str">
        <f t="shared" si="50"/>
        <v>II</v>
      </c>
      <c r="AI57" s="155" t="str">
        <f t="shared" si="52"/>
        <v>No Aceptable o Aceptable con Control Especifico</v>
      </c>
      <c r="AJ57" s="159">
        <f t="shared" ref="AJ57" si="57">R57</f>
        <v>600</v>
      </c>
      <c r="AK57" s="159">
        <f t="shared" si="54"/>
        <v>400</v>
      </c>
      <c r="AL57" s="160">
        <f t="shared" si="55"/>
        <v>0.33333333333333331</v>
      </c>
      <c r="AM57" s="161" t="s">
        <v>394</v>
      </c>
      <c r="AN57" s="210" t="s">
        <v>563</v>
      </c>
    </row>
    <row r="58" spans="1:40" ht="198">
      <c r="A58" s="574"/>
      <c r="B58" s="162" t="s">
        <v>385</v>
      </c>
      <c r="C58" s="162" t="s">
        <v>386</v>
      </c>
      <c r="D58" s="136" t="s">
        <v>449</v>
      </c>
      <c r="E58" s="149" t="s">
        <v>492</v>
      </c>
      <c r="F58" s="311" t="s">
        <v>30</v>
      </c>
      <c r="G58" s="311" t="s">
        <v>44</v>
      </c>
      <c r="H58" s="311" t="s">
        <v>636</v>
      </c>
      <c r="I58" s="149" t="s">
        <v>645</v>
      </c>
      <c r="J58" s="147" t="s">
        <v>390</v>
      </c>
      <c r="K58" s="147" t="s">
        <v>638</v>
      </c>
      <c r="L58" s="147" t="s">
        <v>639</v>
      </c>
      <c r="M58" s="153">
        <v>2</v>
      </c>
      <c r="N58" s="154">
        <v>4</v>
      </c>
      <c r="O58" s="153">
        <f t="shared" si="56"/>
        <v>8</v>
      </c>
      <c r="P58" s="167" t="str">
        <f t="shared" si="47"/>
        <v>Medio</v>
      </c>
      <c r="Q58" s="153">
        <v>100</v>
      </c>
      <c r="R58" s="153">
        <f t="shared" si="0"/>
        <v>800</v>
      </c>
      <c r="S58" s="153" t="str">
        <f t="shared" si="48"/>
        <v>I</v>
      </c>
      <c r="T58" s="155" t="str">
        <f t="shared" si="49"/>
        <v>No Aceptable</v>
      </c>
      <c r="U58" s="137" t="s">
        <v>391</v>
      </c>
      <c r="V58" s="137" t="s">
        <v>392</v>
      </c>
      <c r="W58" s="137" t="s">
        <v>392</v>
      </c>
      <c r="X58" s="149" t="s">
        <v>626</v>
      </c>
      <c r="Y58" s="262" t="s">
        <v>278</v>
      </c>
      <c r="Z58" s="263" t="s">
        <v>392</v>
      </c>
      <c r="AA58" s="261" t="s">
        <v>960</v>
      </c>
      <c r="AB58" s="263" t="s">
        <v>641</v>
      </c>
      <c r="AC58" s="264" t="s">
        <v>643</v>
      </c>
      <c r="AD58" s="265">
        <v>2</v>
      </c>
      <c r="AE58" s="266">
        <v>3</v>
      </c>
      <c r="AF58" s="267">
        <f t="shared" si="36"/>
        <v>6</v>
      </c>
      <c r="AG58" s="268">
        <f t="shared" si="51"/>
        <v>600</v>
      </c>
      <c r="AH58" s="269" t="str">
        <f t="shared" si="50"/>
        <v>I</v>
      </c>
      <c r="AI58" s="270" t="str">
        <f t="shared" si="52"/>
        <v>No Aceptable</v>
      </c>
      <c r="AJ58" s="271">
        <v>800</v>
      </c>
      <c r="AK58" s="271">
        <f t="shared" si="54"/>
        <v>600</v>
      </c>
      <c r="AL58" s="272">
        <f t="shared" si="55"/>
        <v>0.25</v>
      </c>
      <c r="AM58" s="273" t="s">
        <v>407</v>
      </c>
      <c r="AN58" s="210" t="s">
        <v>634</v>
      </c>
    </row>
    <row r="59" spans="1:40" ht="198">
      <c r="A59" s="575"/>
      <c r="B59" s="162" t="s">
        <v>385</v>
      </c>
      <c r="C59" s="162" t="s">
        <v>386</v>
      </c>
      <c r="D59" s="136" t="s">
        <v>449</v>
      </c>
      <c r="E59" s="149" t="s">
        <v>492</v>
      </c>
      <c r="F59" s="311" t="s">
        <v>30</v>
      </c>
      <c r="G59" s="311" t="s">
        <v>57</v>
      </c>
      <c r="H59" s="311" t="s">
        <v>1043</v>
      </c>
      <c r="I59" s="147" t="s">
        <v>646</v>
      </c>
      <c r="J59" s="147" t="s">
        <v>390</v>
      </c>
      <c r="K59" s="147" t="s">
        <v>638</v>
      </c>
      <c r="L59" s="147" t="s">
        <v>639</v>
      </c>
      <c r="M59" s="153">
        <v>2</v>
      </c>
      <c r="N59" s="154">
        <v>4</v>
      </c>
      <c r="O59" s="153">
        <f t="shared" si="56"/>
        <v>8</v>
      </c>
      <c r="P59" s="167" t="str">
        <f t="shared" si="47"/>
        <v>Medio</v>
      </c>
      <c r="Q59" s="153">
        <v>100</v>
      </c>
      <c r="R59" s="153">
        <f t="shared" si="0"/>
        <v>800</v>
      </c>
      <c r="S59" s="153" t="str">
        <f t="shared" si="48"/>
        <v>I</v>
      </c>
      <c r="T59" s="155" t="str">
        <f t="shared" si="49"/>
        <v>No Aceptable</v>
      </c>
      <c r="U59" s="137" t="s">
        <v>391</v>
      </c>
      <c r="V59" s="137" t="s">
        <v>392</v>
      </c>
      <c r="W59" s="137" t="s">
        <v>392</v>
      </c>
      <c r="X59" s="149" t="s">
        <v>626</v>
      </c>
      <c r="Y59" s="262" t="s">
        <v>278</v>
      </c>
      <c r="Z59" s="263" t="s">
        <v>392</v>
      </c>
      <c r="AA59" s="261" t="s">
        <v>959</v>
      </c>
      <c r="AB59" s="263" t="s">
        <v>641</v>
      </c>
      <c r="AC59" s="264" t="s">
        <v>643</v>
      </c>
      <c r="AD59" s="265">
        <v>2</v>
      </c>
      <c r="AE59" s="266">
        <v>3</v>
      </c>
      <c r="AF59" s="267">
        <f t="shared" si="36"/>
        <v>6</v>
      </c>
      <c r="AG59" s="268">
        <f t="shared" si="51"/>
        <v>600</v>
      </c>
      <c r="AH59" s="269" t="str">
        <f t="shared" si="50"/>
        <v>I</v>
      </c>
      <c r="AI59" s="270" t="str">
        <f t="shared" si="52"/>
        <v>No Aceptable</v>
      </c>
      <c r="AJ59" s="271">
        <v>800</v>
      </c>
      <c r="AK59" s="271">
        <f t="shared" si="54"/>
        <v>600</v>
      </c>
      <c r="AL59" s="272">
        <f t="shared" si="55"/>
        <v>0.25</v>
      </c>
      <c r="AM59" s="273" t="s">
        <v>407</v>
      </c>
      <c r="AN59" s="210" t="s">
        <v>634</v>
      </c>
    </row>
    <row r="60" spans="1:40" ht="196.2">
      <c r="A60" s="568" t="s">
        <v>452</v>
      </c>
      <c r="B60" s="162" t="s">
        <v>385</v>
      </c>
      <c r="C60" s="162" t="s">
        <v>386</v>
      </c>
      <c r="D60" s="136" t="s">
        <v>1031</v>
      </c>
      <c r="E60" s="149" t="s">
        <v>492</v>
      </c>
      <c r="F60" s="208" t="s">
        <v>29</v>
      </c>
      <c r="G60" s="136" t="s">
        <v>67</v>
      </c>
      <c r="H60" s="136" t="s">
        <v>454</v>
      </c>
      <c r="I60" s="147" t="s">
        <v>820</v>
      </c>
      <c r="J60" s="149" t="s">
        <v>389</v>
      </c>
      <c r="K60" s="149" t="s">
        <v>397</v>
      </c>
      <c r="L60" s="149" t="s">
        <v>685</v>
      </c>
      <c r="M60" s="153">
        <v>6</v>
      </c>
      <c r="N60" s="154">
        <v>1</v>
      </c>
      <c r="O60" s="153">
        <f t="shared" si="56"/>
        <v>6</v>
      </c>
      <c r="P60" s="167" t="str">
        <f t="shared" si="47"/>
        <v>Medio</v>
      </c>
      <c r="Q60" s="153">
        <v>100</v>
      </c>
      <c r="R60" s="153">
        <f t="shared" si="0"/>
        <v>600</v>
      </c>
      <c r="S60" s="153" t="str">
        <f t="shared" si="48"/>
        <v>I</v>
      </c>
      <c r="T60" s="155" t="str">
        <f t="shared" si="49"/>
        <v>No Aceptable</v>
      </c>
      <c r="U60" s="137" t="s">
        <v>391</v>
      </c>
      <c r="V60" s="137" t="s">
        <v>392</v>
      </c>
      <c r="W60" s="137" t="s">
        <v>392</v>
      </c>
      <c r="X60" s="149" t="s">
        <v>626</v>
      </c>
      <c r="Y60" s="148" t="s">
        <v>278</v>
      </c>
      <c r="Z60" s="147" t="s">
        <v>392</v>
      </c>
      <c r="AA60" s="149" t="s">
        <v>795</v>
      </c>
      <c r="AB60" s="147" t="s">
        <v>390</v>
      </c>
      <c r="AC60" s="209" t="s">
        <v>687</v>
      </c>
      <c r="AD60" s="153">
        <v>2</v>
      </c>
      <c r="AE60" s="154">
        <v>1</v>
      </c>
      <c r="AF60" s="156">
        <f t="shared" si="36"/>
        <v>2</v>
      </c>
      <c r="AG60" s="157">
        <f t="shared" si="51"/>
        <v>200</v>
      </c>
      <c r="AH60" s="158" t="str">
        <f t="shared" si="50"/>
        <v>II</v>
      </c>
      <c r="AI60" s="155" t="str">
        <f t="shared" si="52"/>
        <v>No Aceptable o Aceptable con Control Especifico</v>
      </c>
      <c r="AJ60" s="159">
        <v>600</v>
      </c>
      <c r="AK60" s="159">
        <f t="shared" si="54"/>
        <v>200</v>
      </c>
      <c r="AL60" s="160">
        <f t="shared" si="55"/>
        <v>0.66666666666666663</v>
      </c>
      <c r="AM60" s="161" t="s">
        <v>394</v>
      </c>
      <c r="AN60" s="210" t="s">
        <v>399</v>
      </c>
    </row>
    <row r="61" spans="1:40" ht="196.2">
      <c r="A61" s="569"/>
      <c r="B61" s="162" t="s">
        <v>385</v>
      </c>
      <c r="C61" s="162" t="s">
        <v>386</v>
      </c>
      <c r="D61" s="136" t="s">
        <v>453</v>
      </c>
      <c r="E61" s="149" t="s">
        <v>492</v>
      </c>
      <c r="F61" s="208" t="s">
        <v>29</v>
      </c>
      <c r="G61" s="136" t="s">
        <v>62</v>
      </c>
      <c r="H61" s="136" t="s">
        <v>455</v>
      </c>
      <c r="I61" s="147" t="s">
        <v>681</v>
      </c>
      <c r="J61" s="149" t="s">
        <v>389</v>
      </c>
      <c r="K61" s="149" t="s">
        <v>397</v>
      </c>
      <c r="L61" s="149" t="s">
        <v>682</v>
      </c>
      <c r="M61" s="153">
        <v>6</v>
      </c>
      <c r="N61" s="154">
        <v>1</v>
      </c>
      <c r="O61" s="153">
        <f t="shared" si="56"/>
        <v>6</v>
      </c>
      <c r="P61" s="167" t="str">
        <f t="shared" si="47"/>
        <v>Medio</v>
      </c>
      <c r="Q61" s="153">
        <v>100</v>
      </c>
      <c r="R61" s="153">
        <f t="shared" si="0"/>
        <v>600</v>
      </c>
      <c r="S61" s="153" t="str">
        <f t="shared" si="48"/>
        <v>I</v>
      </c>
      <c r="T61" s="155" t="str">
        <f t="shared" si="49"/>
        <v>No Aceptable</v>
      </c>
      <c r="U61" s="137" t="s">
        <v>391</v>
      </c>
      <c r="V61" s="137" t="s">
        <v>392</v>
      </c>
      <c r="W61" s="137" t="s">
        <v>392</v>
      </c>
      <c r="X61" s="149" t="s">
        <v>626</v>
      </c>
      <c r="Y61" s="148" t="s">
        <v>278</v>
      </c>
      <c r="Z61" s="147" t="s">
        <v>392</v>
      </c>
      <c r="AA61" s="149" t="s">
        <v>793</v>
      </c>
      <c r="AB61" s="147" t="s">
        <v>390</v>
      </c>
      <c r="AC61" s="209" t="s">
        <v>794</v>
      </c>
      <c r="AD61" s="153">
        <v>2</v>
      </c>
      <c r="AE61" s="154">
        <v>1</v>
      </c>
      <c r="AF61" s="156">
        <f t="shared" si="36"/>
        <v>2</v>
      </c>
      <c r="AG61" s="157">
        <f t="shared" si="51"/>
        <v>200</v>
      </c>
      <c r="AH61" s="158" t="str">
        <f t="shared" si="50"/>
        <v>II</v>
      </c>
      <c r="AI61" s="155" t="str">
        <f t="shared" si="52"/>
        <v>No Aceptable o Aceptable con Control Especifico</v>
      </c>
      <c r="AJ61" s="159">
        <v>600</v>
      </c>
      <c r="AK61" s="159">
        <f t="shared" si="54"/>
        <v>200</v>
      </c>
      <c r="AL61" s="160">
        <f t="shared" si="55"/>
        <v>0.66666666666666663</v>
      </c>
      <c r="AM61" s="161" t="s">
        <v>394</v>
      </c>
      <c r="AN61" s="210" t="s">
        <v>399</v>
      </c>
    </row>
    <row r="62" spans="1:40" ht="138">
      <c r="A62" s="569"/>
      <c r="B62" s="162" t="s">
        <v>385</v>
      </c>
      <c r="C62" s="162" t="s">
        <v>386</v>
      </c>
      <c r="D62" s="136" t="s">
        <v>456</v>
      </c>
      <c r="E62" s="149" t="s">
        <v>492</v>
      </c>
      <c r="F62" s="208" t="s">
        <v>29</v>
      </c>
      <c r="G62" s="136" t="s">
        <v>36</v>
      </c>
      <c r="H62" s="136" t="s">
        <v>432</v>
      </c>
      <c r="I62" s="136" t="s">
        <v>433</v>
      </c>
      <c r="J62" s="153" t="s">
        <v>397</v>
      </c>
      <c r="K62" s="147" t="s">
        <v>397</v>
      </c>
      <c r="L62" s="147" t="s">
        <v>410</v>
      </c>
      <c r="M62" s="153">
        <v>2</v>
      </c>
      <c r="N62" s="154">
        <v>2</v>
      </c>
      <c r="O62" s="156">
        <f t="shared" si="56"/>
        <v>4</v>
      </c>
      <c r="P62" s="167" t="str">
        <f t="shared" si="47"/>
        <v>Bajo</v>
      </c>
      <c r="Q62" s="156">
        <v>60</v>
      </c>
      <c r="R62" s="156">
        <f t="shared" si="0"/>
        <v>240</v>
      </c>
      <c r="S62" s="153" t="str">
        <f t="shared" si="48"/>
        <v>II</v>
      </c>
      <c r="T62" s="155" t="str">
        <f t="shared" si="49"/>
        <v>No Aceptable o Aceptable con Control Especifico</v>
      </c>
      <c r="U62" s="137" t="s">
        <v>391</v>
      </c>
      <c r="V62" s="137" t="s">
        <v>392</v>
      </c>
      <c r="W62" s="137" t="s">
        <v>392</v>
      </c>
      <c r="X62" s="149" t="s">
        <v>434</v>
      </c>
      <c r="Y62" s="148" t="s">
        <v>278</v>
      </c>
      <c r="Z62" s="148" t="s">
        <v>392</v>
      </c>
      <c r="AA62" s="149" t="s">
        <v>963</v>
      </c>
      <c r="AB62" s="147" t="s">
        <v>390</v>
      </c>
      <c r="AC62" s="209" t="s">
        <v>958</v>
      </c>
      <c r="AD62" s="153">
        <v>2</v>
      </c>
      <c r="AE62" s="154">
        <v>1</v>
      </c>
      <c r="AF62" s="156">
        <f t="shared" si="36"/>
        <v>2</v>
      </c>
      <c r="AG62" s="157">
        <f t="shared" si="51"/>
        <v>120</v>
      </c>
      <c r="AH62" s="158" t="str">
        <f t="shared" si="50"/>
        <v>III</v>
      </c>
      <c r="AI62" s="155" t="str">
        <f t="shared" si="52"/>
        <v>Mejorable</v>
      </c>
      <c r="AJ62" s="159">
        <f t="shared" ref="AJ62:AJ65" si="58">R62</f>
        <v>240</v>
      </c>
      <c r="AK62" s="159">
        <f t="shared" si="54"/>
        <v>120</v>
      </c>
      <c r="AL62" s="160">
        <f t="shared" si="55"/>
        <v>0.5</v>
      </c>
      <c r="AM62" s="161" t="s">
        <v>407</v>
      </c>
      <c r="AN62" s="210" t="s">
        <v>395</v>
      </c>
    </row>
    <row r="63" spans="1:40" ht="102.6">
      <c r="A63" s="569"/>
      <c r="B63" s="152" t="s">
        <v>385</v>
      </c>
      <c r="C63" s="162" t="s">
        <v>386</v>
      </c>
      <c r="D63" s="136" t="s">
        <v>856</v>
      </c>
      <c r="E63" s="149" t="s">
        <v>839</v>
      </c>
      <c r="F63" s="208" t="s">
        <v>29</v>
      </c>
      <c r="G63" s="136" t="s">
        <v>49</v>
      </c>
      <c r="H63" s="136" t="s">
        <v>1198</v>
      </c>
      <c r="I63" s="149" t="s">
        <v>623</v>
      </c>
      <c r="J63" s="147" t="s">
        <v>389</v>
      </c>
      <c r="K63" s="149" t="s">
        <v>624</v>
      </c>
      <c r="L63" s="149" t="s">
        <v>625</v>
      </c>
      <c r="M63" s="153">
        <v>2</v>
      </c>
      <c r="N63" s="154">
        <v>3</v>
      </c>
      <c r="O63" s="153">
        <f t="shared" si="56"/>
        <v>6</v>
      </c>
      <c r="P63" s="167" t="str">
        <f t="shared" si="47"/>
        <v>Medio</v>
      </c>
      <c r="Q63" s="153">
        <v>100</v>
      </c>
      <c r="R63" s="153">
        <f t="shared" si="0"/>
        <v>600</v>
      </c>
      <c r="S63" s="153" t="str">
        <f t="shared" si="48"/>
        <v>I</v>
      </c>
      <c r="T63" s="155" t="str">
        <f t="shared" si="49"/>
        <v>No Aceptable</v>
      </c>
      <c r="U63" s="137" t="s">
        <v>391</v>
      </c>
      <c r="V63" s="137" t="s">
        <v>392</v>
      </c>
      <c r="W63" s="137" t="s">
        <v>392</v>
      </c>
      <c r="X63" s="149" t="s">
        <v>626</v>
      </c>
      <c r="Y63" s="148" t="s">
        <v>278</v>
      </c>
      <c r="Z63" s="147" t="s">
        <v>392</v>
      </c>
      <c r="AA63" s="149" t="s">
        <v>880</v>
      </c>
      <c r="AB63" s="147" t="s">
        <v>390</v>
      </c>
      <c r="AC63" s="209" t="s">
        <v>879</v>
      </c>
      <c r="AD63" s="153">
        <v>2</v>
      </c>
      <c r="AE63" s="154">
        <v>2</v>
      </c>
      <c r="AF63" s="153">
        <f t="shared" si="36"/>
        <v>4</v>
      </c>
      <c r="AG63" s="157">
        <f t="shared" si="51"/>
        <v>400</v>
      </c>
      <c r="AH63" s="158" t="str">
        <f t="shared" si="50"/>
        <v>II</v>
      </c>
      <c r="AI63" s="155" t="str">
        <f t="shared" si="52"/>
        <v>No Aceptable o Aceptable con Control Especifico</v>
      </c>
      <c r="AJ63" s="157">
        <v>600</v>
      </c>
      <c r="AK63" s="157">
        <f t="shared" si="54"/>
        <v>400</v>
      </c>
      <c r="AL63" s="361">
        <f t="shared" si="55"/>
        <v>0.33333333333333331</v>
      </c>
      <c r="AM63" s="362" t="s">
        <v>407</v>
      </c>
      <c r="AN63" s="363" t="s">
        <v>427</v>
      </c>
    </row>
    <row r="64" spans="1:40" ht="145.19999999999999">
      <c r="A64" s="569"/>
      <c r="B64" s="162" t="s">
        <v>385</v>
      </c>
      <c r="C64" s="162" t="s">
        <v>386</v>
      </c>
      <c r="D64" s="136" t="s">
        <v>456</v>
      </c>
      <c r="E64" s="149" t="s">
        <v>492</v>
      </c>
      <c r="F64" s="208" t="s">
        <v>28</v>
      </c>
      <c r="G64" s="136" t="s">
        <v>35</v>
      </c>
      <c r="H64" s="136" t="s">
        <v>457</v>
      </c>
      <c r="I64" s="136" t="s">
        <v>605</v>
      </c>
      <c r="J64" s="149" t="s">
        <v>401</v>
      </c>
      <c r="K64" s="147" t="s">
        <v>397</v>
      </c>
      <c r="L64" s="147" t="s">
        <v>397</v>
      </c>
      <c r="M64" s="153">
        <v>2</v>
      </c>
      <c r="N64" s="154">
        <v>3</v>
      </c>
      <c r="O64" s="153">
        <f t="shared" si="56"/>
        <v>6</v>
      </c>
      <c r="P64" s="167" t="str">
        <f t="shared" si="47"/>
        <v>Medio</v>
      </c>
      <c r="Q64" s="153">
        <v>60</v>
      </c>
      <c r="R64" s="153">
        <f t="shared" si="0"/>
        <v>360</v>
      </c>
      <c r="S64" s="153" t="str">
        <f t="shared" si="48"/>
        <v>II</v>
      </c>
      <c r="T64" s="155" t="str">
        <f t="shared" si="49"/>
        <v>No Aceptable o Aceptable con Control Especifico</v>
      </c>
      <c r="U64" s="137" t="s">
        <v>391</v>
      </c>
      <c r="V64" s="137" t="s">
        <v>392</v>
      </c>
      <c r="W64" s="137" t="s">
        <v>392</v>
      </c>
      <c r="X64" s="149" t="s">
        <v>606</v>
      </c>
      <c r="Y64" s="148" t="s">
        <v>278</v>
      </c>
      <c r="Z64" s="148" t="s">
        <v>392</v>
      </c>
      <c r="AA64" s="149" t="s">
        <v>965</v>
      </c>
      <c r="AB64" s="147" t="s">
        <v>390</v>
      </c>
      <c r="AC64" s="209" t="s">
        <v>966</v>
      </c>
      <c r="AD64" s="153">
        <v>2</v>
      </c>
      <c r="AE64" s="154">
        <v>2</v>
      </c>
      <c r="AF64" s="156">
        <f t="shared" si="36"/>
        <v>4</v>
      </c>
      <c r="AG64" s="157">
        <f t="shared" si="51"/>
        <v>240</v>
      </c>
      <c r="AH64" s="158" t="str">
        <f t="shared" si="50"/>
        <v>II</v>
      </c>
      <c r="AI64" s="155" t="str">
        <f t="shared" si="52"/>
        <v>No Aceptable o Aceptable con Control Especifico</v>
      </c>
      <c r="AJ64" s="159">
        <f t="shared" si="58"/>
        <v>360</v>
      </c>
      <c r="AK64" s="159">
        <f t="shared" si="54"/>
        <v>240</v>
      </c>
      <c r="AL64" s="160">
        <f t="shared" si="55"/>
        <v>0.33333333333333331</v>
      </c>
      <c r="AM64" s="161" t="s">
        <v>394</v>
      </c>
      <c r="AN64" s="210" t="s">
        <v>563</v>
      </c>
    </row>
    <row r="65" spans="1:40" ht="158.4">
      <c r="A65" s="569"/>
      <c r="B65" s="162" t="s">
        <v>385</v>
      </c>
      <c r="C65" s="162" t="s">
        <v>386</v>
      </c>
      <c r="D65" s="136" t="s">
        <v>456</v>
      </c>
      <c r="E65" s="149" t="s">
        <v>492</v>
      </c>
      <c r="F65" s="208" t="s">
        <v>28</v>
      </c>
      <c r="G65" s="136" t="s">
        <v>48</v>
      </c>
      <c r="H65" s="136" t="s">
        <v>458</v>
      </c>
      <c r="I65" s="136" t="s">
        <v>600</v>
      </c>
      <c r="J65" s="149" t="s">
        <v>603</v>
      </c>
      <c r="K65" s="149" t="s">
        <v>604</v>
      </c>
      <c r="L65" s="147" t="s">
        <v>390</v>
      </c>
      <c r="M65" s="153">
        <v>2</v>
      </c>
      <c r="N65" s="154">
        <v>3</v>
      </c>
      <c r="O65" s="153">
        <f>M65*N65</f>
        <v>6</v>
      </c>
      <c r="P65" s="167" t="str">
        <f t="shared" si="47"/>
        <v>Medio</v>
      </c>
      <c r="Q65" s="153">
        <v>60</v>
      </c>
      <c r="R65" s="153">
        <f t="shared" si="0"/>
        <v>360</v>
      </c>
      <c r="S65" s="153" t="str">
        <f t="shared" si="48"/>
        <v>II</v>
      </c>
      <c r="T65" s="155" t="str">
        <f t="shared" si="49"/>
        <v>No Aceptable o Aceptable con Control Especifico</v>
      </c>
      <c r="U65" s="137" t="s">
        <v>391</v>
      </c>
      <c r="V65" s="137" t="s">
        <v>392</v>
      </c>
      <c r="W65" s="137" t="s">
        <v>392</v>
      </c>
      <c r="X65" s="149" t="s">
        <v>398</v>
      </c>
      <c r="Y65" s="148" t="s">
        <v>278</v>
      </c>
      <c r="Z65" s="148" t="s">
        <v>392</v>
      </c>
      <c r="AA65" s="149" t="s">
        <v>964</v>
      </c>
      <c r="AB65" s="147" t="s">
        <v>837</v>
      </c>
      <c r="AC65" s="209" t="s">
        <v>659</v>
      </c>
      <c r="AD65" s="153">
        <v>2</v>
      </c>
      <c r="AE65" s="154">
        <v>2</v>
      </c>
      <c r="AF65" s="156">
        <f t="shared" si="36"/>
        <v>4</v>
      </c>
      <c r="AG65" s="157">
        <f t="shared" si="51"/>
        <v>240</v>
      </c>
      <c r="AH65" s="158" t="str">
        <f t="shared" si="50"/>
        <v>II</v>
      </c>
      <c r="AI65" s="155" t="str">
        <f t="shared" si="52"/>
        <v>No Aceptable o Aceptable con Control Especifico</v>
      </c>
      <c r="AJ65" s="159">
        <f t="shared" si="58"/>
        <v>360</v>
      </c>
      <c r="AK65" s="159">
        <f t="shared" si="54"/>
        <v>240</v>
      </c>
      <c r="AL65" s="160">
        <f t="shared" si="55"/>
        <v>0.33333333333333331</v>
      </c>
      <c r="AM65" s="161" t="s">
        <v>394</v>
      </c>
      <c r="AN65" s="210" t="s">
        <v>563</v>
      </c>
    </row>
    <row r="66" spans="1:40" ht="211.2">
      <c r="A66" s="569"/>
      <c r="B66" s="321" t="s">
        <v>385</v>
      </c>
      <c r="C66" s="321" t="s">
        <v>386</v>
      </c>
      <c r="D66" s="322" t="s">
        <v>462</v>
      </c>
      <c r="E66" s="149" t="s">
        <v>492</v>
      </c>
      <c r="F66" s="208" t="s">
        <v>27</v>
      </c>
      <c r="G66" s="136" t="s">
        <v>388</v>
      </c>
      <c r="H66" s="208" t="s">
        <v>743</v>
      </c>
      <c r="I66" s="136" t="s">
        <v>596</v>
      </c>
      <c r="J66" s="147" t="s">
        <v>389</v>
      </c>
      <c r="K66" s="149" t="s">
        <v>592</v>
      </c>
      <c r="L66" s="147" t="s">
        <v>390</v>
      </c>
      <c r="M66" s="153">
        <v>2</v>
      </c>
      <c r="N66" s="154">
        <v>3</v>
      </c>
      <c r="O66" s="153">
        <f>M66*N66</f>
        <v>6</v>
      </c>
      <c r="P66" s="167" t="str">
        <f>IF((O66&gt;23),"MuyAlto",IF(O66&gt;9,"Alto",IF(O66&gt;5,"Medio",IF(O66&lt;6,"Bajo"))))</f>
        <v>Medio</v>
      </c>
      <c r="Q66" s="153">
        <v>25</v>
      </c>
      <c r="R66" s="153">
        <f t="shared" si="0"/>
        <v>150</v>
      </c>
      <c r="S66" s="153" t="str">
        <f>IF((R66&gt;599),"I",IF(R66&gt;149,"II",IF(R66&gt;39,"III",IF(R66&lt;31,"IV"))))</f>
        <v>II</v>
      </c>
      <c r="T66" s="155" t="str">
        <f>IF(S66="IV","Aceptable",IF(S66="III","Mejorable",IF(S66="II","No Aceptable o Aceptable con Control Especifico",IF(S66="I","No Aceptable"))))</f>
        <v>No Aceptable o Aceptable con Control Especifico</v>
      </c>
      <c r="U66" s="137" t="s">
        <v>391</v>
      </c>
      <c r="V66" s="137" t="s">
        <v>392</v>
      </c>
      <c r="W66" s="137" t="s">
        <v>392</v>
      </c>
      <c r="X66" s="149" t="s">
        <v>593</v>
      </c>
      <c r="Y66" s="148" t="s">
        <v>278</v>
      </c>
      <c r="Z66" s="148" t="s">
        <v>392</v>
      </c>
      <c r="AA66" s="149" t="s">
        <v>838</v>
      </c>
      <c r="AB66" s="147" t="s">
        <v>390</v>
      </c>
      <c r="AC66" s="209" t="s">
        <v>894</v>
      </c>
      <c r="AD66" s="153">
        <v>2</v>
      </c>
      <c r="AE66" s="154">
        <v>2</v>
      </c>
      <c r="AF66" s="156">
        <f t="shared" si="36"/>
        <v>4</v>
      </c>
      <c r="AG66" s="157">
        <f>AF66*Q66</f>
        <v>100</v>
      </c>
      <c r="AH66" s="158" t="str">
        <f>IF((AG66&gt;599),"I",IF(AG66&gt;149,"II",IF(AG66&gt;39,"III",IF(AG66&lt;31,"IV"))))</f>
        <v>III</v>
      </c>
      <c r="AI66" s="155" t="str">
        <f>IF(AH66="IV","Aceptable",IF(AH66="III","Mejorable",IF(AH66="II","No Aceptable o Aceptable con Control Especifico",IF(AH66="I","No Aceptable"))))</f>
        <v>Mejorable</v>
      </c>
      <c r="AJ66" s="159">
        <f>R66</f>
        <v>150</v>
      </c>
      <c r="AK66" s="159">
        <f>AG66</f>
        <v>100</v>
      </c>
      <c r="AL66" s="160">
        <f>(AJ66-AK66)/AJ66</f>
        <v>0.33333333333333331</v>
      </c>
      <c r="AM66" s="161" t="s">
        <v>394</v>
      </c>
      <c r="AN66" s="210" t="s">
        <v>427</v>
      </c>
    </row>
    <row r="67" spans="1:40" ht="211.2">
      <c r="A67" s="569"/>
      <c r="B67" s="162" t="s">
        <v>385</v>
      </c>
      <c r="C67" s="162" t="s">
        <v>386</v>
      </c>
      <c r="D67" s="208" t="s">
        <v>436</v>
      </c>
      <c r="E67" s="149" t="s">
        <v>492</v>
      </c>
      <c r="F67" s="208" t="s">
        <v>27</v>
      </c>
      <c r="G67" s="208" t="s">
        <v>41</v>
      </c>
      <c r="H67" s="136" t="s">
        <v>437</v>
      </c>
      <c r="I67" s="136" t="s">
        <v>596</v>
      </c>
      <c r="J67" s="147" t="s">
        <v>389</v>
      </c>
      <c r="K67" s="149" t="s">
        <v>598</v>
      </c>
      <c r="L67" s="147" t="s">
        <v>390</v>
      </c>
      <c r="M67" s="153">
        <v>2</v>
      </c>
      <c r="N67" s="154">
        <v>3</v>
      </c>
      <c r="O67" s="153">
        <f>M67*N67</f>
        <v>6</v>
      </c>
      <c r="P67" s="167" t="str">
        <f t="shared" ref="P67" si="59">IF((O67&gt;23),"MuyAlto",IF(O67&gt;9,"Alto",IF(O67&gt;5,"Medio",IF(O67&lt;6,"Bajo"))))</f>
        <v>Medio</v>
      </c>
      <c r="Q67" s="153">
        <v>60</v>
      </c>
      <c r="R67" s="153">
        <f t="shared" ref="R67" si="60">O67*Q67</f>
        <v>360</v>
      </c>
      <c r="S67" s="153" t="str">
        <f t="shared" ref="S67" si="61">IF((R67&gt;599),"I",IF(R67&gt;149,"II",IF(R67&gt;39,"III",IF(R67&lt;31,"IV"))))</f>
        <v>II</v>
      </c>
      <c r="T67" s="155" t="str">
        <f t="shared" ref="T67" si="62">IF(S67="IV","Aceptable",IF(S67="III","Mejorable",IF(S67="II","No Aceptable o Aceptable con Control Especifico",IF(S67="I","No Aceptable"))))</f>
        <v>No Aceptable o Aceptable con Control Especifico</v>
      </c>
      <c r="U67" s="137" t="s">
        <v>391</v>
      </c>
      <c r="V67" s="137" t="s">
        <v>392</v>
      </c>
      <c r="W67" s="137" t="s">
        <v>392</v>
      </c>
      <c r="X67" s="149" t="s">
        <v>599</v>
      </c>
      <c r="Y67" s="148" t="s">
        <v>278</v>
      </c>
      <c r="Z67" s="148" t="s">
        <v>392</v>
      </c>
      <c r="AA67" s="149" t="s">
        <v>851</v>
      </c>
      <c r="AB67" s="147" t="s">
        <v>390</v>
      </c>
      <c r="AC67" s="209" t="s">
        <v>895</v>
      </c>
      <c r="AD67" s="153">
        <v>2</v>
      </c>
      <c r="AE67" s="154">
        <v>2</v>
      </c>
      <c r="AF67" s="156">
        <f t="shared" ref="AF67" si="63">AD67*AE67</f>
        <v>4</v>
      </c>
      <c r="AG67" s="157">
        <f>AF67*Q67</f>
        <v>240</v>
      </c>
      <c r="AH67" s="158" t="str">
        <f t="shared" ref="AH67" si="64">IF((AG67&gt;599),"I",IF(AG67&gt;149,"II",IF(AG67&gt;39,"III",IF(AG67&lt;31,"IV"))))</f>
        <v>II</v>
      </c>
      <c r="AI67" s="155" t="str">
        <f>IF(AH67="IV","Aceptable",IF(AH67="III","Mejorable",IF(AH67="II","No Aceptable o Aceptable con Control Especifico",IF(AH67="I","No Aceptable"))))</f>
        <v>No Aceptable o Aceptable con Control Especifico</v>
      </c>
      <c r="AJ67" s="159">
        <f>R67</f>
        <v>360</v>
      </c>
      <c r="AK67" s="159">
        <f>AG67</f>
        <v>240</v>
      </c>
      <c r="AL67" s="160">
        <f>(AJ67-AK67)/AJ67</f>
        <v>0.33333333333333331</v>
      </c>
      <c r="AM67" s="161" t="s">
        <v>407</v>
      </c>
      <c r="AN67" s="210" t="s">
        <v>427</v>
      </c>
    </row>
    <row r="68" spans="1:40" ht="211.2">
      <c r="A68" s="569"/>
      <c r="B68" s="152" t="s">
        <v>385</v>
      </c>
      <c r="C68" s="162" t="s">
        <v>386</v>
      </c>
      <c r="D68" s="136" t="s">
        <v>449</v>
      </c>
      <c r="E68" s="149" t="s">
        <v>492</v>
      </c>
      <c r="F68" s="208" t="s">
        <v>27</v>
      </c>
      <c r="G68" s="208" t="s">
        <v>61</v>
      </c>
      <c r="H68" s="136" t="s">
        <v>423</v>
      </c>
      <c r="I68" s="353" t="s">
        <v>1101</v>
      </c>
      <c r="J68" s="298" t="s">
        <v>389</v>
      </c>
      <c r="K68" s="298" t="s">
        <v>397</v>
      </c>
      <c r="L68" s="298" t="s">
        <v>414</v>
      </c>
      <c r="M68" s="298">
        <v>6</v>
      </c>
      <c r="N68" s="341">
        <v>3</v>
      </c>
      <c r="O68" s="298">
        <v>18</v>
      </c>
      <c r="P68" s="342" t="s">
        <v>1102</v>
      </c>
      <c r="Q68" s="298">
        <v>25</v>
      </c>
      <c r="R68" s="298">
        <v>450</v>
      </c>
      <c r="S68" s="298" t="s">
        <v>148</v>
      </c>
      <c r="T68" s="343" t="s">
        <v>212</v>
      </c>
      <c r="U68" s="342" t="s">
        <v>391</v>
      </c>
      <c r="V68" s="342" t="s">
        <v>392</v>
      </c>
      <c r="W68" s="342" t="s">
        <v>392</v>
      </c>
      <c r="X68" s="340" t="s">
        <v>393</v>
      </c>
      <c r="Y68" s="297" t="s">
        <v>278</v>
      </c>
      <c r="Z68" s="297" t="s">
        <v>392</v>
      </c>
      <c r="AA68" s="340" t="s">
        <v>851</v>
      </c>
      <c r="AB68" s="298" t="s">
        <v>390</v>
      </c>
      <c r="AC68" s="209" t="s">
        <v>895</v>
      </c>
      <c r="AD68" s="298">
        <v>2</v>
      </c>
      <c r="AE68" s="341">
        <v>1</v>
      </c>
      <c r="AF68" s="354">
        <v>2</v>
      </c>
      <c r="AG68" s="298">
        <v>50</v>
      </c>
      <c r="AH68" s="355" t="s">
        <v>171</v>
      </c>
      <c r="AI68" s="347" t="s">
        <v>215</v>
      </c>
      <c r="AJ68" s="356">
        <v>450</v>
      </c>
      <c r="AK68" s="356">
        <v>50</v>
      </c>
      <c r="AL68" s="357">
        <v>0.89</v>
      </c>
      <c r="AM68" s="345" t="s">
        <v>415</v>
      </c>
      <c r="AN68" s="346" t="s">
        <v>411</v>
      </c>
    </row>
    <row r="69" spans="1:40" ht="237.6">
      <c r="A69" s="569"/>
      <c r="B69" s="162" t="s">
        <v>385</v>
      </c>
      <c r="C69" s="162" t="s">
        <v>386</v>
      </c>
      <c r="D69" s="136" t="s">
        <v>456</v>
      </c>
      <c r="E69" s="149" t="s">
        <v>492</v>
      </c>
      <c r="F69" s="208" t="s">
        <v>27</v>
      </c>
      <c r="G69" s="208" t="s">
        <v>566</v>
      </c>
      <c r="H69" s="208" t="s">
        <v>612</v>
      </c>
      <c r="I69" s="136" t="s">
        <v>594</v>
      </c>
      <c r="J69" s="147" t="s">
        <v>389</v>
      </c>
      <c r="K69" s="149" t="s">
        <v>595</v>
      </c>
      <c r="L69" s="147" t="s">
        <v>390</v>
      </c>
      <c r="M69" s="153">
        <v>2</v>
      </c>
      <c r="N69" s="154">
        <v>3</v>
      </c>
      <c r="O69" s="153">
        <f t="shared" ref="O69" si="65">M69*N69</f>
        <v>6</v>
      </c>
      <c r="P69" s="167" t="str">
        <f t="shared" ref="P69" si="66">IF((O69&gt;23),"MuyAlto",IF(O69&gt;9,"Alto",IF(O69&gt;5,"Medio",IF(O69&lt;6,"Bajo"))))</f>
        <v>Medio</v>
      </c>
      <c r="Q69" s="153">
        <v>60</v>
      </c>
      <c r="R69" s="153">
        <f t="shared" si="0"/>
        <v>360</v>
      </c>
      <c r="S69" s="153" t="str">
        <f t="shared" ref="S69" si="67">IF((R69&gt;599),"I",IF(R69&gt;149,"II",IF(R69&gt;39,"III",IF(R69&lt;31,"IV"))))</f>
        <v>II</v>
      </c>
      <c r="T69" s="155" t="str">
        <f t="shared" ref="T69" si="68">IF(S69="IV","Aceptable",IF(S69="III","Mejorable",IF(S69="II","No Aceptable o Aceptable con Control Especifico",IF(S69="I","No Aceptable"))))</f>
        <v>No Aceptable o Aceptable con Control Especifico</v>
      </c>
      <c r="U69" s="137" t="s">
        <v>391</v>
      </c>
      <c r="V69" s="137" t="s">
        <v>392</v>
      </c>
      <c r="W69" s="137" t="s">
        <v>392</v>
      </c>
      <c r="X69" s="149" t="s">
        <v>599</v>
      </c>
      <c r="Y69" s="148" t="s">
        <v>278</v>
      </c>
      <c r="Z69" s="148" t="s">
        <v>392</v>
      </c>
      <c r="AA69" s="149" t="s">
        <v>850</v>
      </c>
      <c r="AB69" s="147" t="s">
        <v>390</v>
      </c>
      <c r="AC69" s="209" t="s">
        <v>894</v>
      </c>
      <c r="AD69" s="153">
        <v>2</v>
      </c>
      <c r="AE69" s="154">
        <v>2</v>
      </c>
      <c r="AF69" s="156">
        <f t="shared" si="36"/>
        <v>4</v>
      </c>
      <c r="AG69" s="157">
        <f>AF69*Q69</f>
        <v>240</v>
      </c>
      <c r="AH69" s="158" t="str">
        <f t="shared" ref="AH69" si="69">IF((AG69&gt;599),"I",IF(AG69&gt;149,"II",IF(AG69&gt;39,"III",IF(AG69&lt;31,"IV"))))</f>
        <v>II</v>
      </c>
      <c r="AI69" s="155" t="str">
        <f>IF(AH69="IV","Aceptable",IF(AH69="III","Mejorable",IF(AH69="II","No Aceptable o Aceptable con Control Especifico",IF(AH69="I","No Aceptable"))))</f>
        <v>No Aceptable o Aceptable con Control Especifico</v>
      </c>
      <c r="AJ69" s="159">
        <f>R69</f>
        <v>360</v>
      </c>
      <c r="AK69" s="159">
        <f>AG69</f>
        <v>240</v>
      </c>
      <c r="AL69" s="160">
        <f>(AJ69-AK69)/AJ69</f>
        <v>0.33333333333333331</v>
      </c>
      <c r="AM69" s="161" t="s">
        <v>394</v>
      </c>
      <c r="AN69" s="210" t="s">
        <v>427</v>
      </c>
    </row>
    <row r="70" spans="1:40" ht="196.2">
      <c r="A70" s="569"/>
      <c r="B70" s="162" t="s">
        <v>385</v>
      </c>
      <c r="C70" s="162" t="s">
        <v>386</v>
      </c>
      <c r="D70" s="136" t="s">
        <v>456</v>
      </c>
      <c r="E70" s="149" t="s">
        <v>492</v>
      </c>
      <c r="F70" s="208" t="s">
        <v>24</v>
      </c>
      <c r="G70" s="136" t="s">
        <v>38</v>
      </c>
      <c r="H70" s="136" t="s">
        <v>459</v>
      </c>
      <c r="I70" s="136" t="s">
        <v>460</v>
      </c>
      <c r="J70" s="153" t="s">
        <v>397</v>
      </c>
      <c r="K70" s="136" t="s">
        <v>430</v>
      </c>
      <c r="L70" s="153" t="s">
        <v>397</v>
      </c>
      <c r="M70" s="153">
        <v>2</v>
      </c>
      <c r="N70" s="154">
        <v>4</v>
      </c>
      <c r="O70" s="156">
        <f t="shared" si="13"/>
        <v>8</v>
      </c>
      <c r="P70" s="167" t="str">
        <f t="shared" si="2"/>
        <v>Medio</v>
      </c>
      <c r="Q70" s="156">
        <v>10</v>
      </c>
      <c r="R70" s="156">
        <f t="shared" si="0"/>
        <v>80</v>
      </c>
      <c r="S70" s="153" t="str">
        <f t="shared" si="3"/>
        <v>III</v>
      </c>
      <c r="T70" s="155" t="str">
        <f t="shared" si="4"/>
        <v>Mejorable</v>
      </c>
      <c r="U70" s="137" t="s">
        <v>391</v>
      </c>
      <c r="V70" s="137" t="s">
        <v>392</v>
      </c>
      <c r="W70" s="137" t="s">
        <v>392</v>
      </c>
      <c r="X70" s="149" t="s">
        <v>431</v>
      </c>
      <c r="Y70" s="148" t="s">
        <v>278</v>
      </c>
      <c r="Z70" s="147" t="s">
        <v>392</v>
      </c>
      <c r="AA70" s="147" t="s">
        <v>442</v>
      </c>
      <c r="AB70" s="148" t="s">
        <v>390</v>
      </c>
      <c r="AC70" s="209" t="s">
        <v>562</v>
      </c>
      <c r="AD70" s="153">
        <v>2</v>
      </c>
      <c r="AE70" s="154">
        <v>1</v>
      </c>
      <c r="AF70" s="156">
        <f t="shared" si="36"/>
        <v>2</v>
      </c>
      <c r="AG70" s="157">
        <f>AF70*Q70</f>
        <v>20</v>
      </c>
      <c r="AH70" s="158" t="str">
        <f>IF((AG70&gt;599),"I",IF(AG70&gt;149,"II",IF(AG70&gt;39,"III",IF(AG70&lt;31,"IV"))))</f>
        <v>IV</v>
      </c>
      <c r="AI70" s="155" t="str">
        <f>IF(AH70="IV","Aceptable",IF(AH70="III","Mejorable",IF(AH70="II","No Aceptable o Aceptable con Control Especifico",IF(AH70="I","No Aceptable"))))</f>
        <v>Aceptable</v>
      </c>
      <c r="AJ70" s="159">
        <f>R70</f>
        <v>80</v>
      </c>
      <c r="AK70" s="159">
        <f>AG70</f>
        <v>20</v>
      </c>
      <c r="AL70" s="160">
        <f>(AJ70-AK70)/AJ70</f>
        <v>0.75</v>
      </c>
      <c r="AM70" s="161" t="s">
        <v>443</v>
      </c>
      <c r="AN70" s="210" t="s">
        <v>451</v>
      </c>
    </row>
    <row r="71" spans="1:40" ht="196.2">
      <c r="A71" s="569"/>
      <c r="B71" s="162" t="s">
        <v>385</v>
      </c>
      <c r="C71" s="162" t="s">
        <v>386</v>
      </c>
      <c r="D71" s="136" t="s">
        <v>456</v>
      </c>
      <c r="E71" s="149" t="s">
        <v>492</v>
      </c>
      <c r="F71" s="208" t="s">
        <v>25</v>
      </c>
      <c r="G71" s="136" t="s">
        <v>570</v>
      </c>
      <c r="H71" s="136" t="s">
        <v>461</v>
      </c>
      <c r="I71" s="136" t="s">
        <v>403</v>
      </c>
      <c r="J71" s="149" t="s">
        <v>389</v>
      </c>
      <c r="K71" s="147" t="s">
        <v>397</v>
      </c>
      <c r="L71" s="149" t="s">
        <v>404</v>
      </c>
      <c r="M71" s="153">
        <v>2</v>
      </c>
      <c r="N71" s="154">
        <v>3</v>
      </c>
      <c r="O71" s="153">
        <f t="shared" si="13"/>
        <v>6</v>
      </c>
      <c r="P71" s="167" t="str">
        <f t="shared" si="2"/>
        <v>Medio</v>
      </c>
      <c r="Q71" s="153">
        <v>10</v>
      </c>
      <c r="R71" s="153">
        <f t="shared" si="0"/>
        <v>60</v>
      </c>
      <c r="S71" s="153" t="str">
        <f t="shared" si="3"/>
        <v>III</v>
      </c>
      <c r="T71" s="221" t="str">
        <f t="shared" si="4"/>
        <v>Mejorable</v>
      </c>
      <c r="U71" s="137" t="s">
        <v>391</v>
      </c>
      <c r="V71" s="137" t="s">
        <v>392</v>
      </c>
      <c r="W71" s="137" t="s">
        <v>392</v>
      </c>
      <c r="X71" s="149" t="s">
        <v>405</v>
      </c>
      <c r="Y71" s="148" t="s">
        <v>278</v>
      </c>
      <c r="Z71" s="147" t="s">
        <v>607</v>
      </c>
      <c r="AA71" s="149" t="s">
        <v>608</v>
      </c>
      <c r="AB71" s="147" t="s">
        <v>390</v>
      </c>
      <c r="AC71" s="209" t="s">
        <v>658</v>
      </c>
      <c r="AD71" s="153">
        <v>2</v>
      </c>
      <c r="AE71" s="154">
        <v>2</v>
      </c>
      <c r="AF71" s="156">
        <f t="shared" si="36"/>
        <v>4</v>
      </c>
      <c r="AG71" s="157">
        <f t="shared" ref="AG71" si="70">AF71*Q71</f>
        <v>40</v>
      </c>
      <c r="AH71" s="158" t="str">
        <f t="shared" ref="AH71" si="71">IF((AG71&gt;599),"I",IF(AG71&gt;149,"II",IF(AG71&gt;39,"III",IF(AG71&lt;31,"IV"))))</f>
        <v>III</v>
      </c>
      <c r="AI71" s="155" t="str">
        <f t="shared" ref="AI71" si="72">IF(AH71="IV","Aceptable",IF(AH71="III","Mejorable",IF(AH71="II","No Aceptable o Aceptable con Control Especifico",IF(AH71="I","No Aceptable"))))</f>
        <v>Mejorable</v>
      </c>
      <c r="AJ71" s="159">
        <f t="shared" ref="AJ71" si="73">R71</f>
        <v>60</v>
      </c>
      <c r="AK71" s="159">
        <f t="shared" ref="AK71" si="74">AG71</f>
        <v>40</v>
      </c>
      <c r="AL71" s="160">
        <f t="shared" ref="AL71:AL74" si="75">(AJ71-AK71)/AJ71</f>
        <v>0.33333333333333331</v>
      </c>
      <c r="AM71" s="161" t="s">
        <v>407</v>
      </c>
      <c r="AN71" s="210" t="s">
        <v>427</v>
      </c>
    </row>
    <row r="72" spans="1:40" ht="127.8">
      <c r="A72" s="569"/>
      <c r="B72" s="162" t="s">
        <v>385</v>
      </c>
      <c r="C72" s="162" t="s">
        <v>386</v>
      </c>
      <c r="D72" s="136" t="s">
        <v>456</v>
      </c>
      <c r="E72" s="149" t="s">
        <v>492</v>
      </c>
      <c r="F72" s="208" t="s">
        <v>25</v>
      </c>
      <c r="G72" s="136" t="s">
        <v>32</v>
      </c>
      <c r="H72" s="136" t="s">
        <v>435</v>
      </c>
      <c r="I72" s="136" t="s">
        <v>664</v>
      </c>
      <c r="J72" s="147" t="s">
        <v>389</v>
      </c>
      <c r="K72" s="149" t="s">
        <v>665</v>
      </c>
      <c r="L72" s="147" t="s">
        <v>390</v>
      </c>
      <c r="M72" s="153">
        <v>2</v>
      </c>
      <c r="N72" s="154">
        <v>4</v>
      </c>
      <c r="O72" s="153">
        <f t="shared" si="13"/>
        <v>8</v>
      </c>
      <c r="P72" s="167" t="str">
        <f t="shared" si="2"/>
        <v>Medio</v>
      </c>
      <c r="Q72" s="153">
        <v>60</v>
      </c>
      <c r="R72" s="153">
        <f t="shared" si="0"/>
        <v>480</v>
      </c>
      <c r="S72" s="153" t="str">
        <f t="shared" si="3"/>
        <v>II</v>
      </c>
      <c r="T72" s="155" t="str">
        <f t="shared" si="4"/>
        <v>No Aceptable o Aceptable con Control Especifico</v>
      </c>
      <c r="U72" s="137" t="s">
        <v>666</v>
      </c>
      <c r="V72" s="137" t="s">
        <v>392</v>
      </c>
      <c r="W72" s="137" t="s">
        <v>392</v>
      </c>
      <c r="X72" s="149" t="s">
        <v>667</v>
      </c>
      <c r="Y72" s="148" t="s">
        <v>278</v>
      </c>
      <c r="Z72" s="148" t="s">
        <v>392</v>
      </c>
      <c r="AA72" s="149" t="s">
        <v>669</v>
      </c>
      <c r="AB72" s="147" t="s">
        <v>390</v>
      </c>
      <c r="AC72" s="209" t="s">
        <v>668</v>
      </c>
      <c r="AD72" s="276">
        <v>2</v>
      </c>
      <c r="AE72" s="277">
        <v>3</v>
      </c>
      <c r="AF72" s="278">
        <f>AD72*AE72</f>
        <v>6</v>
      </c>
      <c r="AG72" s="279">
        <f>AF72*Q72</f>
        <v>360</v>
      </c>
      <c r="AH72" s="280" t="str">
        <f>IF((AG72&gt;599),"I",IF(AG72&gt;149,"II",IF(AG72&gt;39,"III",IF(AG72&lt;31,"IV"))))</f>
        <v>II</v>
      </c>
      <c r="AI72" s="281" t="str">
        <f>IF(AH72="IV","Aceptable",IF(AH72="III","Mejorable",IF(AH72="II","No Aceptable o Aceptable con Control Especifico",IF(AH72="I","No Aceptable"))))</f>
        <v>No Aceptable o Aceptable con Control Especifico</v>
      </c>
      <c r="AJ72" s="282">
        <v>480</v>
      </c>
      <c r="AK72" s="282">
        <f>AG72</f>
        <v>360</v>
      </c>
      <c r="AL72" s="283">
        <f t="shared" si="75"/>
        <v>0.25</v>
      </c>
      <c r="AM72" s="161" t="s">
        <v>394</v>
      </c>
      <c r="AN72" s="210" t="s">
        <v>634</v>
      </c>
    </row>
    <row r="73" spans="1:40" ht="138">
      <c r="A73" s="569"/>
      <c r="B73" s="162" t="s">
        <v>385</v>
      </c>
      <c r="C73" s="162" t="s">
        <v>574</v>
      </c>
      <c r="D73" s="136" t="s">
        <v>456</v>
      </c>
      <c r="E73" s="149" t="s">
        <v>492</v>
      </c>
      <c r="F73" s="311" t="s">
        <v>30</v>
      </c>
      <c r="G73" s="311" t="s">
        <v>44</v>
      </c>
      <c r="H73" s="311" t="s">
        <v>636</v>
      </c>
      <c r="I73" s="149" t="s">
        <v>645</v>
      </c>
      <c r="J73" s="147" t="s">
        <v>390</v>
      </c>
      <c r="K73" s="147" t="s">
        <v>638</v>
      </c>
      <c r="L73" s="147" t="s">
        <v>639</v>
      </c>
      <c r="M73" s="153">
        <v>2</v>
      </c>
      <c r="N73" s="154">
        <v>4</v>
      </c>
      <c r="O73" s="153">
        <f t="shared" si="13"/>
        <v>8</v>
      </c>
      <c r="P73" s="167" t="str">
        <f t="shared" si="2"/>
        <v>Medio</v>
      </c>
      <c r="Q73" s="153">
        <v>100</v>
      </c>
      <c r="R73" s="153">
        <f t="shared" si="0"/>
        <v>800</v>
      </c>
      <c r="S73" s="153" t="str">
        <f t="shared" si="3"/>
        <v>I</v>
      </c>
      <c r="T73" s="155" t="str">
        <f t="shared" si="4"/>
        <v>No Aceptable</v>
      </c>
      <c r="U73" s="137" t="s">
        <v>391</v>
      </c>
      <c r="V73" s="137" t="s">
        <v>392</v>
      </c>
      <c r="W73" s="137" t="s">
        <v>392</v>
      </c>
      <c r="X73" s="149" t="s">
        <v>626</v>
      </c>
      <c r="Y73" s="262" t="s">
        <v>278</v>
      </c>
      <c r="Z73" s="263" t="s">
        <v>392</v>
      </c>
      <c r="AA73" s="261" t="s">
        <v>960</v>
      </c>
      <c r="AB73" s="263" t="s">
        <v>641</v>
      </c>
      <c r="AC73" s="264" t="s">
        <v>643</v>
      </c>
      <c r="AD73" s="265">
        <v>2</v>
      </c>
      <c r="AE73" s="266">
        <v>3</v>
      </c>
      <c r="AF73" s="267">
        <f t="shared" ref="AF73:AF74" si="76">AD73*AE73</f>
        <v>6</v>
      </c>
      <c r="AG73" s="268">
        <f t="shared" ref="AG73:AG74" si="77">AF73*Q73</f>
        <v>600</v>
      </c>
      <c r="AH73" s="269" t="str">
        <f t="shared" ref="AH73:AH74" si="78">IF((AG73&gt;599),"I",IF(AG73&gt;149,"II",IF(AG73&gt;39,"III",IF(AG73&lt;31,"IV"))))</f>
        <v>I</v>
      </c>
      <c r="AI73" s="270" t="str">
        <f t="shared" ref="AI73:AI74" si="79">IF(AH73="IV","Aceptable",IF(AH73="III","Mejorable",IF(AH73="II","No Aceptable o Aceptable con Control Especifico",IF(AH73="I","No Aceptable"))))</f>
        <v>No Aceptable</v>
      </c>
      <c r="AJ73" s="271">
        <v>800</v>
      </c>
      <c r="AK73" s="271">
        <f t="shared" ref="AK73:AK74" si="80">AG73</f>
        <v>600</v>
      </c>
      <c r="AL73" s="272">
        <f t="shared" si="75"/>
        <v>0.25</v>
      </c>
      <c r="AM73" s="273" t="s">
        <v>407</v>
      </c>
      <c r="AN73" s="210" t="s">
        <v>634</v>
      </c>
    </row>
    <row r="74" spans="1:40" ht="108">
      <c r="A74" s="569"/>
      <c r="B74" s="321" t="s">
        <v>385</v>
      </c>
      <c r="C74" s="321" t="s">
        <v>386</v>
      </c>
      <c r="D74" s="322" t="s">
        <v>462</v>
      </c>
      <c r="E74" s="149" t="s">
        <v>492</v>
      </c>
      <c r="F74" s="349" t="s">
        <v>30</v>
      </c>
      <c r="G74" s="349" t="s">
        <v>57</v>
      </c>
      <c r="H74" s="349" t="s">
        <v>1043</v>
      </c>
      <c r="I74" s="263" t="s">
        <v>646</v>
      </c>
      <c r="J74" s="263" t="s">
        <v>390</v>
      </c>
      <c r="K74" s="263" t="s">
        <v>638</v>
      </c>
      <c r="L74" s="263" t="s">
        <v>639</v>
      </c>
      <c r="M74" s="265">
        <v>2</v>
      </c>
      <c r="N74" s="266">
        <v>4</v>
      </c>
      <c r="O74" s="265">
        <f t="shared" si="13"/>
        <v>8</v>
      </c>
      <c r="P74" s="324" t="str">
        <f t="shared" si="2"/>
        <v>Medio</v>
      </c>
      <c r="Q74" s="265">
        <v>100</v>
      </c>
      <c r="R74" s="265">
        <f t="shared" si="0"/>
        <v>800</v>
      </c>
      <c r="S74" s="265" t="str">
        <f t="shared" si="3"/>
        <v>I</v>
      </c>
      <c r="T74" s="270" t="str">
        <f t="shared" si="4"/>
        <v>No Aceptable</v>
      </c>
      <c r="U74" s="260" t="s">
        <v>391</v>
      </c>
      <c r="V74" s="260" t="s">
        <v>392</v>
      </c>
      <c r="W74" s="260" t="s">
        <v>392</v>
      </c>
      <c r="X74" s="261" t="s">
        <v>626</v>
      </c>
      <c r="Y74" s="262" t="s">
        <v>278</v>
      </c>
      <c r="Z74" s="263" t="s">
        <v>392</v>
      </c>
      <c r="AA74" s="261" t="s">
        <v>959</v>
      </c>
      <c r="AB74" s="263" t="s">
        <v>641</v>
      </c>
      <c r="AC74" s="264" t="s">
        <v>643</v>
      </c>
      <c r="AD74" s="265">
        <v>2</v>
      </c>
      <c r="AE74" s="266">
        <v>3</v>
      </c>
      <c r="AF74" s="267">
        <f t="shared" si="76"/>
        <v>6</v>
      </c>
      <c r="AG74" s="268">
        <f t="shared" si="77"/>
        <v>600</v>
      </c>
      <c r="AH74" s="269" t="str">
        <f t="shared" si="78"/>
        <v>I</v>
      </c>
      <c r="AI74" s="270" t="str">
        <f t="shared" si="79"/>
        <v>No Aceptable</v>
      </c>
      <c r="AJ74" s="271">
        <v>800</v>
      </c>
      <c r="AK74" s="271">
        <f t="shared" si="80"/>
        <v>600</v>
      </c>
      <c r="AL74" s="272">
        <f t="shared" si="75"/>
        <v>0.25</v>
      </c>
      <c r="AM74" s="273" t="s">
        <v>407</v>
      </c>
      <c r="AN74" s="310" t="s">
        <v>634</v>
      </c>
    </row>
    <row r="75" spans="1:40" ht="303.60000000000002">
      <c r="A75" s="566" t="s">
        <v>567</v>
      </c>
      <c r="B75" s="162" t="s">
        <v>385</v>
      </c>
      <c r="C75" s="162" t="s">
        <v>386</v>
      </c>
      <c r="D75" s="319" t="s">
        <v>760</v>
      </c>
      <c r="E75" s="149" t="s">
        <v>492</v>
      </c>
      <c r="F75" s="208" t="s">
        <v>24</v>
      </c>
      <c r="G75" s="208" t="s">
        <v>72</v>
      </c>
      <c r="H75" s="208" t="s">
        <v>1113</v>
      </c>
      <c r="I75" s="136" t="s">
        <v>774</v>
      </c>
      <c r="J75" s="147" t="s">
        <v>397</v>
      </c>
      <c r="K75" s="147" t="s">
        <v>397</v>
      </c>
      <c r="L75" s="136" t="s">
        <v>775</v>
      </c>
      <c r="M75" s="153">
        <v>2</v>
      </c>
      <c r="N75" s="154">
        <v>2</v>
      </c>
      <c r="O75" s="156">
        <f t="shared" ref="O75:O93" si="81">M75*N75</f>
        <v>4</v>
      </c>
      <c r="P75" s="167" t="str">
        <f t="shared" ref="P75:P93" si="82">IF((O75&gt;23),"MuyAlto",IF(O75&gt;9,"Alto",IF(O75&gt;5,"Medio",IF(O75&lt;6,"Bajo"))))</f>
        <v>Bajo</v>
      </c>
      <c r="Q75" s="156">
        <v>25</v>
      </c>
      <c r="R75" s="156">
        <f t="shared" ref="R75:R93" si="83">O75*Q75</f>
        <v>100</v>
      </c>
      <c r="S75" s="153" t="str">
        <f t="shared" ref="S75:S93" si="84">IF((R75&gt;599),"I",IF(R75&gt;149,"II",IF(R75&gt;39,"III",IF(R75&lt;31,"IV"))))</f>
        <v>III</v>
      </c>
      <c r="T75" s="155" t="str">
        <f t="shared" ref="T75:T93" si="85">IF(S75="IV","Aceptable",IF(S75="III","Mejorable",IF(S75="II","No Aceptable o Aceptable con Control Especifico",IF(S75="I","No Aceptable"))))</f>
        <v>Mejorable</v>
      </c>
      <c r="U75" s="137" t="s">
        <v>391</v>
      </c>
      <c r="V75" s="137" t="s">
        <v>392</v>
      </c>
      <c r="W75" s="137" t="s">
        <v>392</v>
      </c>
      <c r="X75" s="149" t="s">
        <v>463</v>
      </c>
      <c r="Y75" s="148" t="s">
        <v>278</v>
      </c>
      <c r="Z75" s="147" t="s">
        <v>392</v>
      </c>
      <c r="AA75" s="308" t="s">
        <v>779</v>
      </c>
      <c r="AB75" s="147" t="s">
        <v>777</v>
      </c>
      <c r="AC75" s="209" t="s">
        <v>778</v>
      </c>
      <c r="AD75" s="153">
        <v>2</v>
      </c>
      <c r="AE75" s="154">
        <v>1</v>
      </c>
      <c r="AF75" s="156">
        <f t="shared" ref="AF75:AF93" si="86">AD75*AE75</f>
        <v>2</v>
      </c>
      <c r="AG75" s="157">
        <f t="shared" ref="AG75:AG93" si="87">AF75*Q75</f>
        <v>50</v>
      </c>
      <c r="AH75" s="158" t="str">
        <f t="shared" ref="AH75:AH93" si="88">IF((AG75&gt;599),"I",IF(AG75&gt;149,"II",IF(AG75&gt;39,"III",IF(AG75&lt;31,"IV"))))</f>
        <v>III</v>
      </c>
      <c r="AI75" s="155" t="str">
        <f t="shared" ref="AI75:AI93" si="89">IF(AH75="IV","Aceptable",IF(AH75="III","Mejorable",IF(AH75="II","No Aceptable o Aceptable con Control Especifico",IF(AH75="I","No Aceptable"))))</f>
        <v>Mejorable</v>
      </c>
      <c r="AJ75" s="159">
        <f t="shared" ref="AJ75:AJ89" si="90">R75</f>
        <v>100</v>
      </c>
      <c r="AK75" s="159">
        <f t="shared" ref="AK75:AK93" si="91">AG75</f>
        <v>50</v>
      </c>
      <c r="AL75" s="160">
        <f t="shared" ref="AL75:AL93" si="92">(AJ75-AK75)/AJ75</f>
        <v>0.5</v>
      </c>
      <c r="AM75" s="161" t="s">
        <v>419</v>
      </c>
      <c r="AN75" s="210" t="s">
        <v>395</v>
      </c>
    </row>
    <row r="76" spans="1:40" ht="290.39999999999998">
      <c r="A76" s="566"/>
      <c r="B76" s="162" t="s">
        <v>385</v>
      </c>
      <c r="C76" s="162" t="s">
        <v>386</v>
      </c>
      <c r="D76" s="319" t="s">
        <v>770</v>
      </c>
      <c r="E76" s="149" t="s">
        <v>492</v>
      </c>
      <c r="F76" s="208" t="s">
        <v>24</v>
      </c>
      <c r="G76" s="208" t="s">
        <v>38</v>
      </c>
      <c r="H76" s="208" t="s">
        <v>771</v>
      </c>
      <c r="I76" s="136" t="s">
        <v>773</v>
      </c>
      <c r="J76" s="147" t="s">
        <v>397</v>
      </c>
      <c r="K76" s="147" t="s">
        <v>397</v>
      </c>
      <c r="L76" s="136" t="s">
        <v>775</v>
      </c>
      <c r="M76" s="153">
        <v>2</v>
      </c>
      <c r="N76" s="154">
        <v>3</v>
      </c>
      <c r="O76" s="156">
        <f>M76*N76</f>
        <v>6</v>
      </c>
      <c r="P76" s="167" t="str">
        <f>IF((O76&gt;23),"MuyAlto",IF(O76&gt;9,"Alto",IF(O76&gt;5,"Medio",IF(O76&lt;6,"Bajo"))))</f>
        <v>Medio</v>
      </c>
      <c r="Q76" s="156">
        <v>25</v>
      </c>
      <c r="R76" s="156">
        <f>O76*Q76</f>
        <v>150</v>
      </c>
      <c r="S76" s="153" t="str">
        <f>IF((R76&gt;599),"I",IF(R76&gt;149,"II",IF(R76&gt;39,"III",IF(R76&lt;31,"IV"))))</f>
        <v>II</v>
      </c>
      <c r="T76" s="155" t="str">
        <f>IF(S76="IV","Aceptable",IF(S76="III","Mejorable",IF(S76="II","No Aceptable o Aceptable con Control Especifico",IF(S76="I","No Aceptable"))))</f>
        <v>No Aceptable o Aceptable con Control Especifico</v>
      </c>
      <c r="U76" s="137" t="s">
        <v>391</v>
      </c>
      <c r="V76" s="137" t="s">
        <v>392</v>
      </c>
      <c r="W76" s="137" t="s">
        <v>392</v>
      </c>
      <c r="X76" s="147" t="s">
        <v>776</v>
      </c>
      <c r="Y76" s="148" t="s">
        <v>278</v>
      </c>
      <c r="Z76" s="147" t="s">
        <v>392</v>
      </c>
      <c r="AA76" s="308" t="s">
        <v>780</v>
      </c>
      <c r="AB76" s="148" t="s">
        <v>390</v>
      </c>
      <c r="AC76" s="169" t="s">
        <v>781</v>
      </c>
      <c r="AD76" s="153">
        <v>2</v>
      </c>
      <c r="AE76" s="154">
        <v>1</v>
      </c>
      <c r="AF76" s="156">
        <f>AD76*AE76</f>
        <v>2</v>
      </c>
      <c r="AG76" s="157">
        <f>AF76*Q76</f>
        <v>50</v>
      </c>
      <c r="AH76" s="158" t="str">
        <f>IF((AG76&gt;599),"I",IF(AG76&gt;149,"II",IF(AG76&gt;39,"III",IF(AG76&lt;31,"IV"))))</f>
        <v>III</v>
      </c>
      <c r="AI76" s="155" t="str">
        <f>IF(AH76="IV","Aceptable",IF(AH76="III","Mejorable",IF(AH76="II","No Aceptable o Aceptable con Control Especifico",IF(AH76="I","No Aceptable"))))</f>
        <v>Mejorable</v>
      </c>
      <c r="AJ76" s="159">
        <f>R76</f>
        <v>150</v>
      </c>
      <c r="AK76" s="159">
        <f>AG76</f>
        <v>50</v>
      </c>
      <c r="AL76" s="160">
        <f>(AJ76-AK76)/AJ76</f>
        <v>0.66666666666666663</v>
      </c>
      <c r="AM76" s="161" t="s">
        <v>419</v>
      </c>
      <c r="AN76" s="210" t="s">
        <v>399</v>
      </c>
    </row>
    <row r="77" spans="1:40" ht="244.95" customHeight="1">
      <c r="A77" s="566"/>
      <c r="B77" s="162" t="s">
        <v>385</v>
      </c>
      <c r="C77" s="162" t="s">
        <v>386</v>
      </c>
      <c r="D77" s="319" t="s">
        <v>764</v>
      </c>
      <c r="E77" s="149" t="s">
        <v>492</v>
      </c>
      <c r="F77" s="208" t="s">
        <v>27</v>
      </c>
      <c r="G77" s="208" t="s">
        <v>590</v>
      </c>
      <c r="H77" s="208" t="s">
        <v>761</v>
      </c>
      <c r="I77" s="136" t="s">
        <v>596</v>
      </c>
      <c r="J77" s="147" t="s">
        <v>389</v>
      </c>
      <c r="K77" s="149" t="s">
        <v>592</v>
      </c>
      <c r="L77" s="147" t="s">
        <v>390</v>
      </c>
      <c r="M77" s="153">
        <v>2</v>
      </c>
      <c r="N77" s="154">
        <v>3</v>
      </c>
      <c r="O77" s="153">
        <f>M77*N77</f>
        <v>6</v>
      </c>
      <c r="P77" s="167" t="str">
        <f>IF((O77&gt;23),"MuyAlto",IF(O77&gt;9,"Alto",IF(O77&gt;5,"Medio",IF(O77&lt;6,"Bajo"))))</f>
        <v>Medio</v>
      </c>
      <c r="Q77" s="153">
        <v>25</v>
      </c>
      <c r="R77" s="153">
        <f t="shared" ref="R77:R78" si="93">O77*Q77</f>
        <v>150</v>
      </c>
      <c r="S77" s="153" t="str">
        <f>IF((R77&gt;599),"I",IF(R77&gt;149,"II",IF(R77&gt;39,"III",IF(R77&lt;31,"IV"))))</f>
        <v>II</v>
      </c>
      <c r="T77" s="155" t="str">
        <f>IF(S77="IV","Aceptable",IF(S77="III","Mejorable",IF(S77="II","No Aceptable o Aceptable con Control Especifico",IF(S77="I","No Aceptable"))))</f>
        <v>No Aceptable o Aceptable con Control Especifico</v>
      </c>
      <c r="U77" s="137" t="s">
        <v>391</v>
      </c>
      <c r="V77" s="137" t="s">
        <v>392</v>
      </c>
      <c r="W77" s="137" t="s">
        <v>392</v>
      </c>
      <c r="X77" s="149" t="s">
        <v>593</v>
      </c>
      <c r="Y77" s="148" t="s">
        <v>278</v>
      </c>
      <c r="Z77" s="148" t="s">
        <v>392</v>
      </c>
      <c r="AA77" s="149" t="s">
        <v>762</v>
      </c>
      <c r="AB77" s="147" t="s">
        <v>390</v>
      </c>
      <c r="AC77" s="209" t="s">
        <v>894</v>
      </c>
      <c r="AD77" s="153">
        <v>2</v>
      </c>
      <c r="AE77" s="154">
        <v>2</v>
      </c>
      <c r="AF77" s="156">
        <f t="shared" ref="AF77:AF78" si="94">AD77*AE77</f>
        <v>4</v>
      </c>
      <c r="AG77" s="157">
        <f>AF77*Q77</f>
        <v>100</v>
      </c>
      <c r="AH77" s="158" t="str">
        <f>IF((AG77&gt;599),"I",IF(AG77&gt;149,"II",IF(AG77&gt;39,"III",IF(AG77&lt;31,"IV"))))</f>
        <v>III</v>
      </c>
      <c r="AI77" s="155" t="str">
        <f>IF(AH77="IV","Aceptable",IF(AH77="III","Mejorable",IF(AH77="II","No Aceptable o Aceptable con Control Especifico",IF(AH77="I","No Aceptable"))))</f>
        <v>Mejorable</v>
      </c>
      <c r="AJ77" s="159">
        <f>R77</f>
        <v>150</v>
      </c>
      <c r="AK77" s="159">
        <f>AG77</f>
        <v>100</v>
      </c>
      <c r="AL77" s="160">
        <f>(AJ77-AK77)/AJ77</f>
        <v>0.33333333333333331</v>
      </c>
      <c r="AM77" s="161" t="s">
        <v>394</v>
      </c>
      <c r="AN77" s="210" t="s">
        <v>427</v>
      </c>
    </row>
    <row r="78" spans="1:40" ht="256.95" customHeight="1">
      <c r="A78" s="566"/>
      <c r="B78" s="162" t="s">
        <v>385</v>
      </c>
      <c r="C78" s="162" t="s">
        <v>386</v>
      </c>
      <c r="D78" s="319" t="s">
        <v>763</v>
      </c>
      <c r="E78" s="149" t="s">
        <v>492</v>
      </c>
      <c r="F78" s="208" t="s">
        <v>27</v>
      </c>
      <c r="G78" s="208" t="s">
        <v>566</v>
      </c>
      <c r="H78" s="208" t="s">
        <v>612</v>
      </c>
      <c r="I78" s="136" t="s">
        <v>594</v>
      </c>
      <c r="J78" s="147" t="s">
        <v>389</v>
      </c>
      <c r="K78" s="149" t="s">
        <v>595</v>
      </c>
      <c r="L78" s="147" t="s">
        <v>390</v>
      </c>
      <c r="M78" s="153">
        <v>2</v>
      </c>
      <c r="N78" s="154">
        <v>3</v>
      </c>
      <c r="O78" s="153">
        <f t="shared" ref="O78" si="95">M78*N78</f>
        <v>6</v>
      </c>
      <c r="P78" s="167" t="str">
        <f t="shared" ref="P78" si="96">IF((O78&gt;23),"MuyAlto",IF(O78&gt;9,"Alto",IF(O78&gt;5,"Medio",IF(O78&lt;6,"Bajo"))))</f>
        <v>Medio</v>
      </c>
      <c r="Q78" s="153">
        <v>60</v>
      </c>
      <c r="R78" s="153">
        <f t="shared" si="93"/>
        <v>360</v>
      </c>
      <c r="S78" s="153" t="str">
        <f t="shared" ref="S78" si="97">IF((R78&gt;599),"I",IF(R78&gt;149,"II",IF(R78&gt;39,"III",IF(R78&lt;31,"IV"))))</f>
        <v>II</v>
      </c>
      <c r="T78" s="155" t="str">
        <f t="shared" ref="T78" si="98">IF(S78="IV","Aceptable",IF(S78="III","Mejorable",IF(S78="II","No Aceptable o Aceptable con Control Especifico",IF(S78="I","No Aceptable"))))</f>
        <v>No Aceptable o Aceptable con Control Especifico</v>
      </c>
      <c r="U78" s="137" t="s">
        <v>391</v>
      </c>
      <c r="V78" s="137" t="s">
        <v>392</v>
      </c>
      <c r="W78" s="137" t="s">
        <v>392</v>
      </c>
      <c r="X78" s="149" t="s">
        <v>599</v>
      </c>
      <c r="Y78" s="148" t="s">
        <v>278</v>
      </c>
      <c r="Z78" s="148" t="s">
        <v>392</v>
      </c>
      <c r="AA78" s="149" t="s">
        <v>602</v>
      </c>
      <c r="AB78" s="147" t="s">
        <v>390</v>
      </c>
      <c r="AC78" s="209" t="s">
        <v>894</v>
      </c>
      <c r="AD78" s="153">
        <v>2</v>
      </c>
      <c r="AE78" s="154">
        <v>2</v>
      </c>
      <c r="AF78" s="156">
        <f t="shared" si="94"/>
        <v>4</v>
      </c>
      <c r="AG78" s="157">
        <f>AF78*Q78</f>
        <v>240</v>
      </c>
      <c r="AH78" s="158" t="str">
        <f t="shared" ref="AH78" si="99">IF((AG78&gt;599),"I",IF(AG78&gt;149,"II",IF(AG78&gt;39,"III",IF(AG78&lt;31,"IV"))))</f>
        <v>II</v>
      </c>
      <c r="AI78" s="155" t="str">
        <f>IF(AH78="IV","Aceptable",IF(AH78="III","Mejorable",IF(AH78="II","No Aceptable o Aceptable con Control Especifico",IF(AH78="I","No Aceptable"))))</f>
        <v>No Aceptable o Aceptable con Control Especifico</v>
      </c>
      <c r="AJ78" s="159">
        <f>R78</f>
        <v>360</v>
      </c>
      <c r="AK78" s="159">
        <f>AG78</f>
        <v>240</v>
      </c>
      <c r="AL78" s="160">
        <f>(AJ78-AK78)/AJ78</f>
        <v>0.33333333333333331</v>
      </c>
      <c r="AM78" s="161" t="s">
        <v>394</v>
      </c>
      <c r="AN78" s="210" t="s">
        <v>427</v>
      </c>
    </row>
    <row r="79" spans="1:40" ht="196.2">
      <c r="A79" s="566"/>
      <c r="B79" s="162" t="s">
        <v>385</v>
      </c>
      <c r="C79" s="162" t="s">
        <v>386</v>
      </c>
      <c r="D79" s="319" t="s">
        <v>765</v>
      </c>
      <c r="E79" s="149" t="s">
        <v>492</v>
      </c>
      <c r="F79" s="208" t="s">
        <v>26</v>
      </c>
      <c r="G79" s="136" t="s">
        <v>33</v>
      </c>
      <c r="H79" s="136" t="s">
        <v>766</v>
      </c>
      <c r="I79" s="136" t="s">
        <v>769</v>
      </c>
      <c r="J79" s="147" t="s">
        <v>397</v>
      </c>
      <c r="K79" s="147" t="s">
        <v>397</v>
      </c>
      <c r="L79" s="136" t="s">
        <v>767</v>
      </c>
      <c r="M79" s="153">
        <v>2</v>
      </c>
      <c r="N79" s="154">
        <v>3</v>
      </c>
      <c r="O79" s="156">
        <f t="shared" si="81"/>
        <v>6</v>
      </c>
      <c r="P79" s="167" t="str">
        <f t="shared" si="82"/>
        <v>Medio</v>
      </c>
      <c r="Q79" s="156">
        <v>10</v>
      </c>
      <c r="R79" s="156">
        <f t="shared" si="83"/>
        <v>60</v>
      </c>
      <c r="S79" s="153" t="str">
        <f t="shared" si="84"/>
        <v>III</v>
      </c>
      <c r="T79" s="155" t="str">
        <f t="shared" si="85"/>
        <v>Mejorable</v>
      </c>
      <c r="U79" s="137" t="s">
        <v>391</v>
      </c>
      <c r="V79" s="137" t="s">
        <v>392</v>
      </c>
      <c r="W79" s="137" t="s">
        <v>392</v>
      </c>
      <c r="X79" s="567" t="s">
        <v>465</v>
      </c>
      <c r="Y79" s="148" t="s">
        <v>278</v>
      </c>
      <c r="Z79" s="147" t="s">
        <v>392</v>
      </c>
      <c r="AA79" s="149" t="s">
        <v>783</v>
      </c>
      <c r="AB79" s="148" t="s">
        <v>390</v>
      </c>
      <c r="AC79" s="209" t="s">
        <v>768</v>
      </c>
      <c r="AD79" s="153">
        <v>2</v>
      </c>
      <c r="AE79" s="154">
        <v>2</v>
      </c>
      <c r="AF79" s="156">
        <f t="shared" si="86"/>
        <v>4</v>
      </c>
      <c r="AG79" s="157">
        <f t="shared" si="87"/>
        <v>40</v>
      </c>
      <c r="AH79" s="158" t="str">
        <f t="shared" si="88"/>
        <v>III</v>
      </c>
      <c r="AI79" s="155" t="str">
        <f t="shared" si="89"/>
        <v>Mejorable</v>
      </c>
      <c r="AJ79" s="159">
        <f t="shared" si="90"/>
        <v>60</v>
      </c>
      <c r="AK79" s="159">
        <f t="shared" si="91"/>
        <v>40</v>
      </c>
      <c r="AL79" s="160">
        <f t="shared" si="92"/>
        <v>0.33333333333333331</v>
      </c>
      <c r="AM79" s="161" t="s">
        <v>419</v>
      </c>
      <c r="AN79" s="210" t="s">
        <v>427</v>
      </c>
    </row>
    <row r="80" spans="1:40" ht="196.2">
      <c r="A80" s="566"/>
      <c r="B80" s="162" t="s">
        <v>385</v>
      </c>
      <c r="C80" s="162" t="s">
        <v>386</v>
      </c>
      <c r="D80" s="319" t="s">
        <v>765</v>
      </c>
      <c r="E80" s="149" t="s">
        <v>492</v>
      </c>
      <c r="F80" s="208" t="s">
        <v>26</v>
      </c>
      <c r="G80" s="136" t="s">
        <v>47</v>
      </c>
      <c r="H80" s="136" t="s">
        <v>466</v>
      </c>
      <c r="I80" s="136" t="s">
        <v>467</v>
      </c>
      <c r="J80" s="147" t="s">
        <v>397</v>
      </c>
      <c r="K80" s="147" t="s">
        <v>397</v>
      </c>
      <c r="L80" s="136" t="s">
        <v>782</v>
      </c>
      <c r="M80" s="153">
        <v>2</v>
      </c>
      <c r="N80" s="154">
        <v>3</v>
      </c>
      <c r="O80" s="156">
        <f t="shared" si="81"/>
        <v>6</v>
      </c>
      <c r="P80" s="167" t="str">
        <f t="shared" si="82"/>
        <v>Medio</v>
      </c>
      <c r="Q80" s="156">
        <v>10</v>
      </c>
      <c r="R80" s="156">
        <f t="shared" si="83"/>
        <v>60</v>
      </c>
      <c r="S80" s="153" t="str">
        <f t="shared" si="84"/>
        <v>III</v>
      </c>
      <c r="T80" s="155" t="str">
        <f t="shared" si="85"/>
        <v>Mejorable</v>
      </c>
      <c r="U80" s="137" t="s">
        <v>391</v>
      </c>
      <c r="V80" s="137" t="s">
        <v>392</v>
      </c>
      <c r="W80" s="137" t="s">
        <v>392</v>
      </c>
      <c r="X80" s="567"/>
      <c r="Y80" s="148" t="s">
        <v>278</v>
      </c>
      <c r="Z80" s="147" t="s">
        <v>392</v>
      </c>
      <c r="AA80" s="136" t="s">
        <v>783</v>
      </c>
      <c r="AB80" s="148" t="s">
        <v>468</v>
      </c>
      <c r="AC80" s="209" t="s">
        <v>464</v>
      </c>
      <c r="AD80" s="153">
        <v>2</v>
      </c>
      <c r="AE80" s="154">
        <v>2</v>
      </c>
      <c r="AF80" s="156">
        <f t="shared" si="86"/>
        <v>4</v>
      </c>
      <c r="AG80" s="157">
        <f t="shared" si="87"/>
        <v>40</v>
      </c>
      <c r="AH80" s="158" t="str">
        <f t="shared" si="88"/>
        <v>III</v>
      </c>
      <c r="AI80" s="155" t="str">
        <f t="shared" si="89"/>
        <v>Mejorable</v>
      </c>
      <c r="AJ80" s="159">
        <f t="shared" si="90"/>
        <v>60</v>
      </c>
      <c r="AK80" s="159">
        <f t="shared" si="91"/>
        <v>40</v>
      </c>
      <c r="AL80" s="160">
        <f t="shared" si="92"/>
        <v>0.33333333333333331</v>
      </c>
      <c r="AM80" s="161" t="s">
        <v>419</v>
      </c>
      <c r="AN80" s="210" t="s">
        <v>427</v>
      </c>
    </row>
    <row r="81" spans="1:40" ht="102.6">
      <c r="A81" s="566"/>
      <c r="B81" s="162" t="s">
        <v>385</v>
      </c>
      <c r="C81" s="162" t="s">
        <v>574</v>
      </c>
      <c r="D81" s="338" t="s">
        <v>796</v>
      </c>
      <c r="E81" s="149" t="s">
        <v>492</v>
      </c>
      <c r="F81" s="208" t="s">
        <v>25</v>
      </c>
      <c r="G81" s="136" t="s">
        <v>569</v>
      </c>
      <c r="H81" s="136" t="s">
        <v>810</v>
      </c>
      <c r="I81" s="149" t="s">
        <v>706</v>
      </c>
      <c r="J81" s="149" t="s">
        <v>389</v>
      </c>
      <c r="K81" s="147" t="s">
        <v>397</v>
      </c>
      <c r="L81" s="149" t="s">
        <v>707</v>
      </c>
      <c r="M81" s="153">
        <v>2</v>
      </c>
      <c r="N81" s="154">
        <v>3</v>
      </c>
      <c r="O81" s="153">
        <f t="shared" si="81"/>
        <v>6</v>
      </c>
      <c r="P81" s="167" t="str">
        <f t="shared" si="82"/>
        <v>Medio</v>
      </c>
      <c r="Q81" s="153">
        <v>60</v>
      </c>
      <c r="R81" s="153">
        <f t="shared" si="83"/>
        <v>360</v>
      </c>
      <c r="S81" s="153" t="str">
        <f t="shared" si="84"/>
        <v>II</v>
      </c>
      <c r="T81" s="155" t="str">
        <f t="shared" si="85"/>
        <v>No Aceptable o Aceptable con Control Especifico</v>
      </c>
      <c r="U81" s="137" t="s">
        <v>391</v>
      </c>
      <c r="V81" s="137" t="s">
        <v>392</v>
      </c>
      <c r="W81" s="137" t="s">
        <v>392</v>
      </c>
      <c r="X81" s="149" t="s">
        <v>708</v>
      </c>
      <c r="Y81" s="148" t="s">
        <v>278</v>
      </c>
      <c r="Z81" s="147" t="s">
        <v>392</v>
      </c>
      <c r="AA81" s="149" t="s">
        <v>709</v>
      </c>
      <c r="AB81" s="147" t="s">
        <v>390</v>
      </c>
      <c r="AC81" s="209" t="s">
        <v>710</v>
      </c>
      <c r="AD81" s="153">
        <v>2</v>
      </c>
      <c r="AE81" s="154">
        <v>2</v>
      </c>
      <c r="AF81" s="156">
        <f t="shared" si="86"/>
        <v>4</v>
      </c>
      <c r="AG81" s="157">
        <f t="shared" si="87"/>
        <v>240</v>
      </c>
      <c r="AH81" s="158" t="str">
        <f t="shared" si="88"/>
        <v>II</v>
      </c>
      <c r="AI81" s="155" t="str">
        <f t="shared" si="89"/>
        <v>No Aceptable o Aceptable con Control Especifico</v>
      </c>
      <c r="AJ81" s="159">
        <f t="shared" si="90"/>
        <v>360</v>
      </c>
      <c r="AK81" s="159">
        <f t="shared" si="91"/>
        <v>240</v>
      </c>
      <c r="AL81" s="160">
        <f t="shared" si="92"/>
        <v>0.33333333333333331</v>
      </c>
      <c r="AM81" s="161" t="s">
        <v>394</v>
      </c>
      <c r="AN81" s="210" t="s">
        <v>427</v>
      </c>
    </row>
    <row r="82" spans="1:40" ht="158.4">
      <c r="A82" s="566"/>
      <c r="B82" s="162" t="s">
        <v>385</v>
      </c>
      <c r="C82" s="162" t="s">
        <v>386</v>
      </c>
      <c r="D82" s="319" t="s">
        <v>763</v>
      </c>
      <c r="E82" s="149" t="s">
        <v>492</v>
      </c>
      <c r="F82" s="208" t="s">
        <v>28</v>
      </c>
      <c r="G82" s="208" t="s">
        <v>48</v>
      </c>
      <c r="H82" s="208" t="s">
        <v>579</v>
      </c>
      <c r="I82" s="136" t="s">
        <v>600</v>
      </c>
      <c r="J82" s="149" t="s">
        <v>603</v>
      </c>
      <c r="K82" s="149" t="s">
        <v>604</v>
      </c>
      <c r="L82" s="147" t="s">
        <v>390</v>
      </c>
      <c r="M82" s="153">
        <v>2</v>
      </c>
      <c r="N82" s="154">
        <v>3</v>
      </c>
      <c r="O82" s="153">
        <f>M82*N82</f>
        <v>6</v>
      </c>
      <c r="P82" s="167" t="str">
        <f t="shared" si="82"/>
        <v>Medio</v>
      </c>
      <c r="Q82" s="153">
        <v>60</v>
      </c>
      <c r="R82" s="153">
        <f t="shared" si="83"/>
        <v>360</v>
      </c>
      <c r="S82" s="153" t="str">
        <f t="shared" si="84"/>
        <v>II</v>
      </c>
      <c r="T82" s="155" t="str">
        <f t="shared" si="85"/>
        <v>No Aceptable o Aceptable con Control Especifico</v>
      </c>
      <c r="U82" s="137" t="s">
        <v>391</v>
      </c>
      <c r="V82" s="137" t="s">
        <v>392</v>
      </c>
      <c r="W82" s="137" t="s">
        <v>392</v>
      </c>
      <c r="X82" s="149" t="s">
        <v>398</v>
      </c>
      <c r="Y82" s="148" t="s">
        <v>278</v>
      </c>
      <c r="Z82" s="148" t="s">
        <v>392</v>
      </c>
      <c r="AA82" s="149" t="s">
        <v>704</v>
      </c>
      <c r="AB82" s="147" t="s">
        <v>837</v>
      </c>
      <c r="AC82" s="209" t="s">
        <v>659</v>
      </c>
      <c r="AD82" s="153">
        <v>2</v>
      </c>
      <c r="AE82" s="154">
        <v>2</v>
      </c>
      <c r="AF82" s="156">
        <f t="shared" si="86"/>
        <v>4</v>
      </c>
      <c r="AG82" s="157">
        <f t="shared" si="87"/>
        <v>240</v>
      </c>
      <c r="AH82" s="158" t="str">
        <f t="shared" si="88"/>
        <v>II</v>
      </c>
      <c r="AI82" s="155" t="str">
        <f t="shared" si="89"/>
        <v>No Aceptable o Aceptable con Control Especifico</v>
      </c>
      <c r="AJ82" s="159">
        <f t="shared" si="90"/>
        <v>360</v>
      </c>
      <c r="AK82" s="159">
        <f t="shared" si="91"/>
        <v>240</v>
      </c>
      <c r="AL82" s="160">
        <f t="shared" si="92"/>
        <v>0.33333333333333331</v>
      </c>
      <c r="AM82" s="161" t="s">
        <v>418</v>
      </c>
      <c r="AN82" s="210" t="s">
        <v>427</v>
      </c>
    </row>
    <row r="83" spans="1:40" ht="0.75" customHeight="1">
      <c r="A83" s="566"/>
      <c r="B83" s="162" t="s">
        <v>385</v>
      </c>
      <c r="C83" s="162" t="s">
        <v>386</v>
      </c>
      <c r="D83" s="319" t="s">
        <v>763</v>
      </c>
      <c r="E83" s="149" t="s">
        <v>492</v>
      </c>
      <c r="F83" s="208" t="s">
        <v>28</v>
      </c>
      <c r="G83" s="208" t="s">
        <v>35</v>
      </c>
      <c r="H83" s="208" t="s">
        <v>575</v>
      </c>
      <c r="I83" s="136" t="s">
        <v>798</v>
      </c>
      <c r="J83" s="149" t="s">
        <v>397</v>
      </c>
      <c r="K83" s="147" t="s">
        <v>397</v>
      </c>
      <c r="L83" s="147" t="s">
        <v>390</v>
      </c>
      <c r="M83" s="153">
        <v>2</v>
      </c>
      <c r="N83" s="154">
        <v>3</v>
      </c>
      <c r="O83" s="153">
        <f t="shared" si="81"/>
        <v>6</v>
      </c>
      <c r="P83" s="167" t="str">
        <f t="shared" si="82"/>
        <v>Medio</v>
      </c>
      <c r="Q83" s="153">
        <v>60</v>
      </c>
      <c r="R83" s="153">
        <f t="shared" si="83"/>
        <v>360</v>
      </c>
      <c r="S83" s="153" t="str">
        <f t="shared" si="84"/>
        <v>II</v>
      </c>
      <c r="T83" s="155" t="str">
        <f t="shared" si="85"/>
        <v>No Aceptable o Aceptable con Control Especifico</v>
      </c>
      <c r="U83" s="137" t="s">
        <v>391</v>
      </c>
      <c r="V83" s="137" t="s">
        <v>392</v>
      </c>
      <c r="W83" s="137" t="s">
        <v>392</v>
      </c>
      <c r="X83" s="149" t="s">
        <v>702</v>
      </c>
      <c r="Y83" s="148" t="s">
        <v>278</v>
      </c>
      <c r="Z83" s="148" t="s">
        <v>392</v>
      </c>
      <c r="AA83" s="149" t="s">
        <v>804</v>
      </c>
      <c r="AB83" s="147" t="s">
        <v>390</v>
      </c>
      <c r="AC83" s="209" t="s">
        <v>659</v>
      </c>
      <c r="AD83" s="153">
        <v>2</v>
      </c>
      <c r="AE83" s="154">
        <v>2</v>
      </c>
      <c r="AF83" s="156">
        <f t="shared" si="86"/>
        <v>4</v>
      </c>
      <c r="AG83" s="157">
        <f t="shared" si="87"/>
        <v>240</v>
      </c>
      <c r="AH83" s="158" t="str">
        <f t="shared" si="88"/>
        <v>II</v>
      </c>
      <c r="AI83" s="155" t="str">
        <f t="shared" si="89"/>
        <v>No Aceptable o Aceptable con Control Especifico</v>
      </c>
      <c r="AJ83" s="159">
        <f t="shared" si="90"/>
        <v>360</v>
      </c>
      <c r="AK83" s="159">
        <f t="shared" si="91"/>
        <v>240</v>
      </c>
      <c r="AL83" s="160">
        <f t="shared" si="92"/>
        <v>0.33333333333333331</v>
      </c>
      <c r="AM83" s="161" t="s">
        <v>418</v>
      </c>
      <c r="AN83" s="210" t="s">
        <v>427</v>
      </c>
    </row>
    <row r="84" spans="1:40" ht="262.05" customHeight="1">
      <c r="A84" s="566"/>
      <c r="B84" s="162" t="s">
        <v>385</v>
      </c>
      <c r="C84" s="162" t="s">
        <v>386</v>
      </c>
      <c r="D84" s="319" t="s">
        <v>797</v>
      </c>
      <c r="E84" s="149" t="s">
        <v>492</v>
      </c>
      <c r="F84" s="311" t="s">
        <v>28</v>
      </c>
      <c r="G84" s="311" t="s">
        <v>35</v>
      </c>
      <c r="H84" s="208" t="s">
        <v>578</v>
      </c>
      <c r="I84" s="208" t="s">
        <v>800</v>
      </c>
      <c r="J84" s="149" t="s">
        <v>397</v>
      </c>
      <c r="K84" s="147" t="s">
        <v>397</v>
      </c>
      <c r="L84" s="147" t="s">
        <v>397</v>
      </c>
      <c r="M84" s="153">
        <v>2</v>
      </c>
      <c r="N84" s="154">
        <v>3</v>
      </c>
      <c r="O84" s="153">
        <f t="shared" si="81"/>
        <v>6</v>
      </c>
      <c r="P84" s="167" t="str">
        <f t="shared" si="82"/>
        <v>Medio</v>
      </c>
      <c r="Q84" s="153">
        <v>60</v>
      </c>
      <c r="R84" s="153">
        <f t="shared" si="83"/>
        <v>360</v>
      </c>
      <c r="S84" s="153" t="str">
        <f t="shared" si="84"/>
        <v>II</v>
      </c>
      <c r="T84" s="155" t="str">
        <f t="shared" si="85"/>
        <v>No Aceptable o Aceptable con Control Especifico</v>
      </c>
      <c r="U84" s="137" t="s">
        <v>391</v>
      </c>
      <c r="V84" s="137" t="s">
        <v>392</v>
      </c>
      <c r="W84" s="137" t="s">
        <v>392</v>
      </c>
      <c r="X84" s="149" t="s">
        <v>801</v>
      </c>
      <c r="Y84" s="148" t="s">
        <v>278</v>
      </c>
      <c r="Z84" s="148" t="s">
        <v>392</v>
      </c>
      <c r="AA84" s="149" t="s">
        <v>802</v>
      </c>
      <c r="AB84" s="147" t="s">
        <v>390</v>
      </c>
      <c r="AC84" s="209" t="s">
        <v>809</v>
      </c>
      <c r="AD84" s="153">
        <v>2</v>
      </c>
      <c r="AE84" s="154">
        <v>2</v>
      </c>
      <c r="AF84" s="156">
        <f t="shared" si="86"/>
        <v>4</v>
      </c>
      <c r="AG84" s="157">
        <f t="shared" si="87"/>
        <v>240</v>
      </c>
      <c r="AH84" s="158" t="str">
        <f t="shared" si="88"/>
        <v>II</v>
      </c>
      <c r="AI84" s="155" t="str">
        <f t="shared" si="89"/>
        <v>No Aceptable o Aceptable con Control Especifico</v>
      </c>
      <c r="AJ84" s="159">
        <f t="shared" si="90"/>
        <v>360</v>
      </c>
      <c r="AK84" s="159">
        <f t="shared" si="91"/>
        <v>240</v>
      </c>
      <c r="AL84" s="160">
        <f t="shared" si="92"/>
        <v>0.33333333333333331</v>
      </c>
      <c r="AM84" s="161" t="s">
        <v>418</v>
      </c>
      <c r="AN84" s="210" t="s">
        <v>427</v>
      </c>
    </row>
    <row r="85" spans="1:40" ht="279" customHeight="1">
      <c r="A85" s="566"/>
      <c r="B85" s="162" t="s">
        <v>385</v>
      </c>
      <c r="C85" s="162" t="s">
        <v>386</v>
      </c>
      <c r="D85" s="319" t="s">
        <v>763</v>
      </c>
      <c r="E85" s="149" t="s">
        <v>492</v>
      </c>
      <c r="F85" s="208" t="s">
        <v>28</v>
      </c>
      <c r="G85" s="208" t="s">
        <v>55</v>
      </c>
      <c r="H85" s="208" t="s">
        <v>576</v>
      </c>
      <c r="I85" s="136" t="s">
        <v>693</v>
      </c>
      <c r="J85" s="149" t="s">
        <v>397</v>
      </c>
      <c r="K85" s="147" t="s">
        <v>397</v>
      </c>
      <c r="L85" s="147" t="s">
        <v>397</v>
      </c>
      <c r="M85" s="153">
        <v>6</v>
      </c>
      <c r="N85" s="154">
        <v>1</v>
      </c>
      <c r="O85" s="153">
        <f t="shared" si="81"/>
        <v>6</v>
      </c>
      <c r="P85" s="167" t="str">
        <f t="shared" si="82"/>
        <v>Medio</v>
      </c>
      <c r="Q85" s="153">
        <v>60</v>
      </c>
      <c r="R85" s="153">
        <f t="shared" si="83"/>
        <v>360</v>
      </c>
      <c r="S85" s="153" t="str">
        <f t="shared" si="84"/>
        <v>II</v>
      </c>
      <c r="T85" s="155" t="str">
        <f t="shared" si="85"/>
        <v>No Aceptable o Aceptable con Control Especifico</v>
      </c>
      <c r="U85" s="137" t="s">
        <v>391</v>
      </c>
      <c r="V85" s="137" t="s">
        <v>392</v>
      </c>
      <c r="W85" s="137" t="s">
        <v>392</v>
      </c>
      <c r="X85" s="149" t="s">
        <v>694</v>
      </c>
      <c r="Y85" s="148" t="s">
        <v>278</v>
      </c>
      <c r="Z85" s="148" t="s">
        <v>392</v>
      </c>
      <c r="AA85" s="149" t="s">
        <v>803</v>
      </c>
      <c r="AB85" s="147" t="s">
        <v>390</v>
      </c>
      <c r="AC85" s="209" t="s">
        <v>808</v>
      </c>
      <c r="AD85" s="153">
        <v>2</v>
      </c>
      <c r="AE85" s="154">
        <v>1</v>
      </c>
      <c r="AF85" s="156">
        <f t="shared" si="86"/>
        <v>2</v>
      </c>
      <c r="AG85" s="157">
        <f t="shared" si="87"/>
        <v>120</v>
      </c>
      <c r="AH85" s="158" t="str">
        <f t="shared" si="88"/>
        <v>III</v>
      </c>
      <c r="AI85" s="155" t="str">
        <f t="shared" si="89"/>
        <v>Mejorable</v>
      </c>
      <c r="AJ85" s="159">
        <f t="shared" si="90"/>
        <v>360</v>
      </c>
      <c r="AK85" s="159">
        <f t="shared" si="91"/>
        <v>120</v>
      </c>
      <c r="AL85" s="160">
        <f t="shared" si="92"/>
        <v>0.66666666666666663</v>
      </c>
      <c r="AM85" s="161" t="s">
        <v>394</v>
      </c>
      <c r="AN85" s="210" t="s">
        <v>425</v>
      </c>
    </row>
    <row r="86" spans="1:40" ht="228" customHeight="1">
      <c r="A86" s="566"/>
      <c r="B86" s="162" t="s">
        <v>385</v>
      </c>
      <c r="C86" s="162" t="s">
        <v>386</v>
      </c>
      <c r="D86" s="319" t="s">
        <v>763</v>
      </c>
      <c r="E86" s="149" t="s">
        <v>492</v>
      </c>
      <c r="F86" s="311" t="s">
        <v>28</v>
      </c>
      <c r="G86" s="311" t="s">
        <v>42</v>
      </c>
      <c r="H86" s="208" t="s">
        <v>577</v>
      </c>
      <c r="I86" s="136" t="s">
        <v>799</v>
      </c>
      <c r="J86" s="147" t="s">
        <v>397</v>
      </c>
      <c r="K86" s="147" t="s">
        <v>397</v>
      </c>
      <c r="L86" s="147" t="s">
        <v>397</v>
      </c>
      <c r="M86" s="153">
        <v>2</v>
      </c>
      <c r="N86" s="154">
        <v>3</v>
      </c>
      <c r="O86" s="156">
        <f t="shared" si="81"/>
        <v>6</v>
      </c>
      <c r="P86" s="167" t="str">
        <f t="shared" si="82"/>
        <v>Medio</v>
      </c>
      <c r="Q86" s="156">
        <v>60</v>
      </c>
      <c r="R86" s="156">
        <f t="shared" si="83"/>
        <v>360</v>
      </c>
      <c r="S86" s="153" t="str">
        <f t="shared" si="84"/>
        <v>II</v>
      </c>
      <c r="T86" s="155" t="str">
        <f t="shared" si="85"/>
        <v>No Aceptable o Aceptable con Control Especifico</v>
      </c>
      <c r="U86" s="137" t="s">
        <v>391</v>
      </c>
      <c r="V86" s="137" t="s">
        <v>392</v>
      </c>
      <c r="W86" s="137" t="s">
        <v>392</v>
      </c>
      <c r="X86" s="147" t="s">
        <v>805</v>
      </c>
      <c r="Y86" s="148" t="s">
        <v>278</v>
      </c>
      <c r="Z86" s="147" t="s">
        <v>392</v>
      </c>
      <c r="AA86" s="136" t="s">
        <v>806</v>
      </c>
      <c r="AB86" s="148" t="s">
        <v>390</v>
      </c>
      <c r="AC86" s="209" t="s">
        <v>807</v>
      </c>
      <c r="AD86" s="153">
        <v>2</v>
      </c>
      <c r="AE86" s="154">
        <v>2</v>
      </c>
      <c r="AF86" s="156">
        <f t="shared" si="86"/>
        <v>4</v>
      </c>
      <c r="AG86" s="157">
        <f t="shared" si="87"/>
        <v>240</v>
      </c>
      <c r="AH86" s="158" t="str">
        <f t="shared" si="88"/>
        <v>II</v>
      </c>
      <c r="AI86" s="155" t="str">
        <f t="shared" si="89"/>
        <v>No Aceptable o Aceptable con Control Especifico</v>
      </c>
      <c r="AJ86" s="159">
        <f t="shared" si="90"/>
        <v>360</v>
      </c>
      <c r="AK86" s="159">
        <f t="shared" si="91"/>
        <v>240</v>
      </c>
      <c r="AL86" s="160">
        <f t="shared" si="92"/>
        <v>0.33333333333333331</v>
      </c>
      <c r="AM86" s="161" t="s">
        <v>394</v>
      </c>
      <c r="AN86" s="210" t="s">
        <v>427</v>
      </c>
    </row>
    <row r="87" spans="1:40" ht="196.2">
      <c r="A87" s="566"/>
      <c r="B87" s="162" t="s">
        <v>385</v>
      </c>
      <c r="C87" s="162" t="s">
        <v>386</v>
      </c>
      <c r="D87" s="319" t="s">
        <v>792</v>
      </c>
      <c r="E87" s="149" t="s">
        <v>492</v>
      </c>
      <c r="F87" s="208" t="s">
        <v>29</v>
      </c>
      <c r="G87" s="208" t="s">
        <v>43</v>
      </c>
      <c r="H87" s="311" t="s">
        <v>617</v>
      </c>
      <c r="I87" s="147" t="s">
        <v>618</v>
      </c>
      <c r="J87" s="147" t="s">
        <v>397</v>
      </c>
      <c r="K87" s="147" t="s">
        <v>397</v>
      </c>
      <c r="L87" s="147" t="s">
        <v>397</v>
      </c>
      <c r="M87" s="153">
        <v>2</v>
      </c>
      <c r="N87" s="154">
        <v>3</v>
      </c>
      <c r="O87" s="153">
        <f t="shared" si="81"/>
        <v>6</v>
      </c>
      <c r="P87" s="167" t="str">
        <f t="shared" si="82"/>
        <v>Medio</v>
      </c>
      <c r="Q87" s="153">
        <v>10</v>
      </c>
      <c r="R87" s="153">
        <f t="shared" si="83"/>
        <v>60</v>
      </c>
      <c r="S87" s="153" t="str">
        <f t="shared" si="84"/>
        <v>III</v>
      </c>
      <c r="T87" s="155" t="str">
        <f t="shared" si="85"/>
        <v>Mejorable</v>
      </c>
      <c r="U87" s="137" t="s">
        <v>391</v>
      </c>
      <c r="V87" s="137" t="s">
        <v>392</v>
      </c>
      <c r="W87" s="137" t="s">
        <v>392</v>
      </c>
      <c r="X87" s="149" t="s">
        <v>619</v>
      </c>
      <c r="Y87" s="148" t="s">
        <v>278</v>
      </c>
      <c r="Z87" s="147" t="s">
        <v>392</v>
      </c>
      <c r="AA87" s="149" t="s">
        <v>621</v>
      </c>
      <c r="AB87" s="147" t="s">
        <v>390</v>
      </c>
      <c r="AC87" s="209" t="s">
        <v>622</v>
      </c>
      <c r="AD87" s="153">
        <v>2</v>
      </c>
      <c r="AE87" s="154">
        <v>2</v>
      </c>
      <c r="AF87" s="156">
        <f t="shared" si="86"/>
        <v>4</v>
      </c>
      <c r="AG87" s="157">
        <f t="shared" si="87"/>
        <v>40</v>
      </c>
      <c r="AH87" s="158" t="str">
        <f t="shared" si="88"/>
        <v>III</v>
      </c>
      <c r="AI87" s="155" t="str">
        <f t="shared" si="89"/>
        <v>Mejorable</v>
      </c>
      <c r="AJ87" s="159">
        <v>60</v>
      </c>
      <c r="AK87" s="159">
        <f t="shared" si="91"/>
        <v>40</v>
      </c>
      <c r="AL87" s="160">
        <f t="shared" si="92"/>
        <v>0.33333333333333331</v>
      </c>
      <c r="AM87" s="161" t="s">
        <v>407</v>
      </c>
      <c r="AN87" s="210" t="s">
        <v>427</v>
      </c>
    </row>
    <row r="88" spans="1:40" ht="196.2">
      <c r="A88" s="566"/>
      <c r="B88" s="162" t="s">
        <v>385</v>
      </c>
      <c r="C88" s="162" t="s">
        <v>386</v>
      </c>
      <c r="D88" s="338" t="s">
        <v>787</v>
      </c>
      <c r="E88" s="149" t="s">
        <v>492</v>
      </c>
      <c r="F88" s="208" t="s">
        <v>29</v>
      </c>
      <c r="G88" s="136" t="s">
        <v>49</v>
      </c>
      <c r="H88" s="227" t="s">
        <v>1195</v>
      </c>
      <c r="I88" s="136" t="s">
        <v>477</v>
      </c>
      <c r="J88" s="136" t="s">
        <v>788</v>
      </c>
      <c r="K88" s="136" t="s">
        <v>479</v>
      </c>
      <c r="L88" s="136" t="s">
        <v>480</v>
      </c>
      <c r="M88" s="153">
        <v>2</v>
      </c>
      <c r="N88" s="154">
        <v>3</v>
      </c>
      <c r="O88" s="156">
        <f t="shared" si="81"/>
        <v>6</v>
      </c>
      <c r="P88" s="167" t="str">
        <f t="shared" si="82"/>
        <v>Medio</v>
      </c>
      <c r="Q88" s="156">
        <v>25</v>
      </c>
      <c r="R88" s="156">
        <f t="shared" si="83"/>
        <v>150</v>
      </c>
      <c r="S88" s="153" t="str">
        <f t="shared" si="84"/>
        <v>II</v>
      </c>
      <c r="T88" s="155" t="str">
        <f t="shared" si="85"/>
        <v>No Aceptable o Aceptable con Control Especifico</v>
      </c>
      <c r="U88" s="137" t="s">
        <v>391</v>
      </c>
      <c r="V88" s="137" t="s">
        <v>392</v>
      </c>
      <c r="W88" s="137" t="s">
        <v>392</v>
      </c>
      <c r="X88" s="136" t="s">
        <v>474</v>
      </c>
      <c r="Y88" s="148" t="s">
        <v>278</v>
      </c>
      <c r="Z88" s="147" t="s">
        <v>392</v>
      </c>
      <c r="AA88" s="149" t="s">
        <v>789</v>
      </c>
      <c r="AB88" s="148" t="s">
        <v>390</v>
      </c>
      <c r="AC88" s="149" t="s">
        <v>790</v>
      </c>
      <c r="AD88" s="153">
        <v>2</v>
      </c>
      <c r="AE88" s="154">
        <v>2</v>
      </c>
      <c r="AF88" s="156">
        <f t="shared" si="86"/>
        <v>4</v>
      </c>
      <c r="AG88" s="157">
        <f t="shared" si="87"/>
        <v>100</v>
      </c>
      <c r="AH88" s="158" t="str">
        <f t="shared" si="88"/>
        <v>III</v>
      </c>
      <c r="AI88" s="155" t="str">
        <f t="shared" si="89"/>
        <v>Mejorable</v>
      </c>
      <c r="AJ88" s="159">
        <f t="shared" si="90"/>
        <v>150</v>
      </c>
      <c r="AK88" s="159">
        <f t="shared" si="91"/>
        <v>100</v>
      </c>
      <c r="AL88" s="160">
        <f t="shared" si="92"/>
        <v>0.33333333333333331</v>
      </c>
      <c r="AM88" s="161" t="s">
        <v>476</v>
      </c>
      <c r="AN88" s="210" t="s">
        <v>427</v>
      </c>
    </row>
    <row r="89" spans="1:40" ht="108">
      <c r="A89" s="566"/>
      <c r="B89" s="162" t="s">
        <v>385</v>
      </c>
      <c r="C89" s="162" t="s">
        <v>386</v>
      </c>
      <c r="D89" s="338" t="s">
        <v>785</v>
      </c>
      <c r="E89" s="149" t="s">
        <v>492</v>
      </c>
      <c r="F89" s="208" t="s">
        <v>29</v>
      </c>
      <c r="G89" s="208" t="s">
        <v>36</v>
      </c>
      <c r="H89" s="208" t="s">
        <v>784</v>
      </c>
      <c r="I89" s="136" t="s">
        <v>481</v>
      </c>
      <c r="J89" s="136" t="s">
        <v>478</v>
      </c>
      <c r="K89" s="136" t="s">
        <v>397</v>
      </c>
      <c r="L89" s="136" t="s">
        <v>482</v>
      </c>
      <c r="M89" s="153">
        <v>2</v>
      </c>
      <c r="N89" s="154">
        <v>3</v>
      </c>
      <c r="O89" s="156">
        <f t="shared" si="81"/>
        <v>6</v>
      </c>
      <c r="P89" s="167" t="str">
        <f t="shared" si="82"/>
        <v>Medio</v>
      </c>
      <c r="Q89" s="156">
        <v>25</v>
      </c>
      <c r="R89" s="156">
        <f t="shared" si="83"/>
        <v>150</v>
      </c>
      <c r="S89" s="153" t="str">
        <f t="shared" si="84"/>
        <v>II</v>
      </c>
      <c r="T89" s="155" t="str">
        <f t="shared" si="85"/>
        <v>No Aceptable o Aceptable con Control Especifico</v>
      </c>
      <c r="U89" s="137" t="s">
        <v>391</v>
      </c>
      <c r="V89" s="137" t="s">
        <v>392</v>
      </c>
      <c r="W89" s="137" t="s">
        <v>392</v>
      </c>
      <c r="X89" s="136" t="s">
        <v>483</v>
      </c>
      <c r="Y89" s="148" t="s">
        <v>278</v>
      </c>
      <c r="Z89" s="136" t="s">
        <v>484</v>
      </c>
      <c r="AA89" s="136" t="s">
        <v>786</v>
      </c>
      <c r="AB89" s="148" t="s">
        <v>390</v>
      </c>
      <c r="AC89" s="136" t="s">
        <v>791</v>
      </c>
      <c r="AD89" s="153">
        <v>2</v>
      </c>
      <c r="AE89" s="154">
        <v>2</v>
      </c>
      <c r="AF89" s="156">
        <f t="shared" si="86"/>
        <v>4</v>
      </c>
      <c r="AG89" s="157">
        <f t="shared" si="87"/>
        <v>100</v>
      </c>
      <c r="AH89" s="158" t="str">
        <f t="shared" si="88"/>
        <v>III</v>
      </c>
      <c r="AI89" s="155" t="str">
        <f t="shared" si="89"/>
        <v>Mejorable</v>
      </c>
      <c r="AJ89" s="159">
        <f t="shared" si="90"/>
        <v>150</v>
      </c>
      <c r="AK89" s="159">
        <f t="shared" si="91"/>
        <v>100</v>
      </c>
      <c r="AL89" s="160">
        <f t="shared" si="92"/>
        <v>0.33333333333333331</v>
      </c>
      <c r="AM89" s="161" t="s">
        <v>476</v>
      </c>
      <c r="AN89" s="210" t="s">
        <v>427</v>
      </c>
    </row>
    <row r="90" spans="1:40" ht="108">
      <c r="A90" s="566"/>
      <c r="B90" s="162" t="s">
        <v>385</v>
      </c>
      <c r="C90" s="162" t="s">
        <v>574</v>
      </c>
      <c r="D90" s="338" t="s">
        <v>796</v>
      </c>
      <c r="E90" s="149" t="s">
        <v>492</v>
      </c>
      <c r="F90" s="208" t="s">
        <v>29</v>
      </c>
      <c r="G90" s="208" t="s">
        <v>62</v>
      </c>
      <c r="H90" s="311" t="s">
        <v>812</v>
      </c>
      <c r="I90" s="147" t="s">
        <v>681</v>
      </c>
      <c r="J90" s="149" t="s">
        <v>389</v>
      </c>
      <c r="K90" s="149" t="s">
        <v>397</v>
      </c>
      <c r="L90" s="149" t="s">
        <v>682</v>
      </c>
      <c r="M90" s="153">
        <v>6</v>
      </c>
      <c r="N90" s="154">
        <v>1</v>
      </c>
      <c r="O90" s="153">
        <f t="shared" si="81"/>
        <v>6</v>
      </c>
      <c r="P90" s="167" t="str">
        <f t="shared" si="82"/>
        <v>Medio</v>
      </c>
      <c r="Q90" s="153">
        <v>100</v>
      </c>
      <c r="R90" s="153">
        <f t="shared" si="83"/>
        <v>600</v>
      </c>
      <c r="S90" s="153" t="str">
        <f t="shared" si="84"/>
        <v>I</v>
      </c>
      <c r="T90" s="155" t="str">
        <f t="shared" si="85"/>
        <v>No Aceptable</v>
      </c>
      <c r="U90" s="137" t="s">
        <v>391</v>
      </c>
      <c r="V90" s="137" t="s">
        <v>392</v>
      </c>
      <c r="W90" s="137" t="s">
        <v>392</v>
      </c>
      <c r="X90" s="149" t="s">
        <v>626</v>
      </c>
      <c r="Y90" s="148" t="s">
        <v>278</v>
      </c>
      <c r="Z90" s="147" t="s">
        <v>392</v>
      </c>
      <c r="AA90" s="149" t="s">
        <v>793</v>
      </c>
      <c r="AB90" s="147" t="s">
        <v>390</v>
      </c>
      <c r="AC90" s="209" t="s">
        <v>794</v>
      </c>
      <c r="AD90" s="153">
        <v>2</v>
      </c>
      <c r="AE90" s="154">
        <v>1</v>
      </c>
      <c r="AF90" s="156">
        <f t="shared" si="86"/>
        <v>2</v>
      </c>
      <c r="AG90" s="157">
        <f t="shared" si="87"/>
        <v>200</v>
      </c>
      <c r="AH90" s="158" t="str">
        <f t="shared" si="88"/>
        <v>II</v>
      </c>
      <c r="AI90" s="155" t="str">
        <f t="shared" si="89"/>
        <v>No Aceptable o Aceptable con Control Especifico</v>
      </c>
      <c r="AJ90" s="159">
        <v>600</v>
      </c>
      <c r="AK90" s="159">
        <f t="shared" si="91"/>
        <v>200</v>
      </c>
      <c r="AL90" s="160">
        <f t="shared" si="92"/>
        <v>0.66666666666666663</v>
      </c>
      <c r="AM90" s="161" t="s">
        <v>394</v>
      </c>
      <c r="AN90" s="210" t="s">
        <v>399</v>
      </c>
    </row>
    <row r="91" spans="1:40" ht="108">
      <c r="A91" s="566"/>
      <c r="B91" s="162" t="s">
        <v>385</v>
      </c>
      <c r="C91" s="162" t="s">
        <v>574</v>
      </c>
      <c r="D91" s="338" t="s">
        <v>796</v>
      </c>
      <c r="E91" s="149" t="s">
        <v>492</v>
      </c>
      <c r="F91" s="208" t="s">
        <v>29</v>
      </c>
      <c r="G91" s="208" t="s">
        <v>67</v>
      </c>
      <c r="H91" s="311" t="s">
        <v>811</v>
      </c>
      <c r="I91" s="147" t="s">
        <v>820</v>
      </c>
      <c r="J91" s="149" t="s">
        <v>389</v>
      </c>
      <c r="K91" s="149" t="s">
        <v>397</v>
      </c>
      <c r="L91" s="149" t="s">
        <v>685</v>
      </c>
      <c r="M91" s="153">
        <v>6</v>
      </c>
      <c r="N91" s="154">
        <v>1</v>
      </c>
      <c r="O91" s="153">
        <f t="shared" si="81"/>
        <v>6</v>
      </c>
      <c r="P91" s="167" t="str">
        <f t="shared" si="82"/>
        <v>Medio</v>
      </c>
      <c r="Q91" s="153">
        <v>100</v>
      </c>
      <c r="R91" s="153">
        <f t="shared" si="83"/>
        <v>600</v>
      </c>
      <c r="S91" s="153" t="str">
        <f t="shared" si="84"/>
        <v>I</v>
      </c>
      <c r="T91" s="155" t="str">
        <f t="shared" si="85"/>
        <v>No Aceptable</v>
      </c>
      <c r="U91" s="137" t="s">
        <v>391</v>
      </c>
      <c r="V91" s="137" t="s">
        <v>392</v>
      </c>
      <c r="W91" s="137" t="s">
        <v>392</v>
      </c>
      <c r="X91" s="149" t="s">
        <v>626</v>
      </c>
      <c r="Y91" s="148" t="s">
        <v>278</v>
      </c>
      <c r="Z91" s="147" t="s">
        <v>392</v>
      </c>
      <c r="AA91" s="149" t="s">
        <v>795</v>
      </c>
      <c r="AB91" s="147" t="s">
        <v>390</v>
      </c>
      <c r="AC91" s="209" t="s">
        <v>687</v>
      </c>
      <c r="AD91" s="153">
        <v>2</v>
      </c>
      <c r="AE91" s="154">
        <v>1</v>
      </c>
      <c r="AF91" s="156">
        <f t="shared" si="86"/>
        <v>2</v>
      </c>
      <c r="AG91" s="157">
        <f t="shared" si="87"/>
        <v>200</v>
      </c>
      <c r="AH91" s="158" t="str">
        <f t="shared" si="88"/>
        <v>II</v>
      </c>
      <c r="AI91" s="155" t="str">
        <f t="shared" si="89"/>
        <v>No Aceptable o Aceptable con Control Especifico</v>
      </c>
      <c r="AJ91" s="159">
        <v>600</v>
      </c>
      <c r="AK91" s="159">
        <f t="shared" si="91"/>
        <v>200</v>
      </c>
      <c r="AL91" s="160">
        <f t="shared" si="92"/>
        <v>0.66666666666666663</v>
      </c>
      <c r="AM91" s="161" t="s">
        <v>394</v>
      </c>
      <c r="AN91" s="210" t="s">
        <v>399</v>
      </c>
    </row>
    <row r="92" spans="1:40" ht="108">
      <c r="A92" s="566"/>
      <c r="B92" s="162" t="s">
        <v>385</v>
      </c>
      <c r="C92" s="162" t="s">
        <v>574</v>
      </c>
      <c r="D92" s="319" t="s">
        <v>770</v>
      </c>
      <c r="E92" s="149" t="s">
        <v>492</v>
      </c>
      <c r="F92" s="208" t="s">
        <v>30</v>
      </c>
      <c r="G92" s="208" t="s">
        <v>44</v>
      </c>
      <c r="H92" s="311" t="s">
        <v>636</v>
      </c>
      <c r="I92" s="147" t="s">
        <v>645</v>
      </c>
      <c r="J92" s="147" t="s">
        <v>390</v>
      </c>
      <c r="K92" s="147" t="s">
        <v>638</v>
      </c>
      <c r="L92" s="147" t="s">
        <v>639</v>
      </c>
      <c r="M92" s="153">
        <v>2</v>
      </c>
      <c r="N92" s="154">
        <v>4</v>
      </c>
      <c r="O92" s="153">
        <f t="shared" si="81"/>
        <v>8</v>
      </c>
      <c r="P92" s="167" t="str">
        <f t="shared" si="82"/>
        <v>Medio</v>
      </c>
      <c r="Q92" s="153">
        <v>100</v>
      </c>
      <c r="R92" s="153">
        <f t="shared" si="83"/>
        <v>800</v>
      </c>
      <c r="S92" s="153" t="str">
        <f t="shared" si="84"/>
        <v>I</v>
      </c>
      <c r="T92" s="155" t="str">
        <f t="shared" si="85"/>
        <v>No Aceptable</v>
      </c>
      <c r="U92" s="137" t="s">
        <v>391</v>
      </c>
      <c r="V92" s="137" t="s">
        <v>392</v>
      </c>
      <c r="W92" s="137" t="s">
        <v>392</v>
      </c>
      <c r="X92" s="149" t="s">
        <v>626</v>
      </c>
      <c r="Y92" s="148" t="s">
        <v>278</v>
      </c>
      <c r="Z92" s="147" t="s">
        <v>392</v>
      </c>
      <c r="AA92" s="149" t="s">
        <v>647</v>
      </c>
      <c r="AB92" s="147" t="s">
        <v>641</v>
      </c>
      <c r="AC92" s="209" t="s">
        <v>643</v>
      </c>
      <c r="AD92" s="153">
        <v>2</v>
      </c>
      <c r="AE92" s="154">
        <v>3</v>
      </c>
      <c r="AF92" s="156">
        <f t="shared" si="86"/>
        <v>6</v>
      </c>
      <c r="AG92" s="157">
        <f t="shared" si="87"/>
        <v>600</v>
      </c>
      <c r="AH92" s="158" t="str">
        <f t="shared" si="88"/>
        <v>I</v>
      </c>
      <c r="AI92" s="155" t="str">
        <f t="shared" si="89"/>
        <v>No Aceptable</v>
      </c>
      <c r="AJ92" s="159">
        <v>800</v>
      </c>
      <c r="AK92" s="159">
        <f t="shared" si="91"/>
        <v>600</v>
      </c>
      <c r="AL92" s="160">
        <f t="shared" si="92"/>
        <v>0.25</v>
      </c>
      <c r="AM92" s="161" t="s">
        <v>407</v>
      </c>
      <c r="AN92" s="210" t="s">
        <v>634</v>
      </c>
    </row>
    <row r="93" spans="1:40" ht="108">
      <c r="A93" s="566"/>
      <c r="B93" s="162" t="s">
        <v>385</v>
      </c>
      <c r="C93" s="162" t="s">
        <v>574</v>
      </c>
      <c r="D93" s="319" t="s">
        <v>770</v>
      </c>
      <c r="E93" s="149" t="s">
        <v>492</v>
      </c>
      <c r="F93" s="208" t="s">
        <v>30</v>
      </c>
      <c r="G93" s="208" t="s">
        <v>57</v>
      </c>
      <c r="H93" s="311" t="s">
        <v>1043</v>
      </c>
      <c r="I93" s="147" t="s">
        <v>646</v>
      </c>
      <c r="J93" s="147" t="s">
        <v>390</v>
      </c>
      <c r="K93" s="147" t="s">
        <v>638</v>
      </c>
      <c r="L93" s="147" t="s">
        <v>639</v>
      </c>
      <c r="M93" s="153">
        <v>2</v>
      </c>
      <c r="N93" s="154">
        <v>4</v>
      </c>
      <c r="O93" s="153">
        <f t="shared" si="81"/>
        <v>8</v>
      </c>
      <c r="P93" s="167" t="str">
        <f t="shared" si="82"/>
        <v>Medio</v>
      </c>
      <c r="Q93" s="153">
        <v>100</v>
      </c>
      <c r="R93" s="153">
        <f t="shared" si="83"/>
        <v>800</v>
      </c>
      <c r="S93" s="153" t="str">
        <f t="shared" si="84"/>
        <v>I</v>
      </c>
      <c r="T93" s="155" t="str">
        <f t="shared" si="85"/>
        <v>No Aceptable</v>
      </c>
      <c r="U93" s="137" t="s">
        <v>391</v>
      </c>
      <c r="V93" s="137" t="s">
        <v>392</v>
      </c>
      <c r="W93" s="137" t="s">
        <v>392</v>
      </c>
      <c r="X93" s="149" t="s">
        <v>626</v>
      </c>
      <c r="Y93" s="148" t="s">
        <v>278</v>
      </c>
      <c r="Z93" s="147" t="s">
        <v>392</v>
      </c>
      <c r="AA93" s="149" t="s">
        <v>689</v>
      </c>
      <c r="AB93" s="147" t="s">
        <v>641</v>
      </c>
      <c r="AC93" s="209" t="s">
        <v>643</v>
      </c>
      <c r="AD93" s="153">
        <v>2</v>
      </c>
      <c r="AE93" s="154">
        <v>3</v>
      </c>
      <c r="AF93" s="156">
        <f t="shared" si="86"/>
        <v>6</v>
      </c>
      <c r="AG93" s="157">
        <f t="shared" si="87"/>
        <v>600</v>
      </c>
      <c r="AH93" s="158" t="str">
        <f t="shared" si="88"/>
        <v>I</v>
      </c>
      <c r="AI93" s="155" t="str">
        <f t="shared" si="89"/>
        <v>No Aceptable</v>
      </c>
      <c r="AJ93" s="159">
        <v>800</v>
      </c>
      <c r="AK93" s="159">
        <f t="shared" si="91"/>
        <v>600</v>
      </c>
      <c r="AL93" s="160">
        <f t="shared" si="92"/>
        <v>0.25</v>
      </c>
      <c r="AM93" s="161" t="s">
        <v>407</v>
      </c>
      <c r="AN93" s="210" t="s">
        <v>634</v>
      </c>
    </row>
  </sheetData>
  <autoFilter ref="A10:AB83"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9:X80"/>
    <mergeCell ref="A11:A26"/>
    <mergeCell ref="A27:A43"/>
    <mergeCell ref="A75:A93"/>
    <mergeCell ref="A44:A59"/>
    <mergeCell ref="A60:A74"/>
  </mergeCells>
  <conditionalFormatting sqref="M37:N37">
    <cfRule type="cellIs" dxfId="516" priority="555" stopIfTrue="1" operator="greaterThan">
      <formula>#REF!</formula>
    </cfRule>
  </conditionalFormatting>
  <conditionalFormatting sqref="M62:N62 M70:N70">
    <cfRule type="cellIs" dxfId="515" priority="377" stopIfTrue="1" operator="greaterThan">
      <formula>#REF!</formula>
    </cfRule>
  </conditionalFormatting>
  <conditionalFormatting sqref="M75:N76 Q75:Q76">
    <cfRule type="cellIs" dxfId="514" priority="391" stopIfTrue="1" operator="greaterThan">
      <formula>#REF!</formula>
    </cfRule>
  </conditionalFormatting>
  <conditionalFormatting sqref="M79:N80 Q79:Q80 M86:N86 Q86 M88:N89 Q88:Q89">
    <cfRule type="cellIs" dxfId="513" priority="390" stopIfTrue="1" operator="greaterThan">
      <formula>#REF!</formula>
    </cfRule>
  </conditionalFormatting>
  <conditionalFormatting sqref="M14:O26">
    <cfRule type="cellIs" dxfId="512" priority="58" stopIfTrue="1" operator="greaterThan">
      <formula>#REF!</formula>
    </cfRule>
  </conditionalFormatting>
  <conditionalFormatting sqref="M28:O36">
    <cfRule type="cellIs" dxfId="511" priority="71" stopIfTrue="1" operator="greaterThan">
      <formula>#REF!</formula>
    </cfRule>
  </conditionalFormatting>
  <conditionalFormatting sqref="M38:O49">
    <cfRule type="cellIs" dxfId="510" priority="15" stopIfTrue="1" operator="greaterThan">
      <formula>#REF!</formula>
    </cfRule>
  </conditionalFormatting>
  <conditionalFormatting sqref="M52:O59">
    <cfRule type="cellIs" dxfId="509" priority="242" stopIfTrue="1" operator="greaterThan">
      <formula>#REF!</formula>
    </cfRule>
  </conditionalFormatting>
  <conditionalFormatting sqref="M61:O61">
    <cfRule type="cellIs" dxfId="508" priority="207" stopIfTrue="1" operator="greaterThan">
      <formula>#REF!</formula>
    </cfRule>
  </conditionalFormatting>
  <conditionalFormatting sqref="M63:O63">
    <cfRule type="cellIs" dxfId="507" priority="2" stopIfTrue="1" operator="greaterThan">
      <formula>#REF!</formula>
    </cfRule>
  </conditionalFormatting>
  <conditionalFormatting sqref="M66:O67">
    <cfRule type="cellIs" dxfId="506" priority="84" stopIfTrue="1" operator="greaterThan">
      <formula>#REF!</formula>
    </cfRule>
  </conditionalFormatting>
  <conditionalFormatting sqref="M69:O69">
    <cfRule type="cellIs" dxfId="505" priority="175" stopIfTrue="1" operator="greaterThan">
      <formula>#REF!</formula>
    </cfRule>
  </conditionalFormatting>
  <conditionalFormatting sqref="M71:O71">
    <cfRule type="cellIs" dxfId="504" priority="150" stopIfTrue="1" operator="greaterThan">
      <formula>#REF!</formula>
    </cfRule>
  </conditionalFormatting>
  <conditionalFormatting sqref="M77:O78">
    <cfRule type="cellIs" dxfId="503" priority="389" stopIfTrue="1" operator="greaterThan">
      <formula>#REF!</formula>
    </cfRule>
  </conditionalFormatting>
  <conditionalFormatting sqref="M81:O85">
    <cfRule type="cellIs" dxfId="502" priority="382" stopIfTrue="1" operator="greaterThan">
      <formula>#REF!</formula>
    </cfRule>
  </conditionalFormatting>
  <conditionalFormatting sqref="M87:O87">
    <cfRule type="cellIs" dxfId="501" priority="386" stopIfTrue="1" operator="greaterThan">
      <formula>#REF!</formula>
    </cfRule>
  </conditionalFormatting>
  <conditionalFormatting sqref="M90:O93">
    <cfRule type="cellIs" dxfId="500" priority="384" stopIfTrue="1" operator="greaterThan">
      <formula>#REF!</formula>
    </cfRule>
  </conditionalFormatting>
  <conditionalFormatting sqref="M60:P60">
    <cfRule type="cellIs" dxfId="499" priority="220" stopIfTrue="1" operator="greaterThan">
      <formula>#REF!</formula>
    </cfRule>
  </conditionalFormatting>
  <conditionalFormatting sqref="M72:P72">
    <cfRule type="cellIs" dxfId="498" priority="163" stopIfTrue="1" operator="greaterThan">
      <formula>#REF!</formula>
    </cfRule>
  </conditionalFormatting>
  <conditionalFormatting sqref="M11:R12">
    <cfRule type="cellIs" dxfId="497" priority="467" stopIfTrue="1" operator="greaterThan">
      <formula>#REF!</formula>
    </cfRule>
  </conditionalFormatting>
  <conditionalFormatting sqref="M51:R51">
    <cfRule type="cellIs" dxfId="496" priority="233" stopIfTrue="1" operator="greaterThan">
      <formula>#REF!</formula>
    </cfRule>
  </conditionalFormatting>
  <conditionalFormatting sqref="M64:R65">
    <cfRule type="cellIs" dxfId="495" priority="190" stopIfTrue="1" operator="greaterThan">
      <formula>#REF!</formula>
    </cfRule>
  </conditionalFormatting>
  <conditionalFormatting sqref="P11">
    <cfRule type="iconSet" priority="689">
      <iconSet showValue="0">
        <cfvo type="percent" val="0"/>
        <cfvo type="num" val="10"/>
        <cfvo type="num" val="24"/>
      </iconSet>
    </cfRule>
    <cfRule type="iconSet" priority="690">
      <iconSet>
        <cfvo type="percent" val="0"/>
        <cfvo type="percent" val="9"/>
        <cfvo type="percent" val="23"/>
      </iconSet>
    </cfRule>
    <cfRule type="iconSet" priority="688">
      <iconSet showValue="0" reverse="1">
        <cfvo type="percent" val="0"/>
        <cfvo type="num" val="10"/>
        <cfvo type="num" val="24"/>
      </iconSet>
    </cfRule>
    <cfRule type="colorScale" priority="687">
      <colorScale>
        <cfvo type="num" val="6"/>
        <cfvo type="num" val="9"/>
        <cfvo type="num" val="23"/>
        <color rgb="FFF8696B"/>
        <color rgb="FFFFEB84"/>
        <color rgb="FF63BE7B"/>
      </colorScale>
    </cfRule>
  </conditionalFormatting>
  <conditionalFormatting sqref="P12">
    <cfRule type="iconSet" priority="685">
      <iconSet>
        <cfvo type="percent" val="0"/>
        <cfvo type="percent" val="9"/>
        <cfvo type="percent" val="23"/>
      </iconSet>
    </cfRule>
    <cfRule type="iconSet" priority="684">
      <iconSet showValue="0">
        <cfvo type="percent" val="0"/>
        <cfvo type="num" val="10"/>
        <cfvo type="num" val="24"/>
      </iconSet>
    </cfRule>
    <cfRule type="iconSet" priority="683">
      <iconSet showValue="0" reverse="1">
        <cfvo type="percent" val="0"/>
        <cfvo type="num" val="10"/>
        <cfvo type="num" val="24"/>
      </iconSet>
    </cfRule>
    <cfRule type="colorScale" priority="682">
      <colorScale>
        <cfvo type="num" val="6"/>
        <cfvo type="num" val="9"/>
        <cfvo type="num" val="23"/>
        <color rgb="FFF8696B"/>
        <color rgb="FFFFEB84"/>
        <color rgb="FF63BE7B"/>
      </colorScale>
    </cfRule>
  </conditionalFormatting>
  <conditionalFormatting sqref="P14">
    <cfRule type="iconSet" priority="648">
      <iconSet showValue="0" reverse="1">
        <cfvo type="percent" val="0"/>
        <cfvo type="num" val="10"/>
        <cfvo type="num" val="24"/>
      </iconSet>
    </cfRule>
    <cfRule type="iconSet" priority="650">
      <iconSet>
        <cfvo type="percent" val="0"/>
        <cfvo type="percent" val="9"/>
        <cfvo type="percent" val="23"/>
      </iconSet>
    </cfRule>
    <cfRule type="colorScale" priority="647">
      <colorScale>
        <cfvo type="num" val="6"/>
        <cfvo type="num" val="9"/>
        <cfvo type="num" val="23"/>
        <color rgb="FFF8696B"/>
        <color rgb="FFFFEB84"/>
        <color rgb="FF63BE7B"/>
      </colorScale>
    </cfRule>
    <cfRule type="iconSet" priority="649">
      <iconSet showValue="0">
        <cfvo type="percent" val="0"/>
        <cfvo type="num" val="10"/>
        <cfvo type="num" val="24"/>
      </iconSet>
    </cfRule>
  </conditionalFormatting>
  <conditionalFormatting sqref="P14:P19">
    <cfRule type="cellIs" dxfId="494" priority="61" stopIfTrue="1" operator="greaterThan">
      <formula>#REF!</formula>
    </cfRule>
  </conditionalFormatting>
  <conditionalFormatting sqref="P15">
    <cfRule type="colorScale" priority="62">
      <colorScale>
        <cfvo type="num" val="6"/>
        <cfvo type="num" val="9"/>
        <cfvo type="num" val="23"/>
        <color rgb="FFF8696B"/>
        <color rgb="FFFFEB84"/>
        <color rgb="FF63BE7B"/>
      </colorScale>
    </cfRule>
    <cfRule type="iconSet" priority="63">
      <iconSet showValue="0" reverse="1">
        <cfvo type="percent" val="0"/>
        <cfvo type="num" val="10"/>
        <cfvo type="num" val="24"/>
      </iconSet>
    </cfRule>
    <cfRule type="iconSet" priority="64">
      <iconSet showValue="0">
        <cfvo type="percent" val="0"/>
        <cfvo type="num" val="10"/>
        <cfvo type="num" val="24"/>
      </iconSet>
    </cfRule>
    <cfRule type="iconSet" priority="65">
      <iconSet>
        <cfvo type="percent" val="0"/>
        <cfvo type="percent" val="9"/>
        <cfvo type="percent" val="23"/>
      </iconSet>
    </cfRule>
  </conditionalFormatting>
  <conditionalFormatting sqref="P16:P17">
    <cfRule type="iconSet" priority="675">
      <iconSet showValue="0" reverse="1">
        <cfvo type="percent" val="0"/>
        <cfvo type="num" val="10"/>
        <cfvo type="num" val="24"/>
      </iconSet>
    </cfRule>
    <cfRule type="colorScale" priority="674">
      <colorScale>
        <cfvo type="num" val="6"/>
        <cfvo type="num" val="9"/>
        <cfvo type="num" val="23"/>
        <color rgb="FFF8696B"/>
        <color rgb="FFFFEB84"/>
        <color rgb="FF63BE7B"/>
      </colorScale>
    </cfRule>
    <cfRule type="iconSet" priority="677">
      <iconSet>
        <cfvo type="percent" val="0"/>
        <cfvo type="percent" val="9"/>
        <cfvo type="percent" val="23"/>
      </iconSet>
    </cfRule>
    <cfRule type="iconSet" priority="676">
      <iconSet showValue="0">
        <cfvo type="percent" val="0"/>
        <cfvo type="num" val="10"/>
        <cfvo type="num" val="24"/>
      </iconSet>
    </cfRule>
  </conditionalFormatting>
  <conditionalFormatting sqref="P18">
    <cfRule type="iconSet" priority="680">
      <iconSet showValue="0">
        <cfvo type="percent" val="0"/>
        <cfvo type="num" val="10"/>
        <cfvo type="num" val="24"/>
      </iconSet>
    </cfRule>
    <cfRule type="iconSet" priority="679">
      <iconSet showValue="0" reverse="1">
        <cfvo type="percent" val="0"/>
        <cfvo type="num" val="10"/>
        <cfvo type="num" val="24"/>
      </iconSet>
    </cfRule>
    <cfRule type="colorScale" priority="678">
      <colorScale>
        <cfvo type="num" val="6"/>
        <cfvo type="num" val="9"/>
        <cfvo type="num" val="23"/>
        <color rgb="FFF8696B"/>
        <color rgb="FFFFEB84"/>
        <color rgb="FF63BE7B"/>
      </colorScale>
    </cfRule>
    <cfRule type="iconSet" priority="681">
      <iconSet>
        <cfvo type="percent" val="0"/>
        <cfvo type="percent" val="9"/>
        <cfvo type="percent" val="23"/>
      </iconSet>
    </cfRule>
  </conditionalFormatting>
  <conditionalFormatting sqref="P19">
    <cfRule type="iconSet" priority="570">
      <iconSet showValue="0" reverse="1">
        <cfvo type="percent" val="0"/>
        <cfvo type="num" val="10"/>
        <cfvo type="num" val="24"/>
      </iconSet>
    </cfRule>
    <cfRule type="iconSet" priority="571">
      <iconSet showValue="0">
        <cfvo type="percent" val="0"/>
        <cfvo type="num" val="10"/>
        <cfvo type="num" val="24"/>
      </iconSet>
    </cfRule>
    <cfRule type="colorScale" priority="569">
      <colorScale>
        <cfvo type="num" val="6"/>
        <cfvo type="num" val="9"/>
        <cfvo type="num" val="23"/>
        <color rgb="FFF8696B"/>
        <color rgb="FFFFEB84"/>
        <color rgb="FF63BE7B"/>
      </colorScale>
    </cfRule>
    <cfRule type="iconSet" priority="572">
      <iconSet>
        <cfvo type="percent" val="0"/>
        <cfvo type="percent" val="9"/>
        <cfvo type="percent" val="23"/>
      </iconSet>
    </cfRule>
  </conditionalFormatting>
  <conditionalFormatting sqref="P20">
    <cfRule type="iconSet" priority="672">
      <iconSet showValue="0">
        <cfvo type="percent" val="0"/>
        <cfvo type="num" val="10"/>
        <cfvo type="num" val="24"/>
      </iconSet>
    </cfRule>
    <cfRule type="iconSet" priority="671">
      <iconSet showValue="0" reverse="1">
        <cfvo type="percent" val="0"/>
        <cfvo type="num" val="10"/>
        <cfvo type="num" val="24"/>
      </iconSet>
    </cfRule>
    <cfRule type="colorScale" priority="670">
      <colorScale>
        <cfvo type="num" val="6"/>
        <cfvo type="num" val="9"/>
        <cfvo type="num" val="23"/>
        <color rgb="FFF8696B"/>
        <color rgb="FFFFEB84"/>
        <color rgb="FF63BE7B"/>
      </colorScale>
    </cfRule>
    <cfRule type="iconSet" priority="673">
      <iconSet>
        <cfvo type="percent" val="0"/>
        <cfvo type="percent" val="9"/>
        <cfvo type="percent" val="23"/>
      </iconSet>
    </cfRule>
  </conditionalFormatting>
  <conditionalFormatting sqref="P20:P26">
    <cfRule type="cellIs" dxfId="493" priority="594" stopIfTrue="1" operator="greaterThan">
      <formula>#REF!</formula>
    </cfRule>
  </conditionalFormatting>
  <conditionalFormatting sqref="P21">
    <cfRule type="iconSet" priority="669">
      <iconSet>
        <cfvo type="percent" val="0"/>
        <cfvo type="percent" val="9"/>
        <cfvo type="percent" val="23"/>
      </iconSet>
    </cfRule>
    <cfRule type="iconSet" priority="668">
      <iconSet showValue="0">
        <cfvo type="percent" val="0"/>
        <cfvo type="num" val="10"/>
        <cfvo type="num" val="24"/>
      </iconSet>
    </cfRule>
    <cfRule type="iconSet" priority="667">
      <iconSet showValue="0" reverse="1">
        <cfvo type="percent" val="0"/>
        <cfvo type="num" val="10"/>
        <cfvo type="num" val="24"/>
      </iconSet>
    </cfRule>
    <cfRule type="colorScale" priority="666">
      <colorScale>
        <cfvo type="num" val="6"/>
        <cfvo type="num" val="9"/>
        <cfvo type="num" val="23"/>
        <color rgb="FFF8696B"/>
        <color rgb="FFFFEB84"/>
        <color rgb="FF63BE7B"/>
      </colorScale>
    </cfRule>
  </conditionalFormatting>
  <conditionalFormatting sqref="P22">
    <cfRule type="iconSet" priority="583">
      <iconSet showValue="0" reverse="1">
        <cfvo type="percent" val="0"/>
        <cfvo type="num" val="10"/>
        <cfvo type="num" val="24"/>
      </iconSet>
    </cfRule>
    <cfRule type="iconSet" priority="584">
      <iconSet showValue="0">
        <cfvo type="percent" val="0"/>
        <cfvo type="num" val="10"/>
        <cfvo type="num" val="24"/>
      </iconSet>
    </cfRule>
    <cfRule type="iconSet" priority="585">
      <iconSet>
        <cfvo type="percent" val="0"/>
        <cfvo type="percent" val="9"/>
        <cfvo type="percent" val="23"/>
      </iconSet>
    </cfRule>
    <cfRule type="colorScale" priority="582">
      <colorScale>
        <cfvo type="num" val="6"/>
        <cfvo type="num" val="9"/>
        <cfvo type="num" val="23"/>
        <color rgb="FFF8696B"/>
        <color rgb="FFFFEB84"/>
        <color rgb="FF63BE7B"/>
      </colorScale>
    </cfRule>
  </conditionalFormatting>
  <conditionalFormatting sqref="P23">
    <cfRule type="iconSet" priority="598">
      <iconSet>
        <cfvo type="percent" val="0"/>
        <cfvo type="percent" val="9"/>
        <cfvo type="percent" val="23"/>
      </iconSet>
    </cfRule>
    <cfRule type="iconSet" priority="596">
      <iconSet showValue="0" reverse="1">
        <cfvo type="percent" val="0"/>
        <cfvo type="num" val="10"/>
        <cfvo type="num" val="24"/>
      </iconSet>
    </cfRule>
    <cfRule type="colorScale" priority="595">
      <colorScale>
        <cfvo type="num" val="6"/>
        <cfvo type="num" val="9"/>
        <cfvo type="num" val="23"/>
        <color rgb="FFF8696B"/>
        <color rgb="FFFFEB84"/>
        <color rgb="FF63BE7B"/>
      </colorScale>
    </cfRule>
    <cfRule type="iconSet" priority="597">
      <iconSet showValue="0">
        <cfvo type="percent" val="0"/>
        <cfvo type="num" val="10"/>
        <cfvo type="num" val="24"/>
      </iconSet>
    </cfRule>
  </conditionalFormatting>
  <conditionalFormatting sqref="P24">
    <cfRule type="colorScale" priority="608">
      <colorScale>
        <cfvo type="num" val="6"/>
        <cfvo type="num" val="9"/>
        <cfvo type="num" val="23"/>
        <color rgb="FFF8696B"/>
        <color rgb="FFFFEB84"/>
        <color rgb="FF63BE7B"/>
      </colorScale>
    </cfRule>
    <cfRule type="iconSet" priority="609">
      <iconSet showValue="0" reverse="1">
        <cfvo type="percent" val="0"/>
        <cfvo type="num" val="10"/>
        <cfvo type="num" val="24"/>
      </iconSet>
    </cfRule>
    <cfRule type="iconSet" priority="610">
      <iconSet showValue="0">
        <cfvo type="percent" val="0"/>
        <cfvo type="num" val="10"/>
        <cfvo type="num" val="24"/>
      </iconSet>
    </cfRule>
    <cfRule type="iconSet" priority="611">
      <iconSet>
        <cfvo type="percent" val="0"/>
        <cfvo type="percent" val="9"/>
        <cfvo type="percent" val="23"/>
      </iconSet>
    </cfRule>
  </conditionalFormatting>
  <conditionalFormatting sqref="P25:P26">
    <cfRule type="colorScale" priority="621">
      <colorScale>
        <cfvo type="num" val="6"/>
        <cfvo type="num" val="9"/>
        <cfvo type="num" val="23"/>
        <color rgb="FFF8696B"/>
        <color rgb="FFFFEB84"/>
        <color rgb="FF63BE7B"/>
      </colorScale>
    </cfRule>
    <cfRule type="iconSet" priority="622">
      <iconSet showValue="0" reverse="1">
        <cfvo type="percent" val="0"/>
        <cfvo type="num" val="10"/>
        <cfvo type="num" val="24"/>
      </iconSet>
    </cfRule>
    <cfRule type="iconSet" priority="623">
      <iconSet showValue="0">
        <cfvo type="percent" val="0"/>
        <cfvo type="num" val="10"/>
        <cfvo type="num" val="24"/>
      </iconSet>
    </cfRule>
    <cfRule type="iconSet" priority="624">
      <iconSet>
        <cfvo type="percent" val="0"/>
        <cfvo type="percent" val="9"/>
        <cfvo type="percent" val="23"/>
      </iconSet>
    </cfRule>
  </conditionalFormatting>
  <conditionalFormatting sqref="P28">
    <cfRule type="iconSet" priority="528">
      <iconSet showValue="0" reverse="1">
        <cfvo type="percent" val="0"/>
        <cfvo type="num" val="10"/>
        <cfvo type="num" val="24"/>
      </iconSet>
    </cfRule>
    <cfRule type="iconSet" priority="529">
      <iconSet showValue="0">
        <cfvo type="percent" val="0"/>
        <cfvo type="num" val="10"/>
        <cfvo type="num" val="24"/>
      </iconSet>
    </cfRule>
    <cfRule type="iconSet" priority="530">
      <iconSet>
        <cfvo type="percent" val="0"/>
        <cfvo type="percent" val="9"/>
        <cfvo type="percent" val="23"/>
      </iconSet>
    </cfRule>
    <cfRule type="colorScale" priority="527">
      <colorScale>
        <cfvo type="num" val="6"/>
        <cfvo type="num" val="9"/>
        <cfvo type="num" val="23"/>
        <color rgb="FFF8696B"/>
        <color rgb="FFFFEB84"/>
        <color rgb="FF63BE7B"/>
      </colorScale>
    </cfRule>
  </conditionalFormatting>
  <conditionalFormatting sqref="P28:P32">
    <cfRule type="cellIs" dxfId="492" priority="74" stopIfTrue="1" operator="greaterThan">
      <formula>#REF!</formula>
    </cfRule>
  </conditionalFormatting>
  <conditionalFormatting sqref="P29">
    <cfRule type="colorScale" priority="475">
      <colorScale>
        <cfvo type="num" val="6"/>
        <cfvo type="num" val="9"/>
        <cfvo type="num" val="23"/>
        <color rgb="FFF8696B"/>
        <color rgb="FFFFEB84"/>
        <color rgb="FF63BE7B"/>
      </colorScale>
    </cfRule>
    <cfRule type="iconSet" priority="478">
      <iconSet>
        <cfvo type="percent" val="0"/>
        <cfvo type="percent" val="9"/>
        <cfvo type="percent" val="23"/>
      </iconSet>
    </cfRule>
    <cfRule type="iconSet" priority="476">
      <iconSet showValue="0" reverse="1">
        <cfvo type="percent" val="0"/>
        <cfvo type="num" val="10"/>
        <cfvo type="num" val="24"/>
      </iconSet>
    </cfRule>
    <cfRule type="iconSet" priority="477">
      <iconSet showValue="0">
        <cfvo type="percent" val="0"/>
        <cfvo type="num" val="10"/>
        <cfvo type="num" val="24"/>
      </iconSet>
    </cfRule>
  </conditionalFormatting>
  <conditionalFormatting sqref="P30">
    <cfRule type="iconSet" priority="76">
      <iconSet showValue="0" reverse="1">
        <cfvo type="percent" val="0"/>
        <cfvo type="num" val="10"/>
        <cfvo type="num" val="24"/>
      </iconSet>
    </cfRule>
    <cfRule type="iconSet" priority="77">
      <iconSet showValue="0">
        <cfvo type="percent" val="0"/>
        <cfvo type="num" val="10"/>
        <cfvo type="num" val="24"/>
      </iconSet>
    </cfRule>
    <cfRule type="iconSet" priority="78">
      <iconSet>
        <cfvo type="percent" val="0"/>
        <cfvo type="percent" val="9"/>
        <cfvo type="percent" val="23"/>
      </iconSet>
    </cfRule>
    <cfRule type="colorScale" priority="75">
      <colorScale>
        <cfvo type="num" val="6"/>
        <cfvo type="num" val="9"/>
        <cfvo type="num" val="23"/>
        <color rgb="FFF8696B"/>
        <color rgb="FFFFEB84"/>
        <color rgb="FF63BE7B"/>
      </colorScale>
    </cfRule>
  </conditionalFormatting>
  <conditionalFormatting sqref="P31">
    <cfRule type="colorScale" priority="514">
      <colorScale>
        <cfvo type="num" val="6"/>
        <cfvo type="num" val="9"/>
        <cfvo type="num" val="23"/>
        <color rgb="FFF8696B"/>
        <color rgb="FFFFEB84"/>
        <color rgb="FF63BE7B"/>
      </colorScale>
    </cfRule>
    <cfRule type="iconSet" priority="517">
      <iconSet>
        <cfvo type="percent" val="0"/>
        <cfvo type="percent" val="9"/>
        <cfvo type="percent" val="23"/>
      </iconSet>
    </cfRule>
    <cfRule type="iconSet" priority="516">
      <iconSet showValue="0">
        <cfvo type="percent" val="0"/>
        <cfvo type="num" val="10"/>
        <cfvo type="num" val="24"/>
      </iconSet>
    </cfRule>
    <cfRule type="iconSet" priority="515">
      <iconSet showValue="0" reverse="1">
        <cfvo type="percent" val="0"/>
        <cfvo type="num" val="10"/>
        <cfvo type="num" val="24"/>
      </iconSet>
    </cfRule>
  </conditionalFormatting>
  <conditionalFormatting sqref="P32">
    <cfRule type="iconSet" priority="504">
      <iconSet>
        <cfvo type="percent" val="0"/>
        <cfvo type="percent" val="9"/>
        <cfvo type="percent" val="23"/>
      </iconSet>
    </cfRule>
    <cfRule type="iconSet" priority="503">
      <iconSet showValue="0">
        <cfvo type="percent" val="0"/>
        <cfvo type="num" val="10"/>
        <cfvo type="num" val="24"/>
      </iconSet>
    </cfRule>
    <cfRule type="iconSet" priority="502">
      <iconSet showValue="0" reverse="1">
        <cfvo type="percent" val="0"/>
        <cfvo type="num" val="10"/>
        <cfvo type="num" val="24"/>
      </iconSet>
    </cfRule>
    <cfRule type="colorScale" priority="501">
      <colorScale>
        <cfvo type="num" val="6"/>
        <cfvo type="num" val="9"/>
        <cfvo type="num" val="23"/>
        <color rgb="FFF8696B"/>
        <color rgb="FFFFEB84"/>
        <color rgb="FF63BE7B"/>
      </colorScale>
    </cfRule>
  </conditionalFormatting>
  <conditionalFormatting sqref="P34">
    <cfRule type="iconSet" priority="463">
      <iconSet showValue="0" reverse="1">
        <cfvo type="percent" val="0"/>
        <cfvo type="num" val="10"/>
        <cfvo type="num" val="24"/>
      </iconSet>
    </cfRule>
    <cfRule type="iconSet" priority="464">
      <iconSet showValue="0">
        <cfvo type="percent" val="0"/>
        <cfvo type="num" val="10"/>
        <cfvo type="num" val="24"/>
      </iconSet>
    </cfRule>
    <cfRule type="iconSet" priority="465">
      <iconSet>
        <cfvo type="percent" val="0"/>
        <cfvo type="percent" val="9"/>
        <cfvo type="percent" val="23"/>
      </iconSet>
    </cfRule>
    <cfRule type="colorScale" priority="462">
      <colorScale>
        <cfvo type="num" val="6"/>
        <cfvo type="num" val="9"/>
        <cfvo type="num" val="23"/>
        <color rgb="FFF8696B"/>
        <color rgb="FFFFEB84"/>
        <color rgb="FF63BE7B"/>
      </colorScale>
    </cfRule>
  </conditionalFormatting>
  <conditionalFormatting sqref="P34:P36">
    <cfRule type="cellIs" dxfId="491" priority="448" stopIfTrue="1" operator="greaterThan">
      <formula>#REF!</formula>
    </cfRule>
  </conditionalFormatting>
  <conditionalFormatting sqref="P35">
    <cfRule type="colorScale" priority="449">
      <colorScale>
        <cfvo type="num" val="6"/>
        <cfvo type="num" val="9"/>
        <cfvo type="num" val="23"/>
        <color rgb="FFF8696B"/>
        <color rgb="FFFFEB84"/>
        <color rgb="FF63BE7B"/>
      </colorScale>
    </cfRule>
    <cfRule type="iconSet" priority="450">
      <iconSet showValue="0" reverse="1">
        <cfvo type="percent" val="0"/>
        <cfvo type="num" val="10"/>
        <cfvo type="num" val="24"/>
      </iconSet>
    </cfRule>
    <cfRule type="iconSet" priority="451">
      <iconSet showValue="0">
        <cfvo type="percent" val="0"/>
        <cfvo type="num" val="10"/>
        <cfvo type="num" val="24"/>
      </iconSet>
    </cfRule>
    <cfRule type="iconSet" priority="452">
      <iconSet>
        <cfvo type="percent" val="0"/>
        <cfvo type="percent" val="9"/>
        <cfvo type="percent" val="23"/>
      </iconSet>
    </cfRule>
  </conditionalFormatting>
  <conditionalFormatting sqref="P36">
    <cfRule type="iconSet" priority="543">
      <iconSet>
        <cfvo type="percent" val="0"/>
        <cfvo type="percent" val="9"/>
        <cfvo type="percent" val="23"/>
      </iconSet>
    </cfRule>
    <cfRule type="iconSet" priority="542">
      <iconSet showValue="0">
        <cfvo type="percent" val="0"/>
        <cfvo type="num" val="10"/>
        <cfvo type="num" val="24"/>
      </iconSet>
    </cfRule>
    <cfRule type="iconSet" priority="541">
      <iconSet showValue="0" reverse="1">
        <cfvo type="percent" val="0"/>
        <cfvo type="num" val="10"/>
        <cfvo type="num" val="24"/>
      </iconSet>
    </cfRule>
    <cfRule type="colorScale" priority="540">
      <colorScale>
        <cfvo type="num" val="6"/>
        <cfvo type="num" val="9"/>
        <cfvo type="num" val="23"/>
        <color rgb="FFF8696B"/>
        <color rgb="FFFFEB84"/>
        <color rgb="FF63BE7B"/>
      </colorScale>
    </cfRule>
  </conditionalFormatting>
  <conditionalFormatting sqref="P37 P33">
    <cfRule type="iconSet" priority="559">
      <iconSet>
        <cfvo type="percent" val="0"/>
        <cfvo type="percent" val="9"/>
        <cfvo type="percent" val="23"/>
      </iconSet>
    </cfRule>
    <cfRule type="colorScale" priority="556">
      <colorScale>
        <cfvo type="num" val="6"/>
        <cfvo type="num" val="9"/>
        <cfvo type="num" val="23"/>
        <color rgb="FFF8696B"/>
        <color rgb="FFFFEB84"/>
        <color rgb="FF63BE7B"/>
      </colorScale>
    </cfRule>
    <cfRule type="iconSet" priority="557">
      <iconSet showValue="0" reverse="1">
        <cfvo type="percent" val="0"/>
        <cfvo type="num" val="10"/>
        <cfvo type="num" val="24"/>
      </iconSet>
    </cfRule>
    <cfRule type="iconSet" priority="558">
      <iconSet showValue="0">
        <cfvo type="percent" val="0"/>
        <cfvo type="num" val="10"/>
        <cfvo type="num" val="24"/>
      </iconSet>
    </cfRule>
  </conditionalFormatting>
  <conditionalFormatting sqref="P38">
    <cfRule type="iconSet" priority="20">
      <iconSet>
        <cfvo type="percent" val="0"/>
        <cfvo type="percent" val="9"/>
        <cfvo type="percent" val="23"/>
      </iconSet>
    </cfRule>
    <cfRule type="colorScale" priority="17">
      <colorScale>
        <cfvo type="num" val="6"/>
        <cfvo type="num" val="9"/>
        <cfvo type="num" val="23"/>
        <color rgb="FFF8696B"/>
        <color rgb="FFFFEB84"/>
        <color rgb="FF63BE7B"/>
      </colorScale>
    </cfRule>
    <cfRule type="iconSet" priority="18">
      <iconSet showValue="0" reverse="1">
        <cfvo type="percent" val="0"/>
        <cfvo type="num" val="10"/>
        <cfvo type="num" val="24"/>
      </iconSet>
    </cfRule>
    <cfRule type="iconSet" priority="19">
      <iconSet showValue="0">
        <cfvo type="percent" val="0"/>
        <cfvo type="num" val="10"/>
        <cfvo type="num" val="24"/>
      </iconSet>
    </cfRule>
  </conditionalFormatting>
  <conditionalFormatting sqref="P38:P49">
    <cfRule type="cellIs" dxfId="490" priority="21" stopIfTrue="1" operator="greaterThan">
      <formula>#REF!</formula>
    </cfRule>
  </conditionalFormatting>
  <conditionalFormatting sqref="P39">
    <cfRule type="iconSet" priority="438">
      <iconSet showValue="0">
        <cfvo type="percent" val="0"/>
        <cfvo type="num" val="10"/>
        <cfvo type="num" val="24"/>
      </iconSet>
    </cfRule>
    <cfRule type="iconSet" priority="437">
      <iconSet showValue="0" reverse="1">
        <cfvo type="percent" val="0"/>
        <cfvo type="num" val="10"/>
        <cfvo type="num" val="24"/>
      </iconSet>
    </cfRule>
    <cfRule type="colorScale" priority="436">
      <colorScale>
        <cfvo type="num" val="6"/>
        <cfvo type="num" val="9"/>
        <cfvo type="num" val="23"/>
        <color rgb="FFF8696B"/>
        <color rgb="FFFFEB84"/>
        <color rgb="FF63BE7B"/>
      </colorScale>
    </cfRule>
    <cfRule type="iconSet" priority="439">
      <iconSet>
        <cfvo type="percent" val="0"/>
        <cfvo type="percent" val="9"/>
        <cfvo type="percent" val="23"/>
      </iconSet>
    </cfRule>
  </conditionalFormatting>
  <conditionalFormatting sqref="P40">
    <cfRule type="iconSet" priority="426">
      <iconSet>
        <cfvo type="percent" val="0"/>
        <cfvo type="percent" val="9"/>
        <cfvo type="percent" val="23"/>
      </iconSet>
    </cfRule>
    <cfRule type="iconSet" priority="425">
      <iconSet showValue="0">
        <cfvo type="percent" val="0"/>
        <cfvo type="num" val="10"/>
        <cfvo type="num" val="24"/>
      </iconSet>
    </cfRule>
    <cfRule type="iconSet" priority="424">
      <iconSet showValue="0" reverse="1">
        <cfvo type="percent" val="0"/>
        <cfvo type="num" val="10"/>
        <cfvo type="num" val="24"/>
      </iconSet>
    </cfRule>
    <cfRule type="colorScale" priority="423">
      <colorScale>
        <cfvo type="num" val="6"/>
        <cfvo type="num" val="9"/>
        <cfvo type="num" val="23"/>
        <color rgb="FFF8696B"/>
        <color rgb="FFFFEB84"/>
        <color rgb="FF63BE7B"/>
      </colorScale>
    </cfRule>
  </conditionalFormatting>
  <conditionalFormatting sqref="P41">
    <cfRule type="colorScale" priority="410">
      <colorScale>
        <cfvo type="num" val="6"/>
        <cfvo type="num" val="9"/>
        <cfvo type="num" val="23"/>
        <color rgb="FFF8696B"/>
        <color rgb="FFFFEB84"/>
        <color rgb="FF63BE7B"/>
      </colorScale>
    </cfRule>
    <cfRule type="iconSet" priority="411">
      <iconSet showValue="0" reverse="1">
        <cfvo type="percent" val="0"/>
        <cfvo type="num" val="10"/>
        <cfvo type="num" val="24"/>
      </iconSet>
    </cfRule>
    <cfRule type="iconSet" priority="412">
      <iconSet showValue="0">
        <cfvo type="percent" val="0"/>
        <cfvo type="num" val="10"/>
        <cfvo type="num" val="24"/>
      </iconSet>
    </cfRule>
    <cfRule type="iconSet" priority="413">
      <iconSet>
        <cfvo type="percent" val="0"/>
        <cfvo type="percent" val="9"/>
        <cfvo type="percent" val="23"/>
      </iconSet>
    </cfRule>
  </conditionalFormatting>
  <conditionalFormatting sqref="P42:P43">
    <cfRule type="iconSet" priority="489">
      <iconSet showValue="0" reverse="1">
        <cfvo type="percent" val="0"/>
        <cfvo type="num" val="10"/>
        <cfvo type="num" val="24"/>
      </iconSet>
    </cfRule>
    <cfRule type="iconSet" priority="491">
      <iconSet>
        <cfvo type="percent" val="0"/>
        <cfvo type="percent" val="9"/>
        <cfvo type="percent" val="23"/>
      </iconSet>
    </cfRule>
    <cfRule type="iconSet" priority="490">
      <iconSet showValue="0">
        <cfvo type="percent" val="0"/>
        <cfvo type="num" val="10"/>
        <cfvo type="num" val="24"/>
      </iconSet>
    </cfRule>
    <cfRule type="colorScale" priority="488">
      <colorScale>
        <cfvo type="num" val="6"/>
        <cfvo type="num" val="9"/>
        <cfvo type="num" val="23"/>
        <color rgb="FFF8696B"/>
        <color rgb="FFFFEB84"/>
        <color rgb="FF63BE7B"/>
      </colorScale>
    </cfRule>
  </conditionalFormatting>
  <conditionalFormatting sqref="P44">
    <cfRule type="iconSet" priority="367">
      <iconSet showValue="0" reverse="1">
        <cfvo type="percent" val="0"/>
        <cfvo type="num" val="10"/>
        <cfvo type="num" val="24"/>
      </iconSet>
    </cfRule>
    <cfRule type="colorScale" priority="366">
      <colorScale>
        <cfvo type="num" val="6"/>
        <cfvo type="num" val="9"/>
        <cfvo type="num" val="23"/>
        <color rgb="FFF8696B"/>
        <color rgb="FFFFEB84"/>
        <color rgb="FF63BE7B"/>
      </colorScale>
    </cfRule>
    <cfRule type="iconSet" priority="369">
      <iconSet>
        <cfvo type="percent" val="0"/>
        <cfvo type="percent" val="9"/>
        <cfvo type="percent" val="23"/>
      </iconSet>
    </cfRule>
    <cfRule type="iconSet" priority="368">
      <iconSet showValue="0">
        <cfvo type="percent" val="0"/>
        <cfvo type="num" val="10"/>
        <cfvo type="num" val="24"/>
      </iconSet>
    </cfRule>
  </conditionalFormatting>
  <conditionalFormatting sqref="P45">
    <cfRule type="iconSet" priority="357">
      <iconSet>
        <cfvo type="percent" val="0"/>
        <cfvo type="percent" val="9"/>
        <cfvo type="percent" val="23"/>
      </iconSet>
    </cfRule>
    <cfRule type="iconSet" priority="356">
      <iconSet showValue="0">
        <cfvo type="percent" val="0"/>
        <cfvo type="num" val="10"/>
        <cfvo type="num" val="24"/>
      </iconSet>
    </cfRule>
    <cfRule type="iconSet" priority="355">
      <iconSet showValue="0" reverse="1">
        <cfvo type="percent" val="0"/>
        <cfvo type="num" val="10"/>
        <cfvo type="num" val="24"/>
      </iconSet>
    </cfRule>
    <cfRule type="colorScale" priority="354">
      <colorScale>
        <cfvo type="num" val="6"/>
        <cfvo type="num" val="9"/>
        <cfvo type="num" val="23"/>
        <color rgb="FFF8696B"/>
        <color rgb="FFFFEB84"/>
        <color rgb="FF63BE7B"/>
      </colorScale>
    </cfRule>
  </conditionalFormatting>
  <conditionalFormatting sqref="P46">
    <cfRule type="iconSet" priority="342">
      <iconSet showValue="0" reverse="1">
        <cfvo type="percent" val="0"/>
        <cfvo type="num" val="10"/>
        <cfvo type="num" val="24"/>
      </iconSet>
    </cfRule>
    <cfRule type="colorScale" priority="341">
      <colorScale>
        <cfvo type="num" val="6"/>
        <cfvo type="num" val="9"/>
        <cfvo type="num" val="23"/>
        <color rgb="FFF8696B"/>
        <color rgb="FFFFEB84"/>
        <color rgb="FF63BE7B"/>
      </colorScale>
    </cfRule>
    <cfRule type="iconSet" priority="344">
      <iconSet>
        <cfvo type="percent" val="0"/>
        <cfvo type="percent" val="9"/>
        <cfvo type="percent" val="23"/>
      </iconSet>
    </cfRule>
    <cfRule type="iconSet" priority="343">
      <iconSet showValue="0">
        <cfvo type="percent" val="0"/>
        <cfvo type="num" val="10"/>
        <cfvo type="num" val="24"/>
      </iconSet>
    </cfRule>
  </conditionalFormatting>
  <conditionalFormatting sqref="P47">
    <cfRule type="iconSet" priority="331">
      <iconSet>
        <cfvo type="percent" val="0"/>
        <cfvo type="percent" val="9"/>
        <cfvo type="percent" val="23"/>
      </iconSet>
    </cfRule>
    <cfRule type="iconSet" priority="329">
      <iconSet showValue="0" reverse="1">
        <cfvo type="percent" val="0"/>
        <cfvo type="num" val="10"/>
        <cfvo type="num" val="24"/>
      </iconSet>
    </cfRule>
    <cfRule type="colorScale" priority="328">
      <colorScale>
        <cfvo type="num" val="6"/>
        <cfvo type="num" val="9"/>
        <cfvo type="num" val="23"/>
        <color rgb="FFF8696B"/>
        <color rgb="FFFFEB84"/>
        <color rgb="FF63BE7B"/>
      </colorScale>
    </cfRule>
    <cfRule type="iconSet" priority="330">
      <iconSet showValue="0">
        <cfvo type="percent" val="0"/>
        <cfvo type="num" val="10"/>
        <cfvo type="num" val="24"/>
      </iconSet>
    </cfRule>
  </conditionalFormatting>
  <conditionalFormatting sqref="P48">
    <cfRule type="iconSet" priority="319">
      <iconSet>
        <cfvo type="percent" val="0"/>
        <cfvo type="percent" val="9"/>
        <cfvo type="percent" val="23"/>
      </iconSet>
    </cfRule>
    <cfRule type="iconSet" priority="318">
      <iconSet showValue="0">
        <cfvo type="percent" val="0"/>
        <cfvo type="num" val="10"/>
        <cfvo type="num" val="24"/>
      </iconSet>
    </cfRule>
    <cfRule type="iconSet" priority="317">
      <iconSet showValue="0" reverse="1">
        <cfvo type="percent" val="0"/>
        <cfvo type="num" val="10"/>
        <cfvo type="num" val="24"/>
      </iconSet>
    </cfRule>
    <cfRule type="colorScale" priority="316">
      <colorScale>
        <cfvo type="num" val="6"/>
        <cfvo type="num" val="9"/>
        <cfvo type="num" val="23"/>
        <color rgb="FFF8696B"/>
        <color rgb="FFFFEB84"/>
        <color rgb="FF63BE7B"/>
      </colorScale>
    </cfRule>
  </conditionalFormatting>
  <conditionalFormatting sqref="P49">
    <cfRule type="iconSet" priority="104">
      <iconSet>
        <cfvo type="percent" val="0"/>
        <cfvo type="percent" val="9"/>
        <cfvo type="percent" val="23"/>
      </iconSet>
    </cfRule>
    <cfRule type="iconSet" priority="103">
      <iconSet showValue="0">
        <cfvo type="percent" val="0"/>
        <cfvo type="num" val="10"/>
        <cfvo type="num" val="24"/>
      </iconSet>
    </cfRule>
    <cfRule type="iconSet" priority="102">
      <iconSet showValue="0" reverse="1">
        <cfvo type="percent" val="0"/>
        <cfvo type="num" val="10"/>
        <cfvo type="num" val="24"/>
      </iconSet>
    </cfRule>
    <cfRule type="colorScale" priority="101">
      <colorScale>
        <cfvo type="num" val="6"/>
        <cfvo type="num" val="9"/>
        <cfvo type="num" val="23"/>
        <color rgb="FFF8696B"/>
        <color rgb="FFFFEB84"/>
        <color rgb="FF63BE7B"/>
      </colorScale>
    </cfRule>
  </conditionalFormatting>
  <conditionalFormatting sqref="P51">
    <cfRule type="iconSet" priority="240">
      <iconSet>
        <cfvo type="percent" val="0"/>
        <cfvo type="percent" val="9"/>
        <cfvo type="percent" val="23"/>
      </iconSet>
    </cfRule>
    <cfRule type="iconSet" priority="239">
      <iconSet showValue="0">
        <cfvo type="percent" val="0"/>
        <cfvo type="num" val="10"/>
        <cfvo type="num" val="24"/>
      </iconSet>
    </cfRule>
    <cfRule type="iconSet" priority="238">
      <iconSet showValue="0" reverse="1">
        <cfvo type="percent" val="0"/>
        <cfvo type="num" val="10"/>
        <cfvo type="num" val="24"/>
      </iconSet>
    </cfRule>
    <cfRule type="colorScale" priority="237">
      <colorScale>
        <cfvo type="num" val="6"/>
        <cfvo type="num" val="9"/>
        <cfvo type="num" val="23"/>
        <color rgb="FFF8696B"/>
        <color rgb="FFFFEB84"/>
        <color rgb="FF63BE7B"/>
      </colorScale>
    </cfRule>
  </conditionalFormatting>
  <conditionalFormatting sqref="P52">
    <cfRule type="iconSet" priority="310">
      <iconSet showValue="0">
        <cfvo type="percent" val="0"/>
        <cfvo type="num" val="10"/>
        <cfvo type="num" val="24"/>
      </iconSet>
    </cfRule>
    <cfRule type="iconSet" priority="311">
      <iconSet>
        <cfvo type="percent" val="0"/>
        <cfvo type="percent" val="9"/>
        <cfvo type="percent" val="23"/>
      </iconSet>
    </cfRule>
    <cfRule type="colorScale" priority="308">
      <colorScale>
        <cfvo type="num" val="6"/>
        <cfvo type="num" val="9"/>
        <cfvo type="num" val="23"/>
        <color rgb="FFF8696B"/>
        <color rgb="FFFFEB84"/>
        <color rgb="FF63BE7B"/>
      </colorScale>
    </cfRule>
    <cfRule type="iconSet" priority="309">
      <iconSet showValue="0" reverse="1">
        <cfvo type="percent" val="0"/>
        <cfvo type="num" val="10"/>
        <cfvo type="num" val="24"/>
      </iconSet>
    </cfRule>
  </conditionalFormatting>
  <conditionalFormatting sqref="P53">
    <cfRule type="iconSet" priority="307">
      <iconSet>
        <cfvo type="percent" val="0"/>
        <cfvo type="percent" val="9"/>
        <cfvo type="percent" val="23"/>
      </iconSet>
    </cfRule>
    <cfRule type="iconSet" priority="306">
      <iconSet showValue="0">
        <cfvo type="percent" val="0"/>
        <cfvo type="num" val="10"/>
        <cfvo type="num" val="24"/>
      </iconSet>
    </cfRule>
    <cfRule type="iconSet" priority="305">
      <iconSet showValue="0" reverse="1">
        <cfvo type="percent" val="0"/>
        <cfvo type="num" val="10"/>
        <cfvo type="num" val="24"/>
      </iconSet>
    </cfRule>
    <cfRule type="colorScale" priority="304">
      <colorScale>
        <cfvo type="num" val="6"/>
        <cfvo type="num" val="9"/>
        <cfvo type="num" val="23"/>
        <color rgb="FFF8696B"/>
        <color rgb="FFFFEB84"/>
        <color rgb="FF63BE7B"/>
      </colorScale>
    </cfRule>
  </conditionalFormatting>
  <conditionalFormatting sqref="P54">
    <cfRule type="iconSet" priority="299">
      <iconSet>
        <cfvo type="percent" val="0"/>
        <cfvo type="percent" val="9"/>
        <cfvo type="percent" val="23"/>
      </iconSet>
    </cfRule>
    <cfRule type="iconSet" priority="298">
      <iconSet showValue="0">
        <cfvo type="percent" val="0"/>
        <cfvo type="num" val="10"/>
        <cfvo type="num" val="24"/>
      </iconSet>
    </cfRule>
    <cfRule type="iconSet" priority="297">
      <iconSet showValue="0" reverse="1">
        <cfvo type="percent" val="0"/>
        <cfvo type="num" val="10"/>
        <cfvo type="num" val="24"/>
      </iconSet>
    </cfRule>
    <cfRule type="colorScale" priority="296">
      <colorScale>
        <cfvo type="num" val="6"/>
        <cfvo type="num" val="9"/>
        <cfvo type="num" val="23"/>
        <color rgb="FFF8696B"/>
        <color rgb="FFFFEB84"/>
        <color rgb="FF63BE7B"/>
      </colorScale>
    </cfRule>
  </conditionalFormatting>
  <conditionalFormatting sqref="P54:P59">
    <cfRule type="cellIs" dxfId="489" priority="249" stopIfTrue="1" operator="greaterThan">
      <formula>#REF!</formula>
    </cfRule>
  </conditionalFormatting>
  <conditionalFormatting sqref="P55">
    <cfRule type="colorScale" priority="283">
      <colorScale>
        <cfvo type="num" val="6"/>
        <cfvo type="num" val="9"/>
        <cfvo type="num" val="23"/>
        <color rgb="FFF8696B"/>
        <color rgb="FFFFEB84"/>
        <color rgb="FF63BE7B"/>
      </colorScale>
    </cfRule>
    <cfRule type="iconSet" priority="285">
      <iconSet showValue="0">
        <cfvo type="percent" val="0"/>
        <cfvo type="num" val="10"/>
        <cfvo type="num" val="24"/>
      </iconSet>
    </cfRule>
    <cfRule type="iconSet" priority="286">
      <iconSet>
        <cfvo type="percent" val="0"/>
        <cfvo type="percent" val="9"/>
        <cfvo type="percent" val="23"/>
      </iconSet>
    </cfRule>
    <cfRule type="iconSet" priority="284">
      <iconSet showValue="0" reverse="1">
        <cfvo type="percent" val="0"/>
        <cfvo type="num" val="10"/>
        <cfvo type="num" val="24"/>
      </iconSet>
    </cfRule>
  </conditionalFormatting>
  <conditionalFormatting sqref="P56">
    <cfRule type="iconSet" priority="272">
      <iconSet showValue="0">
        <cfvo type="percent" val="0"/>
        <cfvo type="num" val="10"/>
        <cfvo type="num" val="24"/>
      </iconSet>
    </cfRule>
    <cfRule type="iconSet" priority="271">
      <iconSet showValue="0" reverse="1">
        <cfvo type="percent" val="0"/>
        <cfvo type="num" val="10"/>
        <cfvo type="num" val="24"/>
      </iconSet>
    </cfRule>
    <cfRule type="colorScale" priority="270">
      <colorScale>
        <cfvo type="num" val="6"/>
        <cfvo type="num" val="9"/>
        <cfvo type="num" val="23"/>
        <color rgb="FFF8696B"/>
        <color rgb="FFFFEB84"/>
        <color rgb="FF63BE7B"/>
      </colorScale>
    </cfRule>
    <cfRule type="iconSet" priority="273">
      <iconSet>
        <cfvo type="percent" val="0"/>
        <cfvo type="percent" val="9"/>
        <cfvo type="percent" val="23"/>
      </iconSet>
    </cfRule>
  </conditionalFormatting>
  <conditionalFormatting sqref="P57">
    <cfRule type="iconSet" priority="252">
      <iconSet showValue="0">
        <cfvo type="percent" val="0"/>
        <cfvo type="num" val="10"/>
        <cfvo type="num" val="24"/>
      </iconSet>
    </cfRule>
    <cfRule type="iconSet" priority="251">
      <iconSet showValue="0" reverse="1">
        <cfvo type="percent" val="0"/>
        <cfvo type="num" val="10"/>
        <cfvo type="num" val="24"/>
      </iconSet>
    </cfRule>
    <cfRule type="colorScale" priority="250">
      <colorScale>
        <cfvo type="num" val="6"/>
        <cfvo type="num" val="9"/>
        <cfvo type="num" val="23"/>
        <color rgb="FFF8696B"/>
        <color rgb="FFFFEB84"/>
        <color rgb="FF63BE7B"/>
      </colorScale>
    </cfRule>
    <cfRule type="iconSet" priority="253">
      <iconSet>
        <cfvo type="percent" val="0"/>
        <cfvo type="percent" val="9"/>
        <cfvo type="percent" val="23"/>
      </iconSet>
    </cfRule>
  </conditionalFormatting>
  <conditionalFormatting sqref="P58:P59">
    <cfRule type="colorScale" priority="257">
      <colorScale>
        <cfvo type="num" val="6"/>
        <cfvo type="num" val="9"/>
        <cfvo type="num" val="23"/>
        <color rgb="FFF8696B"/>
        <color rgb="FFFFEB84"/>
        <color rgb="FF63BE7B"/>
      </colorScale>
    </cfRule>
    <cfRule type="iconSet" priority="258">
      <iconSet showValue="0" reverse="1">
        <cfvo type="percent" val="0"/>
        <cfvo type="num" val="10"/>
        <cfvo type="num" val="24"/>
      </iconSet>
    </cfRule>
    <cfRule type="iconSet" priority="259">
      <iconSet showValue="0">
        <cfvo type="percent" val="0"/>
        <cfvo type="num" val="10"/>
        <cfvo type="num" val="24"/>
      </iconSet>
    </cfRule>
    <cfRule type="iconSet" priority="260">
      <iconSet>
        <cfvo type="percent" val="0"/>
        <cfvo type="percent" val="9"/>
        <cfvo type="percent" val="23"/>
      </iconSet>
    </cfRule>
  </conditionalFormatting>
  <conditionalFormatting sqref="P60">
    <cfRule type="colorScale" priority="229">
      <colorScale>
        <cfvo type="num" val="6"/>
        <cfvo type="num" val="9"/>
        <cfvo type="num" val="23"/>
        <color rgb="FFF8696B"/>
        <color rgb="FFFFEB84"/>
        <color rgb="FF63BE7B"/>
      </colorScale>
    </cfRule>
    <cfRule type="iconSet" priority="232">
      <iconSet>
        <cfvo type="percent" val="0"/>
        <cfvo type="percent" val="9"/>
        <cfvo type="percent" val="23"/>
      </iconSet>
    </cfRule>
    <cfRule type="iconSet" priority="231">
      <iconSet showValue="0">
        <cfvo type="percent" val="0"/>
        <cfvo type="num" val="10"/>
        <cfvo type="num" val="24"/>
      </iconSet>
    </cfRule>
    <cfRule type="iconSet" priority="230">
      <iconSet showValue="0" reverse="1">
        <cfvo type="percent" val="0"/>
        <cfvo type="num" val="10"/>
        <cfvo type="num" val="24"/>
      </iconSet>
    </cfRule>
  </conditionalFormatting>
  <conditionalFormatting sqref="P61">
    <cfRule type="cellIs" dxfId="488" priority="215" stopIfTrue="1" operator="greaterThan">
      <formula>#REF!</formula>
    </cfRule>
    <cfRule type="iconSet" priority="219">
      <iconSet>
        <cfvo type="percent" val="0"/>
        <cfvo type="percent" val="9"/>
        <cfvo type="percent" val="23"/>
      </iconSet>
    </cfRule>
    <cfRule type="iconSet" priority="218">
      <iconSet showValue="0">
        <cfvo type="percent" val="0"/>
        <cfvo type="num" val="10"/>
        <cfvo type="num" val="24"/>
      </iconSet>
    </cfRule>
    <cfRule type="iconSet" priority="217">
      <iconSet showValue="0" reverse="1">
        <cfvo type="percent" val="0"/>
        <cfvo type="num" val="10"/>
        <cfvo type="num" val="24"/>
      </iconSet>
    </cfRule>
    <cfRule type="colorScale" priority="216">
      <colorScale>
        <cfvo type="num" val="6"/>
        <cfvo type="num" val="9"/>
        <cfvo type="num" val="23"/>
        <color rgb="FFF8696B"/>
        <color rgb="FFFFEB84"/>
        <color rgb="FF63BE7B"/>
      </colorScale>
    </cfRule>
  </conditionalFormatting>
  <conditionalFormatting sqref="P62">
    <cfRule type="colorScale" priority="203">
      <colorScale>
        <cfvo type="num" val="6"/>
        <cfvo type="num" val="9"/>
        <cfvo type="num" val="23"/>
        <color rgb="FFF8696B"/>
        <color rgb="FFFFEB84"/>
        <color rgb="FF63BE7B"/>
      </colorScale>
    </cfRule>
    <cfRule type="iconSet" priority="204">
      <iconSet showValue="0" reverse="1">
        <cfvo type="percent" val="0"/>
        <cfvo type="num" val="10"/>
        <cfvo type="num" val="24"/>
      </iconSet>
    </cfRule>
    <cfRule type="iconSet" priority="205">
      <iconSet showValue="0">
        <cfvo type="percent" val="0"/>
        <cfvo type="num" val="10"/>
        <cfvo type="num" val="24"/>
      </iconSet>
    </cfRule>
    <cfRule type="iconSet" priority="206">
      <iconSet>
        <cfvo type="percent" val="0"/>
        <cfvo type="percent" val="9"/>
        <cfvo type="percent" val="23"/>
      </iconSet>
    </cfRule>
  </conditionalFormatting>
  <conditionalFormatting sqref="P63">
    <cfRule type="cellIs" dxfId="487" priority="8" stopIfTrue="1" operator="greaterThan">
      <formula>#REF!</formula>
    </cfRule>
    <cfRule type="iconSet" priority="7">
      <iconSet>
        <cfvo type="percent" val="0"/>
        <cfvo type="percent" val="9"/>
        <cfvo type="percent" val="23"/>
      </iconSet>
    </cfRule>
    <cfRule type="iconSet" priority="6">
      <iconSet showValue="0">
        <cfvo type="percent" val="0"/>
        <cfvo type="num" val="10"/>
        <cfvo type="num" val="24"/>
      </iconSet>
    </cfRule>
    <cfRule type="colorScale" priority="4">
      <colorScale>
        <cfvo type="num" val="6"/>
        <cfvo type="num" val="9"/>
        <cfvo type="num" val="23"/>
        <color rgb="FFF8696B"/>
        <color rgb="FFFFEB84"/>
        <color rgb="FF63BE7B"/>
      </colorScale>
    </cfRule>
    <cfRule type="iconSet" priority="5">
      <iconSet showValue="0" reverse="1">
        <cfvo type="percent" val="0"/>
        <cfvo type="num" val="10"/>
        <cfvo type="num" val="24"/>
      </iconSet>
    </cfRule>
  </conditionalFormatting>
  <conditionalFormatting sqref="P64">
    <cfRule type="iconSet" priority="200">
      <iconSet showValue="0">
        <cfvo type="percent" val="0"/>
        <cfvo type="num" val="10"/>
        <cfvo type="num" val="24"/>
      </iconSet>
    </cfRule>
    <cfRule type="colorScale" priority="198">
      <colorScale>
        <cfvo type="num" val="6"/>
        <cfvo type="num" val="9"/>
        <cfvo type="num" val="23"/>
        <color rgb="FFF8696B"/>
        <color rgb="FFFFEB84"/>
        <color rgb="FF63BE7B"/>
      </colorScale>
    </cfRule>
    <cfRule type="iconSet" priority="199">
      <iconSet showValue="0" reverse="1">
        <cfvo type="percent" val="0"/>
        <cfvo type="num" val="10"/>
        <cfvo type="num" val="24"/>
      </iconSet>
    </cfRule>
    <cfRule type="iconSet" priority="201">
      <iconSet>
        <cfvo type="percent" val="0"/>
        <cfvo type="percent" val="9"/>
        <cfvo type="percent" val="23"/>
      </iconSet>
    </cfRule>
  </conditionalFormatting>
  <conditionalFormatting sqref="P65">
    <cfRule type="iconSet" priority="196">
      <iconSet showValue="0">
        <cfvo type="percent" val="0"/>
        <cfvo type="num" val="10"/>
        <cfvo type="num" val="24"/>
      </iconSet>
    </cfRule>
    <cfRule type="iconSet" priority="197">
      <iconSet>
        <cfvo type="percent" val="0"/>
        <cfvo type="percent" val="9"/>
        <cfvo type="percent" val="23"/>
      </iconSet>
    </cfRule>
    <cfRule type="colorScale" priority="194">
      <colorScale>
        <cfvo type="num" val="6"/>
        <cfvo type="num" val="9"/>
        <cfvo type="num" val="23"/>
        <color rgb="FFF8696B"/>
        <color rgb="FFFFEB84"/>
        <color rgb="FF63BE7B"/>
      </colorScale>
    </cfRule>
    <cfRule type="iconSet" priority="195">
      <iconSet showValue="0" reverse="1">
        <cfvo type="percent" val="0"/>
        <cfvo type="num" val="10"/>
        <cfvo type="num" val="24"/>
      </iconSet>
    </cfRule>
  </conditionalFormatting>
  <conditionalFormatting sqref="P66">
    <cfRule type="iconSet" priority="188">
      <iconSet showValue="0">
        <cfvo type="percent" val="0"/>
        <cfvo type="num" val="10"/>
        <cfvo type="num" val="24"/>
      </iconSet>
    </cfRule>
    <cfRule type="iconSet" priority="189">
      <iconSet>
        <cfvo type="percent" val="0"/>
        <cfvo type="percent" val="9"/>
        <cfvo type="percent" val="23"/>
      </iconSet>
    </cfRule>
    <cfRule type="colorScale" priority="186">
      <colorScale>
        <cfvo type="num" val="6"/>
        <cfvo type="num" val="9"/>
        <cfvo type="num" val="23"/>
        <color rgb="FFF8696B"/>
        <color rgb="FFFFEB84"/>
        <color rgb="FF63BE7B"/>
      </colorScale>
    </cfRule>
    <cfRule type="iconSet" priority="187">
      <iconSet showValue="0" reverse="1">
        <cfvo type="percent" val="0"/>
        <cfvo type="num" val="10"/>
        <cfvo type="num" val="24"/>
      </iconSet>
    </cfRule>
  </conditionalFormatting>
  <conditionalFormatting sqref="P66:P67">
    <cfRule type="cellIs" dxfId="486" priority="87" stopIfTrue="1" operator="greaterThan">
      <formula>#REF!</formula>
    </cfRule>
  </conditionalFormatting>
  <conditionalFormatting sqref="P67">
    <cfRule type="iconSet" priority="91">
      <iconSet>
        <cfvo type="percent" val="0"/>
        <cfvo type="percent" val="9"/>
        <cfvo type="percent" val="23"/>
      </iconSet>
    </cfRule>
    <cfRule type="colorScale" priority="88">
      <colorScale>
        <cfvo type="num" val="6"/>
        <cfvo type="num" val="9"/>
        <cfvo type="num" val="23"/>
        <color rgb="FFF8696B"/>
        <color rgb="FFFFEB84"/>
        <color rgb="FF63BE7B"/>
      </colorScale>
    </cfRule>
    <cfRule type="iconSet" priority="90">
      <iconSet showValue="0">
        <cfvo type="percent" val="0"/>
        <cfvo type="num" val="10"/>
        <cfvo type="num" val="24"/>
      </iconSet>
    </cfRule>
    <cfRule type="iconSet" priority="89">
      <iconSet showValue="0" reverse="1">
        <cfvo type="percent" val="0"/>
        <cfvo type="num" val="10"/>
        <cfvo type="num" val="24"/>
      </iconSet>
    </cfRule>
  </conditionalFormatting>
  <conditionalFormatting sqref="P69">
    <cfRule type="cellIs" dxfId="485" priority="177" stopIfTrue="1" operator="greaterThan">
      <formula>#REF!</formula>
    </cfRule>
    <cfRule type="colorScale" priority="178">
      <colorScale>
        <cfvo type="num" val="6"/>
        <cfvo type="num" val="9"/>
        <cfvo type="num" val="23"/>
        <color rgb="FFF8696B"/>
        <color rgb="FFFFEB84"/>
        <color rgb="FF63BE7B"/>
      </colorScale>
    </cfRule>
    <cfRule type="iconSet" priority="179">
      <iconSet showValue="0" reverse="1">
        <cfvo type="percent" val="0"/>
        <cfvo type="num" val="10"/>
        <cfvo type="num" val="24"/>
      </iconSet>
    </cfRule>
    <cfRule type="iconSet" priority="180">
      <iconSet showValue="0">
        <cfvo type="percent" val="0"/>
        <cfvo type="num" val="10"/>
        <cfvo type="num" val="24"/>
      </iconSet>
    </cfRule>
    <cfRule type="iconSet" priority="181">
      <iconSet>
        <cfvo type="percent" val="0"/>
        <cfvo type="percent" val="9"/>
        <cfvo type="percent" val="23"/>
      </iconSet>
    </cfRule>
  </conditionalFormatting>
  <conditionalFormatting sqref="P70">
    <cfRule type="colorScale" priority="378">
      <colorScale>
        <cfvo type="num" val="6"/>
        <cfvo type="num" val="9"/>
        <cfvo type="num" val="23"/>
        <color rgb="FFF8696B"/>
        <color rgb="FFFFEB84"/>
        <color rgb="FF63BE7B"/>
      </colorScale>
    </cfRule>
    <cfRule type="iconSet" priority="379">
      <iconSet showValue="0" reverse="1">
        <cfvo type="percent" val="0"/>
        <cfvo type="num" val="10"/>
        <cfvo type="num" val="24"/>
      </iconSet>
    </cfRule>
    <cfRule type="iconSet" priority="380">
      <iconSet showValue="0">
        <cfvo type="percent" val="0"/>
        <cfvo type="num" val="10"/>
        <cfvo type="num" val="24"/>
      </iconSet>
    </cfRule>
    <cfRule type="iconSet" priority="381">
      <iconSet>
        <cfvo type="percent" val="0"/>
        <cfvo type="percent" val="9"/>
        <cfvo type="percent" val="23"/>
      </iconSet>
    </cfRule>
  </conditionalFormatting>
  <conditionalFormatting sqref="P71">
    <cfRule type="iconSet" priority="159">
      <iconSet showValue="0" reverse="1">
        <cfvo type="percent" val="0"/>
        <cfvo type="num" val="10"/>
        <cfvo type="num" val="24"/>
      </iconSet>
    </cfRule>
    <cfRule type="iconSet" priority="160">
      <iconSet showValue="0">
        <cfvo type="percent" val="0"/>
        <cfvo type="num" val="10"/>
        <cfvo type="num" val="24"/>
      </iconSet>
    </cfRule>
    <cfRule type="iconSet" priority="161">
      <iconSet>
        <cfvo type="percent" val="0"/>
        <cfvo type="percent" val="9"/>
        <cfvo type="percent" val="23"/>
      </iconSet>
    </cfRule>
    <cfRule type="cellIs" dxfId="484" priority="157" stopIfTrue="1" operator="greaterThan">
      <formula>#REF!</formula>
    </cfRule>
    <cfRule type="colorScale" priority="158">
      <colorScale>
        <cfvo type="num" val="6"/>
        <cfvo type="num" val="9"/>
        <cfvo type="num" val="23"/>
        <color rgb="FFF8696B"/>
        <color rgb="FFFFEB84"/>
        <color rgb="FF63BE7B"/>
      </colorScale>
    </cfRule>
  </conditionalFormatting>
  <conditionalFormatting sqref="P72">
    <cfRule type="colorScale" priority="170">
      <colorScale>
        <cfvo type="num" val="6"/>
        <cfvo type="num" val="9"/>
        <cfvo type="num" val="23"/>
        <color rgb="FFF8696B"/>
        <color rgb="FFFFEB84"/>
        <color rgb="FF63BE7B"/>
      </colorScale>
    </cfRule>
    <cfRule type="iconSet" priority="171">
      <iconSet showValue="0" reverse="1">
        <cfvo type="percent" val="0"/>
        <cfvo type="num" val="10"/>
        <cfvo type="num" val="24"/>
      </iconSet>
    </cfRule>
    <cfRule type="iconSet" priority="172">
      <iconSet showValue="0">
        <cfvo type="percent" val="0"/>
        <cfvo type="num" val="10"/>
        <cfvo type="num" val="24"/>
      </iconSet>
    </cfRule>
    <cfRule type="iconSet" priority="173">
      <iconSet>
        <cfvo type="percent" val="0"/>
        <cfvo type="percent" val="9"/>
        <cfvo type="percent" val="23"/>
      </iconSet>
    </cfRule>
  </conditionalFormatting>
  <conditionalFormatting sqref="P73:P74">
    <cfRule type="colorScale" priority="145">
      <colorScale>
        <cfvo type="num" val="6"/>
        <cfvo type="num" val="9"/>
        <cfvo type="num" val="23"/>
        <color rgb="FFF8696B"/>
        <color rgb="FFFFEB84"/>
        <color rgb="FF63BE7B"/>
      </colorScale>
    </cfRule>
    <cfRule type="iconSet" priority="146">
      <iconSet showValue="0" reverse="1">
        <cfvo type="percent" val="0"/>
        <cfvo type="num" val="10"/>
        <cfvo type="num" val="24"/>
      </iconSet>
    </cfRule>
    <cfRule type="iconSet" priority="148">
      <iconSet>
        <cfvo type="percent" val="0"/>
        <cfvo type="percent" val="9"/>
        <cfvo type="percent" val="23"/>
      </iconSet>
    </cfRule>
    <cfRule type="iconSet" priority="147">
      <iconSet showValue="0">
        <cfvo type="percent" val="0"/>
        <cfvo type="num" val="10"/>
        <cfvo type="num" val="24"/>
      </iconSet>
    </cfRule>
  </conditionalFormatting>
  <conditionalFormatting sqref="P73:P93">
    <cfRule type="cellIs" dxfId="483" priority="144" stopIfTrue="1" operator="greaterThan">
      <formula>#REF!</formula>
    </cfRule>
  </conditionalFormatting>
  <conditionalFormatting sqref="P75:P93">
    <cfRule type="iconSet" priority="400">
      <iconSet showValue="0">
        <cfvo type="percent" val="0"/>
        <cfvo type="num" val="10"/>
        <cfvo type="num" val="24"/>
      </iconSet>
    </cfRule>
    <cfRule type="colorScale" priority="398">
      <colorScale>
        <cfvo type="num" val="6"/>
        <cfvo type="num" val="9"/>
        <cfvo type="num" val="23"/>
        <color rgb="FFF8696B"/>
        <color rgb="FFFFEB84"/>
        <color rgb="FF63BE7B"/>
      </colorScale>
    </cfRule>
    <cfRule type="iconSet" priority="399">
      <iconSet showValue="0" reverse="1">
        <cfvo type="percent" val="0"/>
        <cfvo type="num" val="10"/>
        <cfvo type="num" val="24"/>
      </iconSet>
    </cfRule>
    <cfRule type="iconSet" priority="401">
      <iconSet>
        <cfvo type="percent" val="0"/>
        <cfvo type="percent" val="9"/>
        <cfvo type="percent" val="23"/>
      </iconSet>
    </cfRule>
  </conditionalFormatting>
  <conditionalFormatting sqref="P33:Q33 P37:Q37">
    <cfRule type="cellIs" dxfId="482" priority="554" stopIfTrue="1" operator="greaterThan">
      <formula>#REF!</formula>
    </cfRule>
  </conditionalFormatting>
  <conditionalFormatting sqref="P62:Q62">
    <cfRule type="cellIs" dxfId="481" priority="202" stopIfTrue="1" operator="greaterThan">
      <formula>#REF!</formula>
    </cfRule>
  </conditionalFormatting>
  <conditionalFormatting sqref="P70:Q70">
    <cfRule type="cellIs" dxfId="480" priority="376" stopIfTrue="1" operator="greaterThan">
      <formula>#REF!</formula>
    </cfRule>
  </conditionalFormatting>
  <conditionalFormatting sqref="P52:R53">
    <cfRule type="cellIs" dxfId="479" priority="300" stopIfTrue="1" operator="greaterThan">
      <formula>#REF!</formula>
    </cfRule>
  </conditionalFormatting>
  <conditionalFormatting sqref="Q14:R26">
    <cfRule type="cellIs" dxfId="478" priority="59" stopIfTrue="1" operator="greaterThan">
      <formula>#REF!</formula>
    </cfRule>
  </conditionalFormatting>
  <conditionalFormatting sqref="Q28:R32">
    <cfRule type="cellIs" dxfId="477" priority="72" stopIfTrue="1" operator="greaterThan">
      <formula>#REF!</formula>
    </cfRule>
  </conditionalFormatting>
  <conditionalFormatting sqref="Q34:R36">
    <cfRule type="cellIs" dxfId="476" priority="440" stopIfTrue="1" operator="greaterThan">
      <formula>#REF!</formula>
    </cfRule>
  </conditionalFormatting>
  <conditionalFormatting sqref="Q38:R49">
    <cfRule type="cellIs" dxfId="475" priority="14" stopIfTrue="1" operator="greaterThan">
      <formula>#REF!</formula>
    </cfRule>
  </conditionalFormatting>
  <conditionalFormatting sqref="Q54:R61">
    <cfRule type="cellIs" dxfId="474" priority="208" stopIfTrue="1" operator="greaterThan">
      <formula>#REF!</formula>
    </cfRule>
  </conditionalFormatting>
  <conditionalFormatting sqref="Q63:R63">
    <cfRule type="cellIs" dxfId="473" priority="1" stopIfTrue="1" operator="greaterThan">
      <formula>#REF!</formula>
    </cfRule>
  </conditionalFormatting>
  <conditionalFormatting sqref="Q66:R67">
    <cfRule type="cellIs" dxfId="472" priority="85" stopIfTrue="1" operator="greaterThan">
      <formula>#REF!</formula>
    </cfRule>
  </conditionalFormatting>
  <conditionalFormatting sqref="Q69:R69">
    <cfRule type="cellIs" dxfId="471" priority="174" stopIfTrue="1" operator="greaterThan">
      <formula>#REF!</formula>
    </cfRule>
  </conditionalFormatting>
  <conditionalFormatting sqref="Q71:R74">
    <cfRule type="cellIs" dxfId="470" priority="142" stopIfTrue="1" operator="greaterThan">
      <formula>#REF!</formula>
    </cfRule>
  </conditionalFormatting>
  <conditionalFormatting sqref="Q77:R78">
    <cfRule type="cellIs" dxfId="469" priority="388" stopIfTrue="1" operator="greaterThan">
      <formula>#REF!</formula>
    </cfRule>
  </conditionalFormatting>
  <conditionalFormatting sqref="Q81:R85">
    <cfRule type="cellIs" dxfId="468" priority="383" stopIfTrue="1" operator="greaterThan">
      <formula>#REF!</formula>
    </cfRule>
  </conditionalFormatting>
  <conditionalFormatting sqref="Q87:R87">
    <cfRule type="cellIs" dxfId="467" priority="387" stopIfTrue="1" operator="greaterThan">
      <formula>#REF!</formula>
    </cfRule>
  </conditionalFormatting>
  <conditionalFormatting sqref="Q90:R93">
    <cfRule type="cellIs" dxfId="466" priority="385" stopIfTrue="1" operator="greaterThan">
      <formula>#REF!</formula>
    </cfRule>
  </conditionalFormatting>
  <conditionalFormatting sqref="T11:T12 AI11:AI12">
    <cfRule type="containsText" dxfId="465" priority="395" stopIfTrue="1" operator="containsText" text="Mejorable">
      <formula>NOT(ISERROR(SEARCH("Mejorable",T11)))</formula>
    </cfRule>
    <cfRule type="containsText" dxfId="464" priority="393" stopIfTrue="1" operator="containsText" text="No Aceptable o Aceptable con Control Especifico">
      <formula>NOT(ISERROR(SEARCH("No Aceptable o Aceptable con Control Especifico",T11)))</formula>
    </cfRule>
    <cfRule type="containsText" dxfId="463" priority="394" stopIfTrue="1" operator="containsText" text="NO Aceptable">
      <formula>NOT(ISERROR(SEARCH("NO Aceptable",T11)))</formula>
    </cfRule>
    <cfRule type="containsText" dxfId="462" priority="396" stopIfTrue="1" operator="containsText" text="Aceptable">
      <formula>NOT(ISERROR(SEARCH("Aceptable",T11)))</formula>
    </cfRule>
  </conditionalFormatting>
  <conditionalFormatting sqref="T14:T26 AI14:AI26">
    <cfRule type="containsText" dxfId="461" priority="55" stopIfTrue="1" operator="containsText" text="NO Aceptable">
      <formula>NOT(ISERROR(SEARCH("NO Aceptable",T14)))</formula>
    </cfRule>
    <cfRule type="containsText" dxfId="460" priority="57" stopIfTrue="1" operator="containsText" text="Aceptable">
      <formula>NOT(ISERROR(SEARCH("Aceptable",T14)))</formula>
    </cfRule>
    <cfRule type="containsText" dxfId="459" priority="56" stopIfTrue="1" operator="containsText" text="Mejorable">
      <formula>NOT(ISERROR(SEARCH("Mejorable",T14)))</formula>
    </cfRule>
    <cfRule type="containsText" dxfId="458" priority="54" stopIfTrue="1" operator="containsText" text="No Aceptable o Aceptable con Control Especifico">
      <formula>NOT(ISERROR(SEARCH("No Aceptable o Aceptable con Control Especifico",T14)))</formula>
    </cfRule>
  </conditionalFormatting>
  <conditionalFormatting sqref="T28:T49 AI28:AI49">
    <cfRule type="containsText" dxfId="457" priority="26" stopIfTrue="1" operator="containsText" text="Aceptable">
      <formula>NOT(ISERROR(SEARCH("Aceptable",T28)))</formula>
    </cfRule>
    <cfRule type="containsText" dxfId="456" priority="25" stopIfTrue="1" operator="containsText" text="Mejorable">
      <formula>NOT(ISERROR(SEARCH("Mejorable",T28)))</formula>
    </cfRule>
    <cfRule type="containsText" dxfId="455" priority="24" stopIfTrue="1" operator="containsText" text="NO Aceptable">
      <formula>NOT(ISERROR(SEARCH("NO Aceptable",T28)))</formula>
    </cfRule>
    <cfRule type="containsText" dxfId="454" priority="23" stopIfTrue="1" operator="containsText" text="No Aceptable o Aceptable con Control Especifico">
      <formula>NOT(ISERROR(SEARCH("No Aceptable o Aceptable con Control Especifico",T28)))</formula>
    </cfRule>
  </conditionalFormatting>
  <conditionalFormatting sqref="T51:T67 AI51:AI67">
    <cfRule type="containsText" dxfId="453" priority="10" stopIfTrue="1" operator="containsText" text="No Aceptable o Aceptable con Control Especifico">
      <formula>NOT(ISERROR(SEARCH("No Aceptable o Aceptable con Control Especifico",T51)))</formula>
    </cfRule>
    <cfRule type="containsText" dxfId="452" priority="11" stopIfTrue="1" operator="containsText" text="NO Aceptable">
      <formula>NOT(ISERROR(SEARCH("NO Aceptable",T51)))</formula>
    </cfRule>
    <cfRule type="containsText" dxfId="451" priority="13" stopIfTrue="1" operator="containsText" text="Aceptable">
      <formula>NOT(ISERROR(SEARCH("Aceptable",T51)))</formula>
    </cfRule>
    <cfRule type="containsText" dxfId="450" priority="12" stopIfTrue="1" operator="containsText" text="Mejorable">
      <formula>NOT(ISERROR(SEARCH("Mejorable",T51)))</formula>
    </cfRule>
  </conditionalFormatting>
  <conditionalFormatting sqref="T69:T93 AI69:AI93">
    <cfRule type="containsText" dxfId="449" priority="156" stopIfTrue="1" operator="containsText" text="Aceptable">
      <formula>NOT(ISERROR(SEARCH("Aceptable",T69)))</formula>
    </cfRule>
    <cfRule type="containsText" dxfId="448" priority="153" stopIfTrue="1" operator="containsText" text="No Aceptable o Aceptable con Control Especifico">
      <formula>NOT(ISERROR(SEARCH("No Aceptable o Aceptable con Control Especifico",T69)))</formula>
    </cfRule>
    <cfRule type="containsText" dxfId="447" priority="154" stopIfTrue="1" operator="containsText" text="NO Aceptable">
      <formula>NOT(ISERROR(SEARCH("NO Aceptable",T69)))</formula>
    </cfRule>
    <cfRule type="containsText" dxfId="446" priority="155" stopIfTrue="1" operator="containsText" text="Mejorable">
      <formula>NOT(ISERROR(SEARCH("Mejorable",T69)))</formula>
    </cfRule>
  </conditionalFormatting>
  <conditionalFormatting sqref="AD11:AE12">
    <cfRule type="cellIs" dxfId="445" priority="562" stopIfTrue="1" operator="greaterThan">
      <formula>#REF!</formula>
    </cfRule>
  </conditionalFormatting>
  <conditionalFormatting sqref="AD14:AE26">
    <cfRule type="cellIs" dxfId="444" priority="60" stopIfTrue="1" operator="greaterThan">
      <formula>#REF!</formula>
    </cfRule>
  </conditionalFormatting>
  <conditionalFormatting sqref="AD28:AE49">
    <cfRule type="cellIs" dxfId="443" priority="16" stopIfTrue="1" operator="greaterThan">
      <formula>#REF!</formula>
    </cfRule>
  </conditionalFormatting>
  <conditionalFormatting sqref="AD51:AE67">
    <cfRule type="cellIs" dxfId="442" priority="3" stopIfTrue="1" operator="greaterThan">
      <formula>#REF!</formula>
    </cfRule>
  </conditionalFormatting>
  <conditionalFormatting sqref="AD69:AE93 M73:O74">
    <cfRule type="cellIs" dxfId="441" priority="143" stopIfTrue="1" operator="greaterThan">
      <formula>#REF!</formula>
    </cfRule>
  </conditionalFormatting>
  <conditionalFormatting sqref="AG11:AG12">
    <cfRule type="containsText" dxfId="440" priority="392" stopIfTrue="1" operator="containsText" text="ACEPTABLE">
      <formula>NOT(ISERROR(SEARCH("ACEPTABLE",AG11)))</formula>
    </cfRule>
  </conditionalFormatting>
  <conditionalFormatting sqref="AG14:AG26">
    <cfRule type="containsText" dxfId="439" priority="53" stopIfTrue="1" operator="containsText" text="ACEPTABLE">
      <formula>NOT(ISERROR(SEARCH("ACEPTABLE",AG14)))</formula>
    </cfRule>
  </conditionalFormatting>
  <conditionalFormatting sqref="AG28:AG49">
    <cfRule type="containsText" dxfId="438" priority="22" stopIfTrue="1" operator="containsText" text="ACEPTABLE">
      <formula>NOT(ISERROR(SEARCH("ACEPTABLE",AG28)))</formula>
    </cfRule>
  </conditionalFormatting>
  <conditionalFormatting sqref="AG51:AG67">
    <cfRule type="containsText" dxfId="437" priority="9" stopIfTrue="1" operator="containsText" text="ACEPTABLE">
      <formula>NOT(ISERROR(SEARCH("ACEPTABLE",AG51)))</formula>
    </cfRule>
  </conditionalFormatting>
  <conditionalFormatting sqref="AG69:AG93">
    <cfRule type="containsText" dxfId="436" priority="152" stopIfTrue="1" operator="containsText" text="ACEPTABLE">
      <formula>NOT(ISERROR(SEARCH("ACEPTABLE",AG69)))</formula>
    </cfRule>
  </conditionalFormatting>
  <dataValidations count="7">
    <dataValidation type="list" allowBlank="1" showInputMessage="1" showErrorMessage="1" sqref="Q69:Q93 Q14:Q26 Q28:Q49 Q11:Q12 Q51:Q67" xr:uid="{32AAEA0F-E579-1F43-8CF7-4016AC18EB11}">
      <formula1>"100,60,25,10"</formula1>
    </dataValidation>
    <dataValidation type="list" allowBlank="1" showInputMessage="1" showErrorMessage="1" sqref="N69:N93 AE69:AE93 AE14:AE26 AE11:AE12 N11:N12 N14:N26 AE28:AE49 N28:N49 AE51:AE67 N51:N67" xr:uid="{10251B11-290D-DC49-A246-21C9B6C47A02}">
      <formula1>"4, 3, 2, 1"</formula1>
    </dataValidation>
    <dataValidation type="list" allowBlank="1" showInputMessage="1" showErrorMessage="1" sqref="M69:M93 AD69:AD93 AD14:AD26 AD11:AD12 M11:M12 M14:M26 AD28:AD49 M28:M49 AD51:AD67 M51:M67" xr:uid="{7CBCF434-FBC8-E64F-BF04-1369A2DE9EBF}">
      <formula1>"10, 6, 2, 1"</formula1>
    </dataValidation>
    <dataValidation type="list" allowBlank="1" showInputMessage="1" showErrorMessage="1" sqref="Y69:Y93 Y14:Y26 Y28:Y49 Y11:Y12 Y51:Y67" xr:uid="{CE9AF328-E49F-514F-96BA-1E9241BCFC9B}">
      <formula1>"SI,NO"</formula1>
    </dataValidation>
    <dataValidation type="list" allowBlank="1" showInputMessage="1" showErrorMessage="1" sqref="B11:B93" xr:uid="{3A1BF7F9-8197-0F41-A683-0AB68B54CEE6}">
      <formula1>"RUTINARIA,NO RUTINARIA"</formula1>
    </dataValidation>
    <dataValidation type="list" allowBlank="1" showInputMessage="1" showErrorMessage="1" sqref="G11:G93" xr:uid="{C0F98D48-B0AA-9A49-A3C5-AE96D6DE77C5}">
      <formula1>INDIRECT($F11)</formula1>
    </dataValidation>
    <dataValidation type="list" allowBlank="1" showInputMessage="1" showErrorMessage="1" sqref="C11:C93" xr:uid="{768D75B0-D3D9-EF4E-A81E-582D33D0F5E5}">
      <formula1>"INTERNA,EXTERNA"</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15204DDA-0960-D046-A186-56971F65BA0C}">
          <x14:formula1>
            <xm:f>'Peligros GTC 45'!$B$3:$H$3</xm:f>
          </x14:formula1>
          <xm:sqref>F11:F93</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FCDB75-B0B9-6F43-B870-79AB16E67EBC}">
  <sheetPr>
    <tabColor theme="4" tint="0.39997558519241921"/>
  </sheetPr>
  <dimension ref="A1:AN93"/>
  <sheetViews>
    <sheetView showGridLines="0" topLeftCell="V1" zoomScale="90" zoomScaleNormal="90" zoomScaleSheetLayoutView="100" workbookViewId="0">
      <selection activeCell="L64" sqref="L64"/>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2.69921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493</v>
      </c>
      <c r="C4" s="443"/>
      <c r="D4" s="443"/>
      <c r="E4" s="443"/>
      <c r="F4" s="74"/>
      <c r="G4" s="164" t="s">
        <v>228</v>
      </c>
      <c r="H4" s="443" t="s">
        <v>1187</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95" customHeight="1">
      <c r="A11" s="560" t="s">
        <v>384</v>
      </c>
      <c r="B11" s="152" t="s">
        <v>385</v>
      </c>
      <c r="C11" s="162" t="s">
        <v>386</v>
      </c>
      <c r="D11" s="136" t="s">
        <v>387</v>
      </c>
      <c r="E11" s="149" t="s">
        <v>842</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74"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905</v>
      </c>
      <c r="AD11" s="153">
        <v>2</v>
      </c>
      <c r="AE11" s="154">
        <v>2</v>
      </c>
      <c r="AF11" s="156">
        <f t="shared" ref="AF11:AF43"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2.95" customHeight="1">
      <c r="A12" s="560"/>
      <c r="B12" s="152" t="s">
        <v>385</v>
      </c>
      <c r="C12" s="162" t="s">
        <v>386</v>
      </c>
      <c r="D12" s="208" t="s">
        <v>1183</v>
      </c>
      <c r="E12" s="149" t="s">
        <v>842</v>
      </c>
      <c r="F12" s="208" t="s">
        <v>27</v>
      </c>
      <c r="G12" s="136" t="s">
        <v>34</v>
      </c>
      <c r="H12" s="208" t="s">
        <v>612</v>
      </c>
      <c r="I12" s="136" t="s">
        <v>596</v>
      </c>
      <c r="J12" s="147" t="s">
        <v>389</v>
      </c>
      <c r="K12" s="149" t="s">
        <v>598</v>
      </c>
      <c r="L12" s="147" t="s">
        <v>390</v>
      </c>
      <c r="M12" s="153">
        <v>2</v>
      </c>
      <c r="N12" s="154">
        <v>3</v>
      </c>
      <c r="O12" s="153">
        <f>M12*N12</f>
        <v>6</v>
      </c>
      <c r="P12" s="167" t="str">
        <f t="shared" ref="P12:P74" si="2">IF((O12&gt;23),"MuyAlto",IF(O12&gt;9,"Alto",IF(O12&gt;5,"Medio",IF(O12&lt;6,"Bajo"))))</f>
        <v>Medio</v>
      </c>
      <c r="Q12" s="153">
        <v>60</v>
      </c>
      <c r="R12" s="153">
        <f t="shared" si="0"/>
        <v>360</v>
      </c>
      <c r="S12" s="153" t="str">
        <f t="shared" ref="S12:S74" si="3">IF((R12&gt;599),"I",IF(R12&gt;149,"II",IF(R12&gt;39,"III",IF(R12&lt;31,"IV"))))</f>
        <v>II</v>
      </c>
      <c r="T12" s="155" t="str">
        <f t="shared" ref="T12:T74"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903</v>
      </c>
      <c r="AB12" s="147" t="s">
        <v>390</v>
      </c>
      <c r="AC12" s="209" t="s">
        <v>905</v>
      </c>
      <c r="AD12" s="153">
        <v>2</v>
      </c>
      <c r="AE12" s="154">
        <v>2</v>
      </c>
      <c r="AF12" s="156">
        <f t="shared" si="1"/>
        <v>4</v>
      </c>
      <c r="AG12" s="157">
        <f>AF12*Q12</f>
        <v>240</v>
      </c>
      <c r="AH12" s="158" t="str">
        <f t="shared" ref="AH12:AH43"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169.95" customHeight="1">
      <c r="A13" s="560"/>
      <c r="B13" s="152" t="s">
        <v>385</v>
      </c>
      <c r="C13" s="162" t="s">
        <v>386</v>
      </c>
      <c r="D13" s="136" t="s">
        <v>408</v>
      </c>
      <c r="E13" s="149" t="s">
        <v>842</v>
      </c>
      <c r="F13" s="208" t="s">
        <v>27</v>
      </c>
      <c r="G13" s="208" t="s">
        <v>61</v>
      </c>
      <c r="H13" s="136" t="s">
        <v>413</v>
      </c>
      <c r="I13" s="353" t="s">
        <v>1101</v>
      </c>
      <c r="J13" s="298" t="s">
        <v>389</v>
      </c>
      <c r="K13" s="298" t="s">
        <v>397</v>
      </c>
      <c r="L13" s="298" t="s">
        <v>414</v>
      </c>
      <c r="M13" s="298">
        <v>6</v>
      </c>
      <c r="N13" s="341">
        <v>3</v>
      </c>
      <c r="O13" s="298">
        <v>18</v>
      </c>
      <c r="P13" s="342" t="s">
        <v>1102</v>
      </c>
      <c r="Q13" s="298">
        <v>25</v>
      </c>
      <c r="R13" s="298">
        <v>450</v>
      </c>
      <c r="S13" s="298" t="s">
        <v>148</v>
      </c>
      <c r="T13" s="343" t="s">
        <v>212</v>
      </c>
      <c r="U13" s="342" t="s">
        <v>391</v>
      </c>
      <c r="V13" s="342" t="s">
        <v>392</v>
      </c>
      <c r="W13" s="342" t="s">
        <v>392</v>
      </c>
      <c r="X13" s="340" t="s">
        <v>393</v>
      </c>
      <c r="Y13" s="297" t="s">
        <v>278</v>
      </c>
      <c r="Z13" s="297" t="s">
        <v>392</v>
      </c>
      <c r="AA13" s="340" t="s">
        <v>851</v>
      </c>
      <c r="AB13" s="298" t="s">
        <v>390</v>
      </c>
      <c r="AC13" s="209" t="s">
        <v>906</v>
      </c>
      <c r="AD13" s="298">
        <v>2</v>
      </c>
      <c r="AE13" s="341">
        <v>1</v>
      </c>
      <c r="AF13" s="354">
        <v>2</v>
      </c>
      <c r="AG13" s="298">
        <v>50</v>
      </c>
      <c r="AH13" s="355" t="s">
        <v>171</v>
      </c>
      <c r="AI13" s="347" t="s">
        <v>215</v>
      </c>
      <c r="AJ13" s="356">
        <v>450</v>
      </c>
      <c r="AK13" s="356">
        <v>50</v>
      </c>
      <c r="AL13" s="357">
        <v>0.89</v>
      </c>
      <c r="AM13" s="345" t="s">
        <v>415</v>
      </c>
      <c r="AN13" s="346" t="s">
        <v>411</v>
      </c>
    </row>
    <row r="14" spans="1:40" s="69" customFormat="1" ht="237" customHeight="1">
      <c r="A14" s="560"/>
      <c r="B14" s="152" t="s">
        <v>385</v>
      </c>
      <c r="C14" s="162" t="s">
        <v>386</v>
      </c>
      <c r="D14" s="136" t="s">
        <v>416</v>
      </c>
      <c r="E14" s="149" t="s">
        <v>842</v>
      </c>
      <c r="F14" s="208" t="s">
        <v>27</v>
      </c>
      <c r="G14" s="136" t="s">
        <v>54</v>
      </c>
      <c r="H14" s="136" t="s">
        <v>417</v>
      </c>
      <c r="I14" s="136" t="s">
        <v>594</v>
      </c>
      <c r="J14" s="147" t="s">
        <v>389</v>
      </c>
      <c r="K14" s="149" t="s">
        <v>595</v>
      </c>
      <c r="L14" s="147" t="s">
        <v>390</v>
      </c>
      <c r="M14" s="153">
        <v>2</v>
      </c>
      <c r="N14" s="154">
        <v>3</v>
      </c>
      <c r="O14" s="153">
        <f t="shared" ref="O14" si="6">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599</v>
      </c>
      <c r="Y14" s="148" t="s">
        <v>278</v>
      </c>
      <c r="Z14" s="148" t="s">
        <v>392</v>
      </c>
      <c r="AA14" s="149" t="s">
        <v>907</v>
      </c>
      <c r="AB14" s="147" t="s">
        <v>390</v>
      </c>
      <c r="AC14" s="209" t="s">
        <v>905</v>
      </c>
      <c r="AD14" s="153">
        <v>2</v>
      </c>
      <c r="AE14" s="154">
        <v>2</v>
      </c>
      <c r="AF14" s="156">
        <f t="shared" si="1"/>
        <v>4</v>
      </c>
      <c r="AG14" s="157">
        <f>AF14*Q14</f>
        <v>240</v>
      </c>
      <c r="AH14" s="158" t="str">
        <f t="shared" si="5"/>
        <v>II</v>
      </c>
      <c r="AI14" s="155" t="str">
        <f>IF(AH14="IV","Aceptable",IF(AH14="III","Mejorable",IF(AH14="II","No Aceptable o Aceptable con Control Especifico",IF(AH14="I","No Aceptable"))))</f>
        <v>No Aceptable o Aceptable con Control Especifico</v>
      </c>
      <c r="AJ14" s="159">
        <f>R14</f>
        <v>360</v>
      </c>
      <c r="AK14" s="159">
        <f>AG14</f>
        <v>240</v>
      </c>
      <c r="AL14" s="160">
        <f>(AJ14-AK14)/AJ14</f>
        <v>0.33333333333333331</v>
      </c>
      <c r="AM14" s="161" t="s">
        <v>394</v>
      </c>
      <c r="AN14" s="210" t="s">
        <v>427</v>
      </c>
    </row>
    <row r="15" spans="1:40" s="69" customFormat="1" ht="211.2">
      <c r="A15" s="560"/>
      <c r="B15" s="152" t="s">
        <v>385</v>
      </c>
      <c r="C15" s="162" t="s">
        <v>386</v>
      </c>
      <c r="D15" s="136" t="s">
        <v>421</v>
      </c>
      <c r="E15" s="149" t="s">
        <v>842</v>
      </c>
      <c r="F15" s="208" t="s">
        <v>27</v>
      </c>
      <c r="G15" s="208" t="s">
        <v>591</v>
      </c>
      <c r="H15" s="136" t="s">
        <v>417</v>
      </c>
      <c r="I15" s="136" t="s">
        <v>596</v>
      </c>
      <c r="J15" s="147" t="s">
        <v>389</v>
      </c>
      <c r="K15" s="149" t="s">
        <v>598</v>
      </c>
      <c r="L15" s="147" t="s">
        <v>390</v>
      </c>
      <c r="M15" s="153">
        <v>2</v>
      </c>
      <c r="N15" s="154">
        <v>3</v>
      </c>
      <c r="O15" s="153">
        <f>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599</v>
      </c>
      <c r="Y15" s="148" t="s">
        <v>278</v>
      </c>
      <c r="Z15" s="148" t="s">
        <v>392</v>
      </c>
      <c r="AA15" s="149" t="s">
        <v>904</v>
      </c>
      <c r="AB15" s="147" t="s">
        <v>390</v>
      </c>
      <c r="AC15" s="209" t="s">
        <v>906</v>
      </c>
      <c r="AD15" s="153">
        <v>2</v>
      </c>
      <c r="AE15" s="154">
        <v>2</v>
      </c>
      <c r="AF15" s="156">
        <f t="shared" si="1"/>
        <v>4</v>
      </c>
      <c r="AG15" s="157">
        <f>AF15*Q15</f>
        <v>240</v>
      </c>
      <c r="AH15" s="158" t="str">
        <f t="shared" si="5"/>
        <v>II</v>
      </c>
      <c r="AI15" s="155" t="str">
        <f>IF(AH15="IV","Aceptable",IF(AH15="III","Mejorable",IF(AH15="II","No Aceptable o Aceptable con Control Especifico",IF(AH15="I","No Aceptable"))))</f>
        <v>No Aceptable o Aceptable con Control Especifico</v>
      </c>
      <c r="AJ15" s="159">
        <f>R15</f>
        <v>360</v>
      </c>
      <c r="AK15" s="159">
        <f>AG15</f>
        <v>240</v>
      </c>
      <c r="AL15" s="160">
        <f>(AJ15-AK15)/AJ15</f>
        <v>0.33333333333333331</v>
      </c>
      <c r="AM15" s="161" t="s">
        <v>407</v>
      </c>
      <c r="AN15" s="210" t="s">
        <v>427</v>
      </c>
    </row>
    <row r="16" spans="1:40" s="69" customFormat="1" ht="172.05" customHeight="1">
      <c r="A16" s="560"/>
      <c r="B16" s="152" t="s">
        <v>385</v>
      </c>
      <c r="C16" s="162" t="s">
        <v>386</v>
      </c>
      <c r="D16" s="136" t="s">
        <v>855</v>
      </c>
      <c r="E16" s="149" t="s">
        <v>842</v>
      </c>
      <c r="F16" s="208" t="s">
        <v>28</v>
      </c>
      <c r="G16" s="136" t="s">
        <v>48</v>
      </c>
      <c r="H16" s="136" t="s">
        <v>396</v>
      </c>
      <c r="I16" s="136" t="s">
        <v>600</v>
      </c>
      <c r="J16" s="149" t="s">
        <v>603</v>
      </c>
      <c r="K16" s="149" t="s">
        <v>604</v>
      </c>
      <c r="L16" s="147" t="s">
        <v>390</v>
      </c>
      <c r="M16" s="153">
        <v>2</v>
      </c>
      <c r="N16" s="154">
        <v>3</v>
      </c>
      <c r="O16" s="153">
        <f>M16*N16</f>
        <v>6</v>
      </c>
      <c r="P16" s="167" t="str">
        <f t="shared" si="2"/>
        <v>Medio</v>
      </c>
      <c r="Q16" s="153">
        <v>60</v>
      </c>
      <c r="R16" s="153">
        <f t="shared" si="0"/>
        <v>360</v>
      </c>
      <c r="S16" s="153" t="str">
        <f t="shared" si="3"/>
        <v>II</v>
      </c>
      <c r="T16" s="155" t="str">
        <f t="shared" si="4"/>
        <v>No Aceptable o Aceptable con Control Especifico</v>
      </c>
      <c r="U16" s="137" t="s">
        <v>391</v>
      </c>
      <c r="V16" s="137" t="s">
        <v>392</v>
      </c>
      <c r="W16" s="137" t="s">
        <v>392</v>
      </c>
      <c r="X16" s="149" t="s">
        <v>398</v>
      </c>
      <c r="Y16" s="148" t="s">
        <v>278</v>
      </c>
      <c r="Z16" s="148" t="s">
        <v>392</v>
      </c>
      <c r="AA16" s="149" t="s">
        <v>704</v>
      </c>
      <c r="AB16" s="147" t="s">
        <v>837</v>
      </c>
      <c r="AC16" s="209" t="s">
        <v>659</v>
      </c>
      <c r="AD16" s="153">
        <v>2</v>
      </c>
      <c r="AE16" s="154">
        <v>2</v>
      </c>
      <c r="AF16" s="156">
        <f t="shared" si="1"/>
        <v>4</v>
      </c>
      <c r="AG16" s="157">
        <f t="shared" ref="AG16:AG43" si="7">AF16*Q16</f>
        <v>240</v>
      </c>
      <c r="AH16" s="158" t="str">
        <f t="shared" si="5"/>
        <v>II</v>
      </c>
      <c r="AI16" s="155" t="str">
        <f t="shared" ref="AI16:AI43" si="8">IF(AH16="IV","Aceptable",IF(AH16="III","Mejorable",IF(AH16="II","No Aceptable o Aceptable con Control Especifico",IF(AH16="I","No Aceptable"))))</f>
        <v>No Aceptable o Aceptable con Control Especifico</v>
      </c>
      <c r="AJ16" s="159">
        <f t="shared" ref="AJ16:AJ19" si="9">R16</f>
        <v>360</v>
      </c>
      <c r="AK16" s="159">
        <f t="shared" ref="AK16:AK43" si="10">AG16</f>
        <v>240</v>
      </c>
      <c r="AL16" s="160">
        <f t="shared" ref="AL16:AL47" si="11">(AJ16-AK16)/AJ16</f>
        <v>0.33333333333333331</v>
      </c>
      <c r="AM16" s="161" t="s">
        <v>418</v>
      </c>
      <c r="AN16" s="210" t="s">
        <v>427</v>
      </c>
    </row>
    <row r="17" spans="1:40" s="69" customFormat="1" ht="154.05000000000001" customHeight="1">
      <c r="A17" s="560"/>
      <c r="B17" s="152" t="s">
        <v>385</v>
      </c>
      <c r="C17" s="162" t="s">
        <v>386</v>
      </c>
      <c r="D17" s="136" t="s">
        <v>855</v>
      </c>
      <c r="E17" s="149" t="s">
        <v>842</v>
      </c>
      <c r="F17" s="208" t="s">
        <v>28</v>
      </c>
      <c r="G17" s="136" t="s">
        <v>35</v>
      </c>
      <c r="H17" s="136" t="s">
        <v>400</v>
      </c>
      <c r="I17" s="136" t="s">
        <v>605</v>
      </c>
      <c r="J17" s="149" t="s">
        <v>401</v>
      </c>
      <c r="K17" s="147" t="s">
        <v>397</v>
      </c>
      <c r="L17" s="147" t="s">
        <v>390</v>
      </c>
      <c r="M17" s="153">
        <v>2</v>
      </c>
      <c r="N17" s="154">
        <v>3</v>
      </c>
      <c r="O17" s="153">
        <f t="shared" ref="O17:O74" si="12">M17*N17</f>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606</v>
      </c>
      <c r="Y17" s="148" t="s">
        <v>278</v>
      </c>
      <c r="Z17" s="148" t="s">
        <v>392</v>
      </c>
      <c r="AA17" s="149" t="s">
        <v>854</v>
      </c>
      <c r="AB17" s="147" t="s">
        <v>390</v>
      </c>
      <c r="AC17" s="209" t="s">
        <v>659</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418</v>
      </c>
      <c r="AN17" s="210" t="s">
        <v>427</v>
      </c>
    </row>
    <row r="18" spans="1:40" s="69" customFormat="1" ht="154.05000000000001" customHeight="1">
      <c r="A18" s="560"/>
      <c r="B18" s="152" t="s">
        <v>385</v>
      </c>
      <c r="C18" s="162" t="s">
        <v>386</v>
      </c>
      <c r="D18" s="136" t="s">
        <v>855</v>
      </c>
      <c r="E18" s="149" t="s">
        <v>842</v>
      </c>
      <c r="F18" s="208" t="s">
        <v>25</v>
      </c>
      <c r="G18" s="136" t="s">
        <v>570</v>
      </c>
      <c r="H18" s="136" t="s">
        <v>402</v>
      </c>
      <c r="I18" s="136" t="s">
        <v>403</v>
      </c>
      <c r="J18" s="149" t="s">
        <v>389</v>
      </c>
      <c r="K18" s="147" t="s">
        <v>397</v>
      </c>
      <c r="L18" s="149" t="s">
        <v>404</v>
      </c>
      <c r="M18" s="153">
        <v>2</v>
      </c>
      <c r="N18" s="154">
        <v>3</v>
      </c>
      <c r="O18" s="153">
        <f t="shared" si="12"/>
        <v>6</v>
      </c>
      <c r="P18" s="167" t="str">
        <f t="shared" si="2"/>
        <v>Medio</v>
      </c>
      <c r="Q18" s="153">
        <v>10</v>
      </c>
      <c r="R18" s="153">
        <f t="shared" si="0"/>
        <v>60</v>
      </c>
      <c r="S18" s="153" t="str">
        <f t="shared" si="3"/>
        <v>III</v>
      </c>
      <c r="T18" s="155" t="str">
        <f t="shared" si="4"/>
        <v>Mejorable</v>
      </c>
      <c r="U18" s="137" t="s">
        <v>391</v>
      </c>
      <c r="V18" s="137" t="s">
        <v>392</v>
      </c>
      <c r="W18" s="137" t="s">
        <v>392</v>
      </c>
      <c r="X18" s="149" t="s">
        <v>405</v>
      </c>
      <c r="Y18" s="148" t="s">
        <v>278</v>
      </c>
      <c r="Z18" s="147" t="s">
        <v>607</v>
      </c>
      <c r="AA18" s="149" t="s">
        <v>886</v>
      </c>
      <c r="AB18" s="147" t="s">
        <v>390</v>
      </c>
      <c r="AC18" s="209" t="s">
        <v>658</v>
      </c>
      <c r="AD18" s="153">
        <v>2</v>
      </c>
      <c r="AE18" s="154">
        <v>2</v>
      </c>
      <c r="AF18" s="156">
        <f t="shared" si="1"/>
        <v>4</v>
      </c>
      <c r="AG18" s="157">
        <f t="shared" si="7"/>
        <v>40</v>
      </c>
      <c r="AH18" s="158" t="str">
        <f t="shared" si="5"/>
        <v>III</v>
      </c>
      <c r="AI18" s="155" t="str">
        <f t="shared" si="8"/>
        <v>Mejorable</v>
      </c>
      <c r="AJ18" s="159">
        <f t="shared" si="9"/>
        <v>60</v>
      </c>
      <c r="AK18" s="159">
        <f t="shared" si="10"/>
        <v>40</v>
      </c>
      <c r="AL18" s="160">
        <f t="shared" si="11"/>
        <v>0.33333333333333331</v>
      </c>
      <c r="AM18" s="161" t="s">
        <v>407</v>
      </c>
      <c r="AN18" s="210" t="s">
        <v>427</v>
      </c>
    </row>
    <row r="19" spans="1:40" s="69" customFormat="1" ht="174" customHeight="1">
      <c r="A19" s="560"/>
      <c r="B19" s="152" t="s">
        <v>385</v>
      </c>
      <c r="C19" s="162" t="s">
        <v>574</v>
      </c>
      <c r="D19" s="136" t="s">
        <v>408</v>
      </c>
      <c r="E19" s="149" t="s">
        <v>842</v>
      </c>
      <c r="F19" s="208" t="s">
        <v>25</v>
      </c>
      <c r="G19" s="136" t="s">
        <v>569</v>
      </c>
      <c r="H19" s="311" t="s">
        <v>949</v>
      </c>
      <c r="I19" s="149" t="s">
        <v>706</v>
      </c>
      <c r="J19" s="149" t="s">
        <v>389</v>
      </c>
      <c r="K19" s="147" t="s">
        <v>397</v>
      </c>
      <c r="L19" s="149" t="s">
        <v>707</v>
      </c>
      <c r="M19" s="153">
        <v>2</v>
      </c>
      <c r="N19" s="154">
        <v>3</v>
      </c>
      <c r="O19" s="153">
        <f t="shared" si="12"/>
        <v>6</v>
      </c>
      <c r="P19" s="167" t="str">
        <f t="shared" si="2"/>
        <v>Medio</v>
      </c>
      <c r="Q19" s="153">
        <v>60</v>
      </c>
      <c r="R19" s="153">
        <f t="shared" si="0"/>
        <v>360</v>
      </c>
      <c r="S19" s="153" t="str">
        <f t="shared" si="3"/>
        <v>II</v>
      </c>
      <c r="T19" s="155" t="str">
        <f t="shared" si="4"/>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si="1"/>
        <v>4</v>
      </c>
      <c r="AG19" s="157">
        <f t="shared" si="7"/>
        <v>240</v>
      </c>
      <c r="AH19" s="158" t="str">
        <f t="shared" si="5"/>
        <v>II</v>
      </c>
      <c r="AI19" s="155" t="str">
        <f t="shared" si="8"/>
        <v>No Aceptable o Aceptable con Control Especifico</v>
      </c>
      <c r="AJ19" s="159">
        <f t="shared" si="9"/>
        <v>360</v>
      </c>
      <c r="AK19" s="159">
        <f t="shared" si="10"/>
        <v>240</v>
      </c>
      <c r="AL19" s="160">
        <f t="shared" si="11"/>
        <v>0.33333333333333331</v>
      </c>
      <c r="AM19" s="161" t="s">
        <v>394</v>
      </c>
      <c r="AN19" s="210" t="s">
        <v>427</v>
      </c>
    </row>
    <row r="20" spans="1:40" s="69" customFormat="1" ht="181.05" customHeight="1">
      <c r="A20" s="560"/>
      <c r="B20" s="152" t="s">
        <v>385</v>
      </c>
      <c r="C20" s="162" t="s">
        <v>386</v>
      </c>
      <c r="D20" s="136" t="s">
        <v>408</v>
      </c>
      <c r="E20" s="149" t="s">
        <v>842</v>
      </c>
      <c r="F20" s="208" t="s">
        <v>29</v>
      </c>
      <c r="G20" s="136" t="s">
        <v>62</v>
      </c>
      <c r="H20" s="136" t="s">
        <v>409</v>
      </c>
      <c r="I20" s="147" t="s">
        <v>681</v>
      </c>
      <c r="J20" s="149" t="s">
        <v>389</v>
      </c>
      <c r="K20" s="149" t="s">
        <v>397</v>
      </c>
      <c r="L20" s="149" t="s">
        <v>682</v>
      </c>
      <c r="M20" s="153">
        <v>6</v>
      </c>
      <c r="N20" s="154">
        <v>1</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908</v>
      </c>
      <c r="AB20" s="147" t="s">
        <v>390</v>
      </c>
      <c r="AC20" s="209" t="s">
        <v>909</v>
      </c>
      <c r="AD20" s="153">
        <v>2</v>
      </c>
      <c r="AE20" s="154">
        <v>1</v>
      </c>
      <c r="AF20" s="156">
        <f t="shared" si="1"/>
        <v>2</v>
      </c>
      <c r="AG20" s="157">
        <f t="shared" si="7"/>
        <v>200</v>
      </c>
      <c r="AH20" s="158" t="str">
        <f t="shared" si="5"/>
        <v>II</v>
      </c>
      <c r="AI20" s="155" t="str">
        <f t="shared" si="8"/>
        <v>No Aceptable o Aceptable con Control Especifico</v>
      </c>
      <c r="AJ20" s="159">
        <v>600</v>
      </c>
      <c r="AK20" s="159">
        <f t="shared" si="10"/>
        <v>200</v>
      </c>
      <c r="AL20" s="160">
        <f t="shared" si="11"/>
        <v>0.66666666666666663</v>
      </c>
      <c r="AM20" s="161" t="s">
        <v>394</v>
      </c>
      <c r="AN20" s="210" t="s">
        <v>399</v>
      </c>
    </row>
    <row r="21" spans="1:40" s="69" customFormat="1" ht="165" customHeight="1">
      <c r="A21" s="560"/>
      <c r="B21" s="152" t="s">
        <v>385</v>
      </c>
      <c r="C21" s="162" t="s">
        <v>386</v>
      </c>
      <c r="D21" s="136" t="s">
        <v>408</v>
      </c>
      <c r="E21" s="149" t="s">
        <v>842</v>
      </c>
      <c r="F21" s="208" t="s">
        <v>29</v>
      </c>
      <c r="G21" s="136" t="s">
        <v>67</v>
      </c>
      <c r="H21" s="136" t="s">
        <v>412</v>
      </c>
      <c r="I21" s="147" t="s">
        <v>852</v>
      </c>
      <c r="J21" s="149" t="s">
        <v>389</v>
      </c>
      <c r="K21" s="149" t="s">
        <v>397</v>
      </c>
      <c r="L21" s="149" t="s">
        <v>685</v>
      </c>
      <c r="M21" s="153">
        <v>6</v>
      </c>
      <c r="N21" s="154">
        <v>1</v>
      </c>
      <c r="O21" s="153">
        <f t="shared" si="12"/>
        <v>6</v>
      </c>
      <c r="P21" s="167" t="str">
        <f t="shared" si="2"/>
        <v>Medio</v>
      </c>
      <c r="Q21" s="153">
        <v>100</v>
      </c>
      <c r="R21" s="153">
        <f t="shared" si="0"/>
        <v>600</v>
      </c>
      <c r="S21" s="153" t="str">
        <f t="shared" si="3"/>
        <v>I</v>
      </c>
      <c r="T21" s="155" t="str">
        <f t="shared" si="4"/>
        <v>No Aceptable</v>
      </c>
      <c r="U21" s="137" t="s">
        <v>391</v>
      </c>
      <c r="V21" s="137" t="s">
        <v>392</v>
      </c>
      <c r="W21" s="137" t="s">
        <v>392</v>
      </c>
      <c r="X21" s="149" t="s">
        <v>626</v>
      </c>
      <c r="Y21" s="148" t="s">
        <v>278</v>
      </c>
      <c r="Z21" s="147" t="s">
        <v>392</v>
      </c>
      <c r="AA21" s="149" t="s">
        <v>889</v>
      </c>
      <c r="AB21" s="147" t="s">
        <v>390</v>
      </c>
      <c r="AC21" s="209" t="s">
        <v>687</v>
      </c>
      <c r="AD21" s="153">
        <v>2</v>
      </c>
      <c r="AE21" s="154">
        <v>1</v>
      </c>
      <c r="AF21" s="156">
        <f t="shared" si="1"/>
        <v>2</v>
      </c>
      <c r="AG21" s="157">
        <f t="shared" si="7"/>
        <v>200</v>
      </c>
      <c r="AH21" s="158" t="str">
        <f t="shared" si="5"/>
        <v>II</v>
      </c>
      <c r="AI21" s="155" t="str">
        <f t="shared" si="8"/>
        <v>No Aceptable o Aceptable con Control Especifico</v>
      </c>
      <c r="AJ21" s="159">
        <v>600</v>
      </c>
      <c r="AK21" s="159">
        <f t="shared" si="10"/>
        <v>200</v>
      </c>
      <c r="AL21" s="160">
        <f t="shared" si="11"/>
        <v>0.66666666666666663</v>
      </c>
      <c r="AM21" s="161" t="s">
        <v>394</v>
      </c>
      <c r="AN21" s="210" t="s">
        <v>399</v>
      </c>
    </row>
    <row r="22" spans="1:40" s="69" customFormat="1" ht="109.95" customHeight="1">
      <c r="A22" s="560"/>
      <c r="B22" s="152" t="s">
        <v>385</v>
      </c>
      <c r="C22" s="162" t="s">
        <v>386</v>
      </c>
      <c r="D22" s="136" t="s">
        <v>856</v>
      </c>
      <c r="E22" s="149" t="s">
        <v>842</v>
      </c>
      <c r="F22" s="208" t="s">
        <v>29</v>
      </c>
      <c r="G22" s="136" t="s">
        <v>49</v>
      </c>
      <c r="H22" s="136" t="s">
        <v>1198</v>
      </c>
      <c r="I22" s="147" t="s">
        <v>623</v>
      </c>
      <c r="J22" s="147" t="s">
        <v>389</v>
      </c>
      <c r="K22" s="149" t="s">
        <v>624</v>
      </c>
      <c r="L22" s="149" t="s">
        <v>625</v>
      </c>
      <c r="M22" s="153">
        <v>2</v>
      </c>
      <c r="N22" s="154">
        <v>3</v>
      </c>
      <c r="O22" s="153">
        <f t="shared" si="12"/>
        <v>6</v>
      </c>
      <c r="P22" s="167" t="str">
        <f t="shared" si="2"/>
        <v>Medio</v>
      </c>
      <c r="Q22" s="153">
        <v>100</v>
      </c>
      <c r="R22" s="153">
        <f t="shared" si="0"/>
        <v>600</v>
      </c>
      <c r="S22" s="153" t="str">
        <f t="shared" si="3"/>
        <v>I</v>
      </c>
      <c r="T22" s="155" t="str">
        <f t="shared" si="4"/>
        <v>No Aceptable</v>
      </c>
      <c r="U22" s="137" t="s">
        <v>391</v>
      </c>
      <c r="V22" s="137" t="s">
        <v>392</v>
      </c>
      <c r="W22" s="137" t="s">
        <v>392</v>
      </c>
      <c r="X22" s="149" t="s">
        <v>626</v>
      </c>
      <c r="Y22" s="148" t="s">
        <v>278</v>
      </c>
      <c r="Z22" s="147" t="s">
        <v>392</v>
      </c>
      <c r="AA22" s="149" t="s">
        <v>880</v>
      </c>
      <c r="AB22" s="147" t="s">
        <v>390</v>
      </c>
      <c r="AC22" s="209" t="s">
        <v>879</v>
      </c>
      <c r="AD22" s="153">
        <v>2</v>
      </c>
      <c r="AE22" s="154">
        <v>2</v>
      </c>
      <c r="AF22" s="156">
        <f t="shared" si="1"/>
        <v>4</v>
      </c>
      <c r="AG22" s="157">
        <f t="shared" si="7"/>
        <v>400</v>
      </c>
      <c r="AH22" s="158" t="str">
        <f t="shared" si="5"/>
        <v>II</v>
      </c>
      <c r="AI22" s="155" t="str">
        <f t="shared" si="8"/>
        <v>No Aceptable o Aceptable con Control Especifico</v>
      </c>
      <c r="AJ22" s="159">
        <v>600</v>
      </c>
      <c r="AK22" s="159">
        <f t="shared" si="10"/>
        <v>400</v>
      </c>
      <c r="AL22" s="160">
        <f t="shared" si="11"/>
        <v>0.33333333333333331</v>
      </c>
      <c r="AM22" s="161" t="s">
        <v>407</v>
      </c>
      <c r="AN22" s="210" t="s">
        <v>427</v>
      </c>
    </row>
    <row r="23" spans="1:40" s="69" customFormat="1" ht="105" customHeight="1">
      <c r="A23" s="560"/>
      <c r="B23" s="152" t="s">
        <v>385</v>
      </c>
      <c r="C23" s="162" t="s">
        <v>386</v>
      </c>
      <c r="D23" s="319" t="s">
        <v>420</v>
      </c>
      <c r="E23" s="149" t="s">
        <v>842</v>
      </c>
      <c r="F23" s="311" t="s">
        <v>29</v>
      </c>
      <c r="G23" s="311" t="s">
        <v>43</v>
      </c>
      <c r="H23" s="311" t="s">
        <v>617</v>
      </c>
      <c r="I23" s="147" t="s">
        <v>618</v>
      </c>
      <c r="J23" s="147" t="s">
        <v>397</v>
      </c>
      <c r="K23" s="147" t="s">
        <v>397</v>
      </c>
      <c r="L23" s="147" t="s">
        <v>397</v>
      </c>
      <c r="M23" s="153">
        <v>2</v>
      </c>
      <c r="N23" s="154">
        <v>3</v>
      </c>
      <c r="O23" s="153">
        <f t="shared" si="12"/>
        <v>6</v>
      </c>
      <c r="P23" s="167" t="str">
        <f t="shared" si="2"/>
        <v>Medio</v>
      </c>
      <c r="Q23" s="153">
        <v>10</v>
      </c>
      <c r="R23" s="153">
        <f t="shared" si="0"/>
        <v>60</v>
      </c>
      <c r="S23" s="153" t="str">
        <f t="shared" si="3"/>
        <v>III</v>
      </c>
      <c r="T23" s="155" t="str">
        <f t="shared" si="4"/>
        <v>Mejorable</v>
      </c>
      <c r="U23" s="137" t="s">
        <v>391</v>
      </c>
      <c r="V23" s="137" t="s">
        <v>392</v>
      </c>
      <c r="W23" s="137" t="s">
        <v>392</v>
      </c>
      <c r="X23" s="149" t="s">
        <v>619</v>
      </c>
      <c r="Y23" s="148" t="s">
        <v>278</v>
      </c>
      <c r="Z23" s="147" t="s">
        <v>392</v>
      </c>
      <c r="AA23" s="149" t="s">
        <v>621</v>
      </c>
      <c r="AB23" s="147" t="s">
        <v>390</v>
      </c>
      <c r="AC23" s="209" t="s">
        <v>622</v>
      </c>
      <c r="AD23" s="153">
        <v>2</v>
      </c>
      <c r="AE23" s="154">
        <v>2</v>
      </c>
      <c r="AF23" s="156">
        <f t="shared" si="1"/>
        <v>4</v>
      </c>
      <c r="AG23" s="157">
        <f t="shared" si="7"/>
        <v>40</v>
      </c>
      <c r="AH23" s="158" t="str">
        <f t="shared" si="5"/>
        <v>III</v>
      </c>
      <c r="AI23" s="155" t="str">
        <f t="shared" si="8"/>
        <v>Mejorable</v>
      </c>
      <c r="AJ23" s="159">
        <v>60</v>
      </c>
      <c r="AK23" s="159">
        <f t="shared" si="10"/>
        <v>40</v>
      </c>
      <c r="AL23" s="160">
        <f t="shared" si="11"/>
        <v>0.33333333333333331</v>
      </c>
      <c r="AM23" s="161" t="s">
        <v>407</v>
      </c>
      <c r="AN23" s="210" t="s">
        <v>427</v>
      </c>
    </row>
    <row r="24" spans="1:40" s="69" customFormat="1" ht="159" customHeight="1">
      <c r="A24" s="560"/>
      <c r="B24" s="152" t="s">
        <v>385</v>
      </c>
      <c r="C24" s="162" t="s">
        <v>386</v>
      </c>
      <c r="D24" s="136" t="s">
        <v>855</v>
      </c>
      <c r="E24" s="149" t="s">
        <v>842</v>
      </c>
      <c r="F24" s="311" t="s">
        <v>29</v>
      </c>
      <c r="G24" s="311" t="s">
        <v>56</v>
      </c>
      <c r="H24" s="311" t="s">
        <v>629</v>
      </c>
      <c r="I24" s="147" t="s">
        <v>632</v>
      </c>
      <c r="J24" s="149" t="s">
        <v>631</v>
      </c>
      <c r="K24" s="149" t="s">
        <v>630</v>
      </c>
      <c r="L24" s="149" t="s">
        <v>637</v>
      </c>
      <c r="M24" s="153">
        <v>2</v>
      </c>
      <c r="N24" s="154">
        <v>4</v>
      </c>
      <c r="O24" s="153">
        <f t="shared" si="12"/>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633</v>
      </c>
      <c r="AA24" s="149" t="s">
        <v>910</v>
      </c>
      <c r="AB24" s="147" t="s">
        <v>635</v>
      </c>
      <c r="AC24" s="209" t="s">
        <v>642</v>
      </c>
      <c r="AD24" s="153">
        <v>2</v>
      </c>
      <c r="AE24" s="154">
        <v>2</v>
      </c>
      <c r="AF24" s="156">
        <f t="shared" si="1"/>
        <v>4</v>
      </c>
      <c r="AG24" s="157">
        <f t="shared" si="7"/>
        <v>400</v>
      </c>
      <c r="AH24" s="158" t="str">
        <f t="shared" si="5"/>
        <v>II</v>
      </c>
      <c r="AI24" s="155" t="str">
        <f t="shared" si="8"/>
        <v>No Aceptable o Aceptable con Control Especifico</v>
      </c>
      <c r="AJ24" s="159">
        <v>800</v>
      </c>
      <c r="AK24" s="159">
        <f t="shared" si="10"/>
        <v>400</v>
      </c>
      <c r="AL24" s="160">
        <f t="shared" si="11"/>
        <v>0.5</v>
      </c>
      <c r="AM24" s="161" t="s">
        <v>407</v>
      </c>
      <c r="AN24" s="210" t="s">
        <v>395</v>
      </c>
    </row>
    <row r="25" spans="1:40" s="69" customFormat="1" ht="157.94999999999999" customHeight="1">
      <c r="A25" s="560"/>
      <c r="B25" s="152" t="s">
        <v>385</v>
      </c>
      <c r="C25" s="162" t="s">
        <v>574</v>
      </c>
      <c r="D25" s="136" t="s">
        <v>855</v>
      </c>
      <c r="E25" s="149" t="s">
        <v>842</v>
      </c>
      <c r="F25" s="311" t="s">
        <v>30</v>
      </c>
      <c r="G25" s="311" t="s">
        <v>44</v>
      </c>
      <c r="H25" s="311" t="s">
        <v>636</v>
      </c>
      <c r="I25" s="147" t="s">
        <v>645</v>
      </c>
      <c r="J25" s="147" t="s">
        <v>390</v>
      </c>
      <c r="K25" s="147" t="s">
        <v>638</v>
      </c>
      <c r="L25" s="147" t="s">
        <v>639</v>
      </c>
      <c r="M25" s="153">
        <v>2</v>
      </c>
      <c r="N25" s="154">
        <v>4</v>
      </c>
      <c r="O25" s="153">
        <f t="shared" si="12"/>
        <v>8</v>
      </c>
      <c r="P25" s="167" t="str">
        <f t="shared" si="2"/>
        <v>Medio</v>
      </c>
      <c r="Q25" s="153">
        <v>100</v>
      </c>
      <c r="R25" s="153">
        <f t="shared" si="0"/>
        <v>800</v>
      </c>
      <c r="S25" s="153" t="str">
        <f t="shared" si="3"/>
        <v>I</v>
      </c>
      <c r="T25" s="155" t="str">
        <f t="shared" si="4"/>
        <v>No Aceptable</v>
      </c>
      <c r="U25" s="137" t="s">
        <v>391</v>
      </c>
      <c r="V25" s="137" t="s">
        <v>392</v>
      </c>
      <c r="W25" s="137" t="s">
        <v>392</v>
      </c>
      <c r="X25" s="149" t="s">
        <v>626</v>
      </c>
      <c r="Y25" s="148" t="s">
        <v>278</v>
      </c>
      <c r="Z25" s="147" t="s">
        <v>392</v>
      </c>
      <c r="AA25" s="149" t="s">
        <v>911</v>
      </c>
      <c r="AB25" s="147" t="s">
        <v>641</v>
      </c>
      <c r="AC25" s="209" t="s">
        <v>643</v>
      </c>
      <c r="AD25" s="153">
        <v>2</v>
      </c>
      <c r="AE25" s="154">
        <v>3</v>
      </c>
      <c r="AF25" s="156">
        <f t="shared" si="1"/>
        <v>6</v>
      </c>
      <c r="AG25" s="157">
        <f t="shared" si="7"/>
        <v>600</v>
      </c>
      <c r="AH25" s="158" t="str">
        <f t="shared" si="5"/>
        <v>I</v>
      </c>
      <c r="AI25" s="155" t="str">
        <f t="shared" si="8"/>
        <v>No Aceptable</v>
      </c>
      <c r="AJ25" s="159">
        <v>800</v>
      </c>
      <c r="AK25" s="159">
        <f t="shared" si="10"/>
        <v>600</v>
      </c>
      <c r="AL25" s="160">
        <f t="shared" si="11"/>
        <v>0.25</v>
      </c>
      <c r="AM25" s="161" t="s">
        <v>407</v>
      </c>
      <c r="AN25" s="210" t="s">
        <v>634</v>
      </c>
    </row>
    <row r="26" spans="1:40" ht="160.94999999999999" customHeight="1">
      <c r="A26" s="560"/>
      <c r="B26" s="152" t="s">
        <v>385</v>
      </c>
      <c r="C26" s="162" t="s">
        <v>574</v>
      </c>
      <c r="D26" s="136" t="s">
        <v>855</v>
      </c>
      <c r="E26" s="149" t="s">
        <v>842</v>
      </c>
      <c r="F26" s="311" t="s">
        <v>30</v>
      </c>
      <c r="G26" s="311" t="s">
        <v>57</v>
      </c>
      <c r="H26" s="311" t="s">
        <v>1044</v>
      </c>
      <c r="I26" s="147" t="s">
        <v>646</v>
      </c>
      <c r="J26" s="147" t="s">
        <v>390</v>
      </c>
      <c r="K26" s="147" t="s">
        <v>638</v>
      </c>
      <c r="L26" s="147" t="s">
        <v>639</v>
      </c>
      <c r="M26" s="153">
        <v>2</v>
      </c>
      <c r="N26" s="154">
        <v>4</v>
      </c>
      <c r="O26" s="153">
        <f t="shared" si="12"/>
        <v>8</v>
      </c>
      <c r="P26" s="167" t="str">
        <f t="shared" si="2"/>
        <v>Medio</v>
      </c>
      <c r="Q26" s="153">
        <v>100</v>
      </c>
      <c r="R26" s="153">
        <f t="shared" si="0"/>
        <v>800</v>
      </c>
      <c r="S26" s="153" t="str">
        <f t="shared" si="3"/>
        <v>I</v>
      </c>
      <c r="T26" s="155" t="str">
        <f t="shared" si="4"/>
        <v>No Aceptable</v>
      </c>
      <c r="U26" s="137" t="s">
        <v>391</v>
      </c>
      <c r="V26" s="137" t="s">
        <v>392</v>
      </c>
      <c r="W26" s="137" t="s">
        <v>392</v>
      </c>
      <c r="X26" s="149" t="s">
        <v>626</v>
      </c>
      <c r="Y26" s="148" t="s">
        <v>278</v>
      </c>
      <c r="Z26" s="147" t="s">
        <v>392</v>
      </c>
      <c r="AA26" s="149" t="s">
        <v>912</v>
      </c>
      <c r="AB26" s="147" t="s">
        <v>641</v>
      </c>
      <c r="AC26" s="209" t="s">
        <v>643</v>
      </c>
      <c r="AD26" s="153">
        <v>2</v>
      </c>
      <c r="AE26" s="154">
        <v>3</v>
      </c>
      <c r="AF26" s="156">
        <f t="shared" si="1"/>
        <v>6</v>
      </c>
      <c r="AG26" s="157">
        <f t="shared" si="7"/>
        <v>600</v>
      </c>
      <c r="AH26" s="158" t="str">
        <f t="shared" si="5"/>
        <v>I</v>
      </c>
      <c r="AI26" s="155" t="str">
        <f t="shared" si="8"/>
        <v>No Aceptable</v>
      </c>
      <c r="AJ26" s="159">
        <v>800</v>
      </c>
      <c r="AK26" s="159">
        <f t="shared" si="10"/>
        <v>600</v>
      </c>
      <c r="AL26" s="160">
        <f t="shared" si="11"/>
        <v>0.25</v>
      </c>
      <c r="AM26" s="161" t="s">
        <v>407</v>
      </c>
      <c r="AN26" s="210" t="s">
        <v>634</v>
      </c>
    </row>
    <row r="27" spans="1:40" ht="268.05" customHeight="1">
      <c r="A27" s="590" t="s">
        <v>1194</v>
      </c>
      <c r="B27" s="152" t="s">
        <v>385</v>
      </c>
      <c r="C27" s="162" t="s">
        <v>386</v>
      </c>
      <c r="D27" s="136" t="s">
        <v>950</v>
      </c>
      <c r="E27" s="149" t="s">
        <v>842</v>
      </c>
      <c r="F27" s="208" t="s">
        <v>27</v>
      </c>
      <c r="G27" s="208" t="s">
        <v>61</v>
      </c>
      <c r="H27" s="136" t="s">
        <v>423</v>
      </c>
      <c r="I27" s="353" t="s">
        <v>1101</v>
      </c>
      <c r="J27" s="298" t="s">
        <v>389</v>
      </c>
      <c r="K27" s="298" t="s">
        <v>397</v>
      </c>
      <c r="L27" s="298" t="s">
        <v>414</v>
      </c>
      <c r="M27" s="298">
        <v>6</v>
      </c>
      <c r="N27" s="341">
        <v>3</v>
      </c>
      <c r="O27" s="298">
        <v>18</v>
      </c>
      <c r="P27" s="342" t="s">
        <v>1102</v>
      </c>
      <c r="Q27" s="298">
        <v>25</v>
      </c>
      <c r="R27" s="298">
        <v>450</v>
      </c>
      <c r="S27" s="298" t="s">
        <v>148</v>
      </c>
      <c r="T27" s="343" t="s">
        <v>212</v>
      </c>
      <c r="U27" s="342" t="s">
        <v>391</v>
      </c>
      <c r="V27" s="342" t="s">
        <v>392</v>
      </c>
      <c r="W27" s="342" t="s">
        <v>392</v>
      </c>
      <c r="X27" s="340" t="s">
        <v>393</v>
      </c>
      <c r="Y27" s="297" t="s">
        <v>278</v>
      </c>
      <c r="Z27" s="297" t="s">
        <v>392</v>
      </c>
      <c r="AA27" s="340" t="s">
        <v>851</v>
      </c>
      <c r="AB27" s="298" t="s">
        <v>390</v>
      </c>
      <c r="AC27" s="209" t="s">
        <v>906</v>
      </c>
      <c r="AD27" s="298">
        <v>2</v>
      </c>
      <c r="AE27" s="341">
        <v>1</v>
      </c>
      <c r="AF27" s="354">
        <v>2</v>
      </c>
      <c r="AG27" s="298">
        <v>50</v>
      </c>
      <c r="AH27" s="355" t="s">
        <v>171</v>
      </c>
      <c r="AI27" s="347" t="s">
        <v>215</v>
      </c>
      <c r="AJ27" s="356">
        <v>450</v>
      </c>
      <c r="AK27" s="356">
        <v>50</v>
      </c>
      <c r="AL27" s="357">
        <v>0.89</v>
      </c>
      <c r="AM27" s="345" t="s">
        <v>415</v>
      </c>
      <c r="AN27" s="346" t="s">
        <v>411</v>
      </c>
    </row>
    <row r="28" spans="1:40" ht="252" customHeight="1">
      <c r="A28" s="571"/>
      <c r="B28" s="170" t="s">
        <v>385</v>
      </c>
      <c r="C28" s="162" t="s">
        <v>386</v>
      </c>
      <c r="D28" s="208" t="s">
        <v>428</v>
      </c>
      <c r="E28" s="149" t="s">
        <v>842</v>
      </c>
      <c r="F28" s="208" t="s">
        <v>27</v>
      </c>
      <c r="G28" s="208" t="s">
        <v>566</v>
      </c>
      <c r="H28" s="208" t="s">
        <v>612</v>
      </c>
      <c r="I28" s="136" t="s">
        <v>594</v>
      </c>
      <c r="J28" s="147" t="s">
        <v>389</v>
      </c>
      <c r="K28" s="149" t="s">
        <v>595</v>
      </c>
      <c r="L28" s="147" t="s">
        <v>390</v>
      </c>
      <c r="M28" s="153">
        <v>2</v>
      </c>
      <c r="N28" s="154">
        <v>3</v>
      </c>
      <c r="O28" s="153">
        <f t="shared" si="12"/>
        <v>6</v>
      </c>
      <c r="P28" s="167" t="str">
        <f t="shared" si="2"/>
        <v>Medio</v>
      </c>
      <c r="Q28" s="153">
        <v>60</v>
      </c>
      <c r="R28" s="153">
        <f t="shared" si="0"/>
        <v>360</v>
      </c>
      <c r="S28" s="153" t="str">
        <f t="shared" si="3"/>
        <v>II</v>
      </c>
      <c r="T28" s="155" t="str">
        <f t="shared" si="4"/>
        <v>No Aceptable o Aceptable con Control Especifico</v>
      </c>
      <c r="U28" s="137" t="s">
        <v>391</v>
      </c>
      <c r="V28" s="137" t="s">
        <v>392</v>
      </c>
      <c r="W28" s="137" t="s">
        <v>392</v>
      </c>
      <c r="X28" s="149" t="s">
        <v>599</v>
      </c>
      <c r="Y28" s="148" t="s">
        <v>278</v>
      </c>
      <c r="Z28" s="148" t="s">
        <v>392</v>
      </c>
      <c r="AA28" s="149" t="s">
        <v>850</v>
      </c>
      <c r="AB28" s="147" t="s">
        <v>390</v>
      </c>
      <c r="AC28" s="209" t="s">
        <v>905</v>
      </c>
      <c r="AD28" s="153">
        <v>2</v>
      </c>
      <c r="AE28" s="154">
        <v>2</v>
      </c>
      <c r="AF28" s="156">
        <f t="shared" si="1"/>
        <v>4</v>
      </c>
      <c r="AG28" s="157">
        <f t="shared" ref="AG28:AG33" si="13">AF28*Q28</f>
        <v>240</v>
      </c>
      <c r="AH28" s="158" t="str">
        <f t="shared" si="5"/>
        <v>II</v>
      </c>
      <c r="AI28" s="155" t="str">
        <f t="shared" ref="AI28:AI33" si="14">IF(AH28="IV","Aceptable",IF(AH28="III","Mejorable",IF(AH28="II","No Aceptable o Aceptable con Control Especifico",IF(AH28="I","No Aceptable"))))</f>
        <v>No Aceptable o Aceptable con Control Especifico</v>
      </c>
      <c r="AJ28" s="159">
        <f>R28</f>
        <v>360</v>
      </c>
      <c r="AK28" s="159">
        <f t="shared" ref="AK28:AK33" si="15">AG28</f>
        <v>240</v>
      </c>
      <c r="AL28" s="160">
        <f>(AJ28-AK28)/AJ28</f>
        <v>0.33333333333333331</v>
      </c>
      <c r="AM28" s="161" t="s">
        <v>394</v>
      </c>
      <c r="AN28" s="210" t="s">
        <v>427</v>
      </c>
    </row>
    <row r="29" spans="1:40" ht="237" customHeight="1">
      <c r="A29" s="571"/>
      <c r="B29" s="162" t="s">
        <v>385</v>
      </c>
      <c r="C29" s="162" t="s">
        <v>386</v>
      </c>
      <c r="D29" s="337" t="s">
        <v>387</v>
      </c>
      <c r="E29" s="149" t="s">
        <v>842</v>
      </c>
      <c r="F29" s="208" t="s">
        <v>27</v>
      </c>
      <c r="G29" s="136" t="s">
        <v>590</v>
      </c>
      <c r="H29" s="208" t="s">
        <v>749</v>
      </c>
      <c r="I29" s="136" t="s">
        <v>596</v>
      </c>
      <c r="J29" s="147" t="s">
        <v>389</v>
      </c>
      <c r="K29" s="149" t="s">
        <v>592</v>
      </c>
      <c r="L29" s="147" t="s">
        <v>390</v>
      </c>
      <c r="M29" s="153">
        <v>2</v>
      </c>
      <c r="N29" s="154">
        <v>3</v>
      </c>
      <c r="O29" s="153">
        <f>M29*N29</f>
        <v>6</v>
      </c>
      <c r="P29" s="167" t="str">
        <f>IF((O29&gt;23),"MuyAlto",IF(O29&gt;9,"Alto",IF(O29&gt;5,"Medio",IF(O29&lt;6,"Bajo"))))</f>
        <v>Medio</v>
      </c>
      <c r="Q29" s="153">
        <v>25</v>
      </c>
      <c r="R29" s="153">
        <f t="shared" si="0"/>
        <v>150</v>
      </c>
      <c r="S29" s="153" t="str">
        <f>IF((R29&gt;599),"I",IF(R29&gt;149,"II",IF(R29&gt;39,"III",IF(R29&lt;31,"IV"))))</f>
        <v>II</v>
      </c>
      <c r="T29" s="155" t="str">
        <f>IF(S29="IV","Aceptable",IF(S29="III","Mejorable",IF(S29="II","No Aceptable o Aceptable con Control Especifico",IF(S29="I","No Aceptable"))))</f>
        <v>No Aceptable o Aceptable con Control Especifico</v>
      </c>
      <c r="U29" s="137" t="s">
        <v>391</v>
      </c>
      <c r="V29" s="137" t="s">
        <v>392</v>
      </c>
      <c r="W29" s="137" t="s">
        <v>392</v>
      </c>
      <c r="X29" s="149" t="s">
        <v>593</v>
      </c>
      <c r="Y29" s="148" t="s">
        <v>278</v>
      </c>
      <c r="Z29" s="148" t="s">
        <v>392</v>
      </c>
      <c r="AA29" s="149" t="s">
        <v>967</v>
      </c>
      <c r="AB29" s="147" t="s">
        <v>390</v>
      </c>
      <c r="AC29" s="209" t="s">
        <v>905</v>
      </c>
      <c r="AD29" s="153">
        <v>2</v>
      </c>
      <c r="AE29" s="154">
        <v>2</v>
      </c>
      <c r="AF29" s="156">
        <f t="shared" si="1"/>
        <v>4</v>
      </c>
      <c r="AG29" s="157">
        <f t="shared" si="13"/>
        <v>100</v>
      </c>
      <c r="AH29" s="158" t="str">
        <f>IF((AG29&gt;599),"I",IF(AG29&gt;149,"II",IF(AG29&gt;39,"III",IF(AG29&lt;31,"IV"))))</f>
        <v>III</v>
      </c>
      <c r="AI29" s="155" t="str">
        <f t="shared" si="14"/>
        <v>Mejorable</v>
      </c>
      <c r="AJ29" s="159">
        <f>R29</f>
        <v>150</v>
      </c>
      <c r="AK29" s="159">
        <f t="shared" si="15"/>
        <v>100</v>
      </c>
      <c r="AL29" s="160">
        <f>(AJ29-AK29)/AJ29</f>
        <v>0.33333333333333331</v>
      </c>
      <c r="AM29" s="161" t="s">
        <v>394</v>
      </c>
      <c r="AN29" s="210" t="s">
        <v>427</v>
      </c>
    </row>
    <row r="30" spans="1:40" ht="193.95" customHeight="1">
      <c r="A30" s="571"/>
      <c r="B30" s="162" t="s">
        <v>385</v>
      </c>
      <c r="C30" s="162" t="s">
        <v>386</v>
      </c>
      <c r="D30" s="208" t="s">
        <v>436</v>
      </c>
      <c r="E30" s="149" t="s">
        <v>842</v>
      </c>
      <c r="F30" s="208" t="s">
        <v>27</v>
      </c>
      <c r="G30" s="208" t="s">
        <v>41</v>
      </c>
      <c r="H30" s="136" t="s">
        <v>437</v>
      </c>
      <c r="I30" s="136" t="s">
        <v>596</v>
      </c>
      <c r="J30" s="147" t="s">
        <v>389</v>
      </c>
      <c r="K30" s="149" t="s">
        <v>598</v>
      </c>
      <c r="L30" s="147" t="s">
        <v>390</v>
      </c>
      <c r="M30" s="153">
        <v>2</v>
      </c>
      <c r="N30" s="154">
        <v>3</v>
      </c>
      <c r="O30" s="153">
        <f>M30*N30</f>
        <v>6</v>
      </c>
      <c r="P30" s="167" t="str">
        <f t="shared" ref="P30" si="16">IF((O30&gt;23),"MuyAlto",IF(O30&gt;9,"Alto",IF(O30&gt;5,"Medio",IF(O30&lt;6,"Bajo"))))</f>
        <v>Medio</v>
      </c>
      <c r="Q30" s="153">
        <v>60</v>
      </c>
      <c r="R30" s="153">
        <f t="shared" ref="R30" si="17">O30*Q30</f>
        <v>360</v>
      </c>
      <c r="S30" s="153" t="str">
        <f t="shared" ref="S30" si="18">IF((R30&gt;599),"I",IF(R30&gt;149,"II",IF(R30&gt;39,"III",IF(R30&lt;31,"IV"))))</f>
        <v>II</v>
      </c>
      <c r="T30" s="155" t="str">
        <f t="shared" ref="T30" si="19">IF(S30="IV","Aceptable",IF(S30="III","Mejorable",IF(S30="II","No Aceptable o Aceptable con Control Especifico",IF(S30="I","No Aceptable"))))</f>
        <v>No Aceptable o Aceptable con Control Especifico</v>
      </c>
      <c r="U30" s="137" t="s">
        <v>391</v>
      </c>
      <c r="V30" s="137" t="s">
        <v>392</v>
      </c>
      <c r="W30" s="137" t="s">
        <v>392</v>
      </c>
      <c r="X30" s="149" t="s">
        <v>599</v>
      </c>
      <c r="Y30" s="148" t="s">
        <v>278</v>
      </c>
      <c r="Z30" s="148" t="s">
        <v>392</v>
      </c>
      <c r="AA30" s="149" t="s">
        <v>904</v>
      </c>
      <c r="AB30" s="147" t="s">
        <v>390</v>
      </c>
      <c r="AC30" s="209" t="s">
        <v>906</v>
      </c>
      <c r="AD30" s="153">
        <v>2</v>
      </c>
      <c r="AE30" s="154">
        <v>2</v>
      </c>
      <c r="AF30" s="156">
        <f t="shared" ref="AF30" si="20">AD30*AE30</f>
        <v>4</v>
      </c>
      <c r="AG30" s="157">
        <f t="shared" si="13"/>
        <v>240</v>
      </c>
      <c r="AH30" s="158" t="str">
        <f t="shared" ref="AH30" si="21">IF((AG30&gt;599),"I",IF(AG30&gt;149,"II",IF(AG30&gt;39,"III",IF(AG30&lt;31,"IV"))))</f>
        <v>II</v>
      </c>
      <c r="AI30" s="155" t="str">
        <f t="shared" si="14"/>
        <v>No Aceptable o Aceptable con Control Especifico</v>
      </c>
      <c r="AJ30" s="159">
        <f>R30</f>
        <v>360</v>
      </c>
      <c r="AK30" s="159">
        <f t="shared" si="15"/>
        <v>240</v>
      </c>
      <c r="AL30" s="160">
        <f>(AJ30-AK30)/AJ30</f>
        <v>0.33333333333333331</v>
      </c>
      <c r="AM30" s="161" t="s">
        <v>407</v>
      </c>
      <c r="AN30" s="210" t="s">
        <v>427</v>
      </c>
    </row>
    <row r="31" spans="1:40" ht="240" customHeight="1">
      <c r="A31" s="571"/>
      <c r="B31" s="162" t="s">
        <v>385</v>
      </c>
      <c r="C31" s="162" t="s">
        <v>386</v>
      </c>
      <c r="D31" s="208" t="s">
        <v>438</v>
      </c>
      <c r="E31" s="149" t="s">
        <v>842</v>
      </c>
      <c r="F31" s="208" t="s">
        <v>27</v>
      </c>
      <c r="G31" s="311" t="s">
        <v>580</v>
      </c>
      <c r="H31" s="208" t="s">
        <v>955</v>
      </c>
      <c r="I31" s="136" t="s">
        <v>596</v>
      </c>
      <c r="J31" s="147" t="s">
        <v>389</v>
      </c>
      <c r="K31" s="149" t="s">
        <v>598</v>
      </c>
      <c r="L31" s="147" t="s">
        <v>390</v>
      </c>
      <c r="M31" s="153">
        <v>2</v>
      </c>
      <c r="N31" s="154">
        <v>3</v>
      </c>
      <c r="O31" s="153">
        <f>M31*N31</f>
        <v>6</v>
      </c>
      <c r="P31" s="167" t="str">
        <f t="shared" ref="P31:P35" si="22">IF((O31&gt;23),"MuyAlto",IF(O31&gt;9,"Alto",IF(O31&gt;5,"Medio",IF(O31&lt;6,"Bajo"))))</f>
        <v>Medio</v>
      </c>
      <c r="Q31" s="153">
        <v>60</v>
      </c>
      <c r="R31" s="153">
        <f t="shared" si="0"/>
        <v>360</v>
      </c>
      <c r="S31" s="153" t="str">
        <f t="shared" ref="S31:S35" si="23">IF((R31&gt;599),"I",IF(R31&gt;149,"II",IF(R31&gt;39,"III",IF(R31&lt;31,"IV"))))</f>
        <v>II</v>
      </c>
      <c r="T31" s="155" t="str">
        <f t="shared" ref="T31:T35" si="24">IF(S31="IV","Aceptable",IF(S31="III","Mejorable",IF(S31="II","No Aceptable o Aceptable con Control Especifico",IF(S31="I","No Aceptable"))))</f>
        <v>No Aceptable o Aceptable con Control Especifico</v>
      </c>
      <c r="U31" s="137" t="s">
        <v>391</v>
      </c>
      <c r="V31" s="137" t="s">
        <v>392</v>
      </c>
      <c r="W31" s="137" t="s">
        <v>392</v>
      </c>
      <c r="X31" s="149" t="s">
        <v>599</v>
      </c>
      <c r="Y31" s="148" t="s">
        <v>278</v>
      </c>
      <c r="Z31" s="148" t="s">
        <v>392</v>
      </c>
      <c r="AA31" s="149" t="s">
        <v>850</v>
      </c>
      <c r="AB31" s="147" t="s">
        <v>390</v>
      </c>
      <c r="AC31" s="209" t="s">
        <v>905</v>
      </c>
      <c r="AD31" s="153">
        <v>2</v>
      </c>
      <c r="AE31" s="154">
        <v>2</v>
      </c>
      <c r="AF31" s="156">
        <f t="shared" si="1"/>
        <v>4</v>
      </c>
      <c r="AG31" s="157">
        <f t="shared" si="13"/>
        <v>240</v>
      </c>
      <c r="AH31" s="158" t="str">
        <f t="shared" ref="AH31" si="25">IF((AG31&gt;599),"I",IF(AG31&gt;149,"II",IF(AG31&gt;39,"III",IF(AG31&lt;31,"IV"))))</f>
        <v>II</v>
      </c>
      <c r="AI31" s="155" t="str">
        <f t="shared" si="14"/>
        <v>No Aceptable o Aceptable con Control Especifico</v>
      </c>
      <c r="AJ31" s="159">
        <f>R31</f>
        <v>360</v>
      </c>
      <c r="AK31" s="159">
        <f t="shared" si="15"/>
        <v>240</v>
      </c>
      <c r="AL31" s="160">
        <f>(AJ31-AK31)/AJ31</f>
        <v>0.33333333333333331</v>
      </c>
      <c r="AM31" s="161" t="s">
        <v>407</v>
      </c>
      <c r="AN31" s="210" t="s">
        <v>427</v>
      </c>
    </row>
    <row r="32" spans="1:40" ht="130.94999999999999" customHeight="1">
      <c r="A32" s="571"/>
      <c r="B32" s="162" t="s">
        <v>385</v>
      </c>
      <c r="C32" s="162" t="s">
        <v>386</v>
      </c>
      <c r="D32" s="208" t="s">
        <v>429</v>
      </c>
      <c r="E32" s="149" t="s">
        <v>842</v>
      </c>
      <c r="F32" s="208" t="s">
        <v>25</v>
      </c>
      <c r="G32" s="136" t="s">
        <v>32</v>
      </c>
      <c r="H32" s="136" t="s">
        <v>435</v>
      </c>
      <c r="I32" s="136" t="s">
        <v>664</v>
      </c>
      <c r="J32" s="147" t="s">
        <v>389</v>
      </c>
      <c r="K32" s="149" t="s">
        <v>665</v>
      </c>
      <c r="L32" s="147" t="s">
        <v>390</v>
      </c>
      <c r="M32" s="153">
        <v>2</v>
      </c>
      <c r="N32" s="154">
        <v>4</v>
      </c>
      <c r="O32" s="153">
        <f t="shared" ref="O32" si="26">M32*N32</f>
        <v>8</v>
      </c>
      <c r="P32" s="167" t="str">
        <f t="shared" si="22"/>
        <v>Medio</v>
      </c>
      <c r="Q32" s="153">
        <v>60</v>
      </c>
      <c r="R32" s="153">
        <f t="shared" si="0"/>
        <v>480</v>
      </c>
      <c r="S32" s="153" t="str">
        <f t="shared" si="23"/>
        <v>II</v>
      </c>
      <c r="T32" s="155" t="str">
        <f t="shared" si="24"/>
        <v>No Aceptable o Aceptable con Control Especifico</v>
      </c>
      <c r="U32" s="137" t="s">
        <v>666</v>
      </c>
      <c r="V32" s="137" t="s">
        <v>392</v>
      </c>
      <c r="W32" s="137" t="s">
        <v>392</v>
      </c>
      <c r="X32" s="149" t="s">
        <v>667</v>
      </c>
      <c r="Y32" s="148" t="s">
        <v>278</v>
      </c>
      <c r="Z32" s="148" t="s">
        <v>392</v>
      </c>
      <c r="AA32" s="149" t="s">
        <v>956</v>
      </c>
      <c r="AB32" s="147" t="s">
        <v>390</v>
      </c>
      <c r="AC32" s="209" t="s">
        <v>668</v>
      </c>
      <c r="AD32" s="153">
        <v>2</v>
      </c>
      <c r="AE32" s="154">
        <v>3</v>
      </c>
      <c r="AF32" s="156">
        <f>AD32*AE32</f>
        <v>6</v>
      </c>
      <c r="AG32" s="157">
        <f t="shared" si="13"/>
        <v>360</v>
      </c>
      <c r="AH32" s="158" t="str">
        <f>IF((AG32&gt;599),"I",IF(AG32&gt;149,"II",IF(AG32&gt;39,"III",IF(AG32&lt;31,"IV"))))</f>
        <v>II</v>
      </c>
      <c r="AI32" s="155" t="str">
        <f t="shared" si="14"/>
        <v>No Aceptable o Aceptable con Control Especifico</v>
      </c>
      <c r="AJ32" s="159">
        <v>480</v>
      </c>
      <c r="AK32" s="159">
        <f t="shared" si="15"/>
        <v>360</v>
      </c>
      <c r="AL32" s="160">
        <f t="shared" ref="AL32" si="27">(AJ32-AK32)/AJ32</f>
        <v>0.25</v>
      </c>
      <c r="AM32" s="161" t="s">
        <v>394</v>
      </c>
      <c r="AN32" s="210" t="s">
        <v>634</v>
      </c>
    </row>
    <row r="33" spans="1:40" ht="250.05" customHeight="1">
      <c r="A33" s="571"/>
      <c r="B33" s="152" t="s">
        <v>385</v>
      </c>
      <c r="C33" s="162" t="s">
        <v>386</v>
      </c>
      <c r="D33" s="208" t="s">
        <v>951</v>
      </c>
      <c r="E33" s="149" t="s">
        <v>842</v>
      </c>
      <c r="F33" s="208" t="s">
        <v>25</v>
      </c>
      <c r="G33" s="136" t="s">
        <v>570</v>
      </c>
      <c r="H33" s="136" t="s">
        <v>424</v>
      </c>
      <c r="I33" s="136" t="s">
        <v>403</v>
      </c>
      <c r="J33" s="147" t="s">
        <v>389</v>
      </c>
      <c r="K33" s="147" t="s">
        <v>397</v>
      </c>
      <c r="L33" s="147" t="s">
        <v>397</v>
      </c>
      <c r="M33" s="153">
        <v>2</v>
      </c>
      <c r="N33" s="154">
        <v>3</v>
      </c>
      <c r="O33" s="156">
        <f t="shared" ref="O33:O34" si="28">M33*N33</f>
        <v>6</v>
      </c>
      <c r="P33" s="167" t="str">
        <f t="shared" si="22"/>
        <v>Medio</v>
      </c>
      <c r="Q33" s="156">
        <v>10</v>
      </c>
      <c r="R33" s="156">
        <f t="shared" si="0"/>
        <v>60</v>
      </c>
      <c r="S33" s="153" t="str">
        <f t="shared" si="23"/>
        <v>III</v>
      </c>
      <c r="T33" s="155" t="str">
        <f t="shared" si="24"/>
        <v>Mejorable</v>
      </c>
      <c r="U33" s="137" t="s">
        <v>391</v>
      </c>
      <c r="V33" s="137" t="s">
        <v>392</v>
      </c>
      <c r="W33" s="137" t="s">
        <v>392</v>
      </c>
      <c r="X33" s="149" t="s">
        <v>405</v>
      </c>
      <c r="Y33" s="148" t="s">
        <v>278</v>
      </c>
      <c r="Z33" s="148" t="s">
        <v>392</v>
      </c>
      <c r="AA33" s="149" t="s">
        <v>406</v>
      </c>
      <c r="AB33" s="147" t="s">
        <v>390</v>
      </c>
      <c r="AC33" s="209" t="s">
        <v>406</v>
      </c>
      <c r="AD33" s="153">
        <v>2</v>
      </c>
      <c r="AE33" s="154">
        <v>1</v>
      </c>
      <c r="AF33" s="156">
        <f t="shared" si="1"/>
        <v>2</v>
      </c>
      <c r="AG33" s="157">
        <f t="shared" si="13"/>
        <v>20</v>
      </c>
      <c r="AH33" s="158" t="str">
        <f>IF((AG33&gt;599),"I",IF(AG33&gt;149,"II",IF(AG33&gt;39,"III",IF(AG33&lt;31,"IV"))))</f>
        <v>IV</v>
      </c>
      <c r="AI33" s="155" t="str">
        <f t="shared" si="14"/>
        <v>Aceptable</v>
      </c>
      <c r="AJ33" s="159">
        <f>R33</f>
        <v>60</v>
      </c>
      <c r="AK33" s="159">
        <f t="shared" si="15"/>
        <v>20</v>
      </c>
      <c r="AL33" s="160">
        <f>(AJ33-AK33)/AJ33</f>
        <v>0.66666666666666663</v>
      </c>
      <c r="AM33" s="161" t="s">
        <v>407</v>
      </c>
      <c r="AN33" s="210" t="s">
        <v>399</v>
      </c>
    </row>
    <row r="34" spans="1:40" ht="238.05" customHeight="1">
      <c r="A34" s="571"/>
      <c r="B34" s="152" t="s">
        <v>385</v>
      </c>
      <c r="C34" s="162" t="s">
        <v>386</v>
      </c>
      <c r="D34" s="208" t="s">
        <v>953</v>
      </c>
      <c r="E34" s="149" t="s">
        <v>842</v>
      </c>
      <c r="F34" s="208" t="s">
        <v>28</v>
      </c>
      <c r="G34" s="136" t="s">
        <v>35</v>
      </c>
      <c r="H34" s="311" t="s">
        <v>615</v>
      </c>
      <c r="I34" s="136" t="s">
        <v>605</v>
      </c>
      <c r="J34" s="149" t="s">
        <v>401</v>
      </c>
      <c r="K34" s="147" t="s">
        <v>397</v>
      </c>
      <c r="L34" s="147" t="s">
        <v>397</v>
      </c>
      <c r="M34" s="153">
        <v>2</v>
      </c>
      <c r="N34" s="154">
        <v>3</v>
      </c>
      <c r="O34" s="153">
        <f t="shared" si="28"/>
        <v>6</v>
      </c>
      <c r="P34" s="167" t="str">
        <f t="shared" si="22"/>
        <v>Medio</v>
      </c>
      <c r="Q34" s="153">
        <v>60</v>
      </c>
      <c r="R34" s="153">
        <f t="shared" si="0"/>
        <v>360</v>
      </c>
      <c r="S34" s="153" t="str">
        <f t="shared" si="23"/>
        <v>II</v>
      </c>
      <c r="T34" s="155" t="str">
        <f t="shared" si="24"/>
        <v>No Aceptable o Aceptable con Control Especifico</v>
      </c>
      <c r="U34" s="137" t="s">
        <v>391</v>
      </c>
      <c r="V34" s="137" t="s">
        <v>392</v>
      </c>
      <c r="W34" s="137" t="s">
        <v>392</v>
      </c>
      <c r="X34" s="149" t="s">
        <v>606</v>
      </c>
      <c r="Y34" s="148" t="s">
        <v>278</v>
      </c>
      <c r="Z34" s="148" t="s">
        <v>392</v>
      </c>
      <c r="AA34" s="149" t="s">
        <v>965</v>
      </c>
      <c r="AB34" s="147" t="s">
        <v>390</v>
      </c>
      <c r="AC34" s="209" t="s">
        <v>966</v>
      </c>
      <c r="AD34" s="153">
        <v>2</v>
      </c>
      <c r="AE34" s="154">
        <v>2</v>
      </c>
      <c r="AF34" s="156">
        <f t="shared" si="1"/>
        <v>4</v>
      </c>
      <c r="AG34" s="157">
        <f t="shared" ref="AG34:AG35" si="29">AF34*Q34</f>
        <v>240</v>
      </c>
      <c r="AH34" s="158" t="str">
        <f t="shared" ref="AH34:AH35" si="30">IF((AG34&gt;599),"I",IF(AG34&gt;149,"II",IF(AG34&gt;39,"III",IF(AG34&lt;31,"IV"))))</f>
        <v>II</v>
      </c>
      <c r="AI34" s="155" t="str">
        <f t="shared" ref="AI34:AI35" si="31">IF(AH34="IV","Aceptable",IF(AH34="III","Mejorable",IF(AH34="II","No Aceptable o Aceptable con Control Especifico",IF(AH34="I","No Aceptable"))))</f>
        <v>No Aceptable o Aceptable con Control Especifico</v>
      </c>
      <c r="AJ34" s="159">
        <f t="shared" ref="AJ34:AJ35" si="32">R34</f>
        <v>360</v>
      </c>
      <c r="AK34" s="159">
        <f t="shared" ref="AK34:AK35" si="33">AG34</f>
        <v>240</v>
      </c>
      <c r="AL34" s="160">
        <f t="shared" ref="AL34:AL35" si="34">(AJ34-AK34)/AJ34</f>
        <v>0.33333333333333331</v>
      </c>
      <c r="AM34" s="161" t="s">
        <v>394</v>
      </c>
      <c r="AN34" s="210" t="s">
        <v>563</v>
      </c>
    </row>
    <row r="35" spans="1:40" ht="238.95" customHeight="1">
      <c r="A35" s="571"/>
      <c r="B35" s="152" t="s">
        <v>385</v>
      </c>
      <c r="C35" s="162" t="s">
        <v>386</v>
      </c>
      <c r="D35" s="208" t="s">
        <v>953</v>
      </c>
      <c r="E35" s="149" t="s">
        <v>842</v>
      </c>
      <c r="F35" s="208" t="s">
        <v>28</v>
      </c>
      <c r="G35" s="136" t="s">
        <v>48</v>
      </c>
      <c r="H35" s="136" t="s">
        <v>426</v>
      </c>
      <c r="I35" s="136" t="s">
        <v>600</v>
      </c>
      <c r="J35" s="149" t="s">
        <v>603</v>
      </c>
      <c r="K35" s="149" t="s">
        <v>604</v>
      </c>
      <c r="L35" s="147" t="s">
        <v>390</v>
      </c>
      <c r="M35" s="153">
        <v>2</v>
      </c>
      <c r="N35" s="154">
        <v>3</v>
      </c>
      <c r="O35" s="153">
        <f>M35*N35</f>
        <v>6</v>
      </c>
      <c r="P35" s="167" t="str">
        <f t="shared" si="22"/>
        <v>Medio</v>
      </c>
      <c r="Q35" s="153">
        <v>60</v>
      </c>
      <c r="R35" s="153">
        <f t="shared" si="0"/>
        <v>360</v>
      </c>
      <c r="S35" s="153" t="str">
        <f t="shared" si="23"/>
        <v>II</v>
      </c>
      <c r="T35" s="155" t="str">
        <f t="shared" si="24"/>
        <v>No Aceptable o Aceptable con Control Especifico</v>
      </c>
      <c r="U35" s="137" t="s">
        <v>391</v>
      </c>
      <c r="V35" s="137" t="s">
        <v>392</v>
      </c>
      <c r="W35" s="137" t="s">
        <v>392</v>
      </c>
      <c r="X35" s="149" t="s">
        <v>398</v>
      </c>
      <c r="Y35" s="148" t="s">
        <v>278</v>
      </c>
      <c r="Z35" s="148" t="s">
        <v>392</v>
      </c>
      <c r="AA35" s="149" t="s">
        <v>964</v>
      </c>
      <c r="AB35" s="147" t="s">
        <v>837</v>
      </c>
      <c r="AC35" s="209" t="s">
        <v>659</v>
      </c>
      <c r="AD35" s="153">
        <v>2</v>
      </c>
      <c r="AE35" s="154">
        <v>2</v>
      </c>
      <c r="AF35" s="156">
        <f t="shared" si="1"/>
        <v>4</v>
      </c>
      <c r="AG35" s="157">
        <f t="shared" si="29"/>
        <v>240</v>
      </c>
      <c r="AH35" s="158" t="str">
        <f t="shared" si="30"/>
        <v>II</v>
      </c>
      <c r="AI35" s="155" t="str">
        <f t="shared" si="31"/>
        <v>No Aceptable o Aceptable con Control Especifico</v>
      </c>
      <c r="AJ35" s="159">
        <f t="shared" si="32"/>
        <v>360</v>
      </c>
      <c r="AK35" s="159">
        <f t="shared" si="33"/>
        <v>240</v>
      </c>
      <c r="AL35" s="160">
        <f t="shared" si="34"/>
        <v>0.33333333333333331</v>
      </c>
      <c r="AM35" s="161" t="s">
        <v>394</v>
      </c>
      <c r="AN35" s="210" t="s">
        <v>563</v>
      </c>
    </row>
    <row r="36" spans="1:40" ht="101.55" customHeight="1">
      <c r="A36" s="571"/>
      <c r="B36" s="152" t="s">
        <v>385</v>
      </c>
      <c r="C36" s="162" t="s">
        <v>386</v>
      </c>
      <c r="D36" s="208" t="s">
        <v>957</v>
      </c>
      <c r="E36" s="149" t="s">
        <v>842</v>
      </c>
      <c r="F36" s="311" t="s">
        <v>29</v>
      </c>
      <c r="G36" s="311" t="s">
        <v>43</v>
      </c>
      <c r="H36" s="311" t="s">
        <v>617</v>
      </c>
      <c r="I36" s="147" t="s">
        <v>618</v>
      </c>
      <c r="J36" s="147" t="s">
        <v>397</v>
      </c>
      <c r="K36" s="147" t="s">
        <v>397</v>
      </c>
      <c r="L36" s="147" t="s">
        <v>397</v>
      </c>
      <c r="M36" s="153">
        <v>2</v>
      </c>
      <c r="N36" s="154">
        <v>3</v>
      </c>
      <c r="O36" s="153">
        <f t="shared" si="12"/>
        <v>6</v>
      </c>
      <c r="P36" s="167" t="str">
        <f t="shared" si="2"/>
        <v>Medio</v>
      </c>
      <c r="Q36" s="153">
        <v>10</v>
      </c>
      <c r="R36" s="153">
        <f t="shared" si="0"/>
        <v>60</v>
      </c>
      <c r="S36" s="153" t="str">
        <f t="shared" si="3"/>
        <v>III</v>
      </c>
      <c r="T36" s="155" t="str">
        <f t="shared" si="4"/>
        <v>Mejorable</v>
      </c>
      <c r="U36" s="137" t="s">
        <v>391</v>
      </c>
      <c r="V36" s="137" t="s">
        <v>392</v>
      </c>
      <c r="W36" s="137" t="s">
        <v>392</v>
      </c>
      <c r="X36" s="149" t="s">
        <v>619</v>
      </c>
      <c r="Y36" s="148" t="s">
        <v>278</v>
      </c>
      <c r="Z36" s="147" t="s">
        <v>392</v>
      </c>
      <c r="AA36" s="149" t="s">
        <v>621</v>
      </c>
      <c r="AB36" s="147" t="s">
        <v>390</v>
      </c>
      <c r="AC36" s="209" t="s">
        <v>622</v>
      </c>
      <c r="AD36" s="153">
        <v>2</v>
      </c>
      <c r="AE36" s="154">
        <v>2</v>
      </c>
      <c r="AF36" s="156">
        <f t="shared" si="1"/>
        <v>4</v>
      </c>
      <c r="AG36" s="157">
        <f t="shared" si="7"/>
        <v>40</v>
      </c>
      <c r="AH36" s="158" t="str">
        <f t="shared" si="5"/>
        <v>III</v>
      </c>
      <c r="AI36" s="155" t="str">
        <f t="shared" si="8"/>
        <v>Mejorable</v>
      </c>
      <c r="AJ36" s="159">
        <v>60</v>
      </c>
      <c r="AK36" s="159">
        <f t="shared" si="10"/>
        <v>40</v>
      </c>
      <c r="AL36" s="160">
        <f t="shared" si="11"/>
        <v>0.33333333333333331</v>
      </c>
      <c r="AM36" s="161" t="s">
        <v>407</v>
      </c>
      <c r="AN36" s="210" t="s">
        <v>427</v>
      </c>
    </row>
    <row r="37" spans="1:40" ht="151.94999999999999" customHeight="1">
      <c r="A37" s="571"/>
      <c r="B37" s="162" t="s">
        <v>385</v>
      </c>
      <c r="C37" s="162" t="s">
        <v>386</v>
      </c>
      <c r="D37" s="208" t="s">
        <v>429</v>
      </c>
      <c r="E37" s="149" t="s">
        <v>842</v>
      </c>
      <c r="F37" s="208" t="s">
        <v>29</v>
      </c>
      <c r="G37" s="136" t="s">
        <v>36</v>
      </c>
      <c r="H37" s="136" t="s">
        <v>432</v>
      </c>
      <c r="I37" s="136" t="s">
        <v>433</v>
      </c>
      <c r="J37" s="153" t="s">
        <v>397</v>
      </c>
      <c r="K37" s="147" t="s">
        <v>397</v>
      </c>
      <c r="L37" s="147" t="s">
        <v>410</v>
      </c>
      <c r="M37" s="153">
        <v>2</v>
      </c>
      <c r="N37" s="154">
        <v>2</v>
      </c>
      <c r="O37" s="156">
        <f t="shared" si="12"/>
        <v>4</v>
      </c>
      <c r="P37" s="167" t="str">
        <f t="shared" si="2"/>
        <v>Bajo</v>
      </c>
      <c r="Q37" s="156">
        <v>60</v>
      </c>
      <c r="R37" s="156">
        <f t="shared" si="0"/>
        <v>240</v>
      </c>
      <c r="S37" s="153" t="str">
        <f t="shared" si="3"/>
        <v>II</v>
      </c>
      <c r="T37" s="155" t="str">
        <f t="shared" si="4"/>
        <v>No Aceptable o Aceptable con Control Especifico</v>
      </c>
      <c r="U37" s="137" t="s">
        <v>391</v>
      </c>
      <c r="V37" s="137" t="s">
        <v>392</v>
      </c>
      <c r="W37" s="137" t="s">
        <v>392</v>
      </c>
      <c r="X37" s="149" t="s">
        <v>434</v>
      </c>
      <c r="Y37" s="148" t="s">
        <v>278</v>
      </c>
      <c r="Z37" s="148" t="s">
        <v>392</v>
      </c>
      <c r="AA37" s="149" t="s">
        <v>963</v>
      </c>
      <c r="AB37" s="147" t="s">
        <v>390</v>
      </c>
      <c r="AC37" s="209" t="s">
        <v>958</v>
      </c>
      <c r="AD37" s="153">
        <v>2</v>
      </c>
      <c r="AE37" s="154">
        <v>1</v>
      </c>
      <c r="AF37" s="156">
        <f t="shared" si="1"/>
        <v>2</v>
      </c>
      <c r="AG37" s="157">
        <f t="shared" si="7"/>
        <v>120</v>
      </c>
      <c r="AH37" s="158" t="str">
        <f t="shared" si="5"/>
        <v>III</v>
      </c>
      <c r="AI37" s="155" t="str">
        <f t="shared" si="8"/>
        <v>Mejorable</v>
      </c>
      <c r="AJ37" s="159">
        <f t="shared" ref="AJ37" si="35">R37</f>
        <v>240</v>
      </c>
      <c r="AK37" s="159">
        <f t="shared" si="10"/>
        <v>120</v>
      </c>
      <c r="AL37" s="160">
        <f t="shared" si="11"/>
        <v>0.5</v>
      </c>
      <c r="AM37" s="161" t="s">
        <v>407</v>
      </c>
      <c r="AN37" s="210" t="s">
        <v>395</v>
      </c>
    </row>
    <row r="38" spans="1:40" ht="151.94999999999999" customHeight="1">
      <c r="A38" s="571"/>
      <c r="B38" s="371" t="s">
        <v>385</v>
      </c>
      <c r="C38" s="372" t="s">
        <v>386</v>
      </c>
      <c r="D38" s="373" t="s">
        <v>856</v>
      </c>
      <c r="E38" s="149" t="s">
        <v>842</v>
      </c>
      <c r="F38" s="374" t="s">
        <v>29</v>
      </c>
      <c r="G38" s="373" t="s">
        <v>49</v>
      </c>
      <c r="H38" s="373" t="s">
        <v>1198</v>
      </c>
      <c r="I38" s="298" t="s">
        <v>623</v>
      </c>
      <c r="J38" s="298" t="s">
        <v>389</v>
      </c>
      <c r="K38" s="340" t="s">
        <v>624</v>
      </c>
      <c r="L38" s="340" t="s">
        <v>625</v>
      </c>
      <c r="M38" s="298">
        <v>2</v>
      </c>
      <c r="N38" s="341">
        <v>3</v>
      </c>
      <c r="O38" s="298">
        <v>6</v>
      </c>
      <c r="P38" s="342" t="s">
        <v>1032</v>
      </c>
      <c r="Q38" s="298">
        <v>100</v>
      </c>
      <c r="R38" s="298">
        <v>600</v>
      </c>
      <c r="S38" s="298" t="s">
        <v>147</v>
      </c>
      <c r="T38" s="375" t="s">
        <v>209</v>
      </c>
      <c r="U38" s="342" t="s">
        <v>391</v>
      </c>
      <c r="V38" s="342" t="s">
        <v>392</v>
      </c>
      <c r="W38" s="342" t="s">
        <v>392</v>
      </c>
      <c r="X38" s="340" t="s">
        <v>626</v>
      </c>
      <c r="Y38" s="297" t="s">
        <v>278</v>
      </c>
      <c r="Z38" s="298" t="s">
        <v>392</v>
      </c>
      <c r="AA38" s="340" t="s">
        <v>1201</v>
      </c>
      <c r="AB38" s="298" t="s">
        <v>390</v>
      </c>
      <c r="AC38" s="299" t="s">
        <v>879</v>
      </c>
      <c r="AD38" s="298">
        <v>2</v>
      </c>
      <c r="AE38" s="341">
        <v>2</v>
      </c>
      <c r="AF38" s="298">
        <v>4</v>
      </c>
      <c r="AG38" s="298">
        <v>400</v>
      </c>
      <c r="AH38" s="355" t="s">
        <v>148</v>
      </c>
      <c r="AI38" s="343" t="s">
        <v>212</v>
      </c>
      <c r="AJ38" s="298">
        <v>600</v>
      </c>
      <c r="AK38" s="298">
        <v>400</v>
      </c>
      <c r="AL38" s="376">
        <v>0.33</v>
      </c>
      <c r="AM38" s="377" t="s">
        <v>407</v>
      </c>
      <c r="AN38" s="378" t="s">
        <v>427</v>
      </c>
    </row>
    <row r="39" spans="1:40" ht="175.05" customHeight="1">
      <c r="A39" s="571"/>
      <c r="B39" s="162" t="s">
        <v>385</v>
      </c>
      <c r="C39" s="162" t="s">
        <v>386</v>
      </c>
      <c r="D39" s="208" t="s">
        <v>952</v>
      </c>
      <c r="E39" s="149" t="s">
        <v>842</v>
      </c>
      <c r="F39" s="208" t="s">
        <v>29</v>
      </c>
      <c r="G39" s="136" t="s">
        <v>62</v>
      </c>
      <c r="H39" s="136" t="s">
        <v>439</v>
      </c>
      <c r="I39" s="147" t="s">
        <v>681</v>
      </c>
      <c r="J39" s="149" t="s">
        <v>389</v>
      </c>
      <c r="K39" s="149" t="s">
        <v>397</v>
      </c>
      <c r="L39" s="149" t="s">
        <v>682</v>
      </c>
      <c r="M39" s="153">
        <v>6</v>
      </c>
      <c r="N39" s="154">
        <v>1</v>
      </c>
      <c r="O39" s="153">
        <f t="shared" si="12"/>
        <v>6</v>
      </c>
      <c r="P39" s="167" t="str">
        <f t="shared" si="2"/>
        <v>Medio</v>
      </c>
      <c r="Q39" s="153">
        <v>100</v>
      </c>
      <c r="R39" s="153">
        <f t="shared" si="0"/>
        <v>600</v>
      </c>
      <c r="S39" s="153" t="str">
        <f t="shared" si="3"/>
        <v>I</v>
      </c>
      <c r="T39" s="155" t="str">
        <f t="shared" si="4"/>
        <v>No Aceptable</v>
      </c>
      <c r="U39" s="137" t="s">
        <v>391</v>
      </c>
      <c r="V39" s="137" t="s">
        <v>392</v>
      </c>
      <c r="W39" s="137" t="s">
        <v>392</v>
      </c>
      <c r="X39" s="149" t="s">
        <v>626</v>
      </c>
      <c r="Y39" s="148" t="s">
        <v>278</v>
      </c>
      <c r="Z39" s="147" t="s">
        <v>392</v>
      </c>
      <c r="AA39" s="149" t="s">
        <v>881</v>
      </c>
      <c r="AB39" s="147" t="s">
        <v>390</v>
      </c>
      <c r="AC39" s="209" t="s">
        <v>968</v>
      </c>
      <c r="AD39" s="153">
        <v>2</v>
      </c>
      <c r="AE39" s="154">
        <v>1</v>
      </c>
      <c r="AF39" s="156">
        <f t="shared" si="1"/>
        <v>2</v>
      </c>
      <c r="AG39" s="157">
        <f t="shared" si="7"/>
        <v>200</v>
      </c>
      <c r="AH39" s="158" t="str">
        <f t="shared" si="5"/>
        <v>II</v>
      </c>
      <c r="AI39" s="155" t="str">
        <f t="shared" si="8"/>
        <v>No Aceptable o Aceptable con Control Especifico</v>
      </c>
      <c r="AJ39" s="159">
        <v>600</v>
      </c>
      <c r="AK39" s="159">
        <f t="shared" si="10"/>
        <v>200</v>
      </c>
      <c r="AL39" s="160">
        <f t="shared" si="11"/>
        <v>0.66666666666666663</v>
      </c>
      <c r="AM39" s="161" t="s">
        <v>394</v>
      </c>
      <c r="AN39" s="210" t="s">
        <v>399</v>
      </c>
    </row>
    <row r="40" spans="1:40" ht="214.95" customHeight="1">
      <c r="A40" s="571"/>
      <c r="B40" s="313" t="s">
        <v>385</v>
      </c>
      <c r="C40" s="313" t="s">
        <v>386</v>
      </c>
      <c r="D40" s="315" t="s">
        <v>954</v>
      </c>
      <c r="E40" s="149" t="s">
        <v>842</v>
      </c>
      <c r="F40" s="325" t="s">
        <v>29</v>
      </c>
      <c r="G40" s="326" t="s">
        <v>67</v>
      </c>
      <c r="H40" s="326" t="s">
        <v>440</v>
      </c>
      <c r="I40" s="312" t="s">
        <v>820</v>
      </c>
      <c r="J40" s="314" t="s">
        <v>389</v>
      </c>
      <c r="K40" s="314" t="s">
        <v>397</v>
      </c>
      <c r="L40" s="314" t="s">
        <v>685</v>
      </c>
      <c r="M40" s="276">
        <v>6</v>
      </c>
      <c r="N40" s="277">
        <v>1</v>
      </c>
      <c r="O40" s="276">
        <f t="shared" si="12"/>
        <v>6</v>
      </c>
      <c r="P40" s="316" t="str">
        <f t="shared" si="2"/>
        <v>Medio</v>
      </c>
      <c r="Q40" s="276">
        <v>100</v>
      </c>
      <c r="R40" s="276">
        <f t="shared" si="0"/>
        <v>600</v>
      </c>
      <c r="S40" s="276" t="str">
        <f t="shared" si="3"/>
        <v>I</v>
      </c>
      <c r="T40" s="281" t="str">
        <f t="shared" si="4"/>
        <v>No Aceptable</v>
      </c>
      <c r="U40" s="317" t="s">
        <v>391</v>
      </c>
      <c r="V40" s="317" t="s">
        <v>392</v>
      </c>
      <c r="W40" s="317" t="s">
        <v>392</v>
      </c>
      <c r="X40" s="314" t="s">
        <v>626</v>
      </c>
      <c r="Y40" s="318" t="s">
        <v>278</v>
      </c>
      <c r="Z40" s="312" t="s">
        <v>392</v>
      </c>
      <c r="AA40" s="314" t="s">
        <v>962</v>
      </c>
      <c r="AB40" s="312" t="s">
        <v>390</v>
      </c>
      <c r="AC40" s="327" t="s">
        <v>687</v>
      </c>
      <c r="AD40" s="328">
        <v>2</v>
      </c>
      <c r="AE40" s="329">
        <v>1</v>
      </c>
      <c r="AF40" s="330">
        <f t="shared" si="1"/>
        <v>2</v>
      </c>
      <c r="AG40" s="331">
        <f t="shared" si="7"/>
        <v>200</v>
      </c>
      <c r="AH40" s="332" t="str">
        <f t="shared" si="5"/>
        <v>II</v>
      </c>
      <c r="AI40" s="333" t="str">
        <f t="shared" si="8"/>
        <v>No Aceptable o Aceptable con Control Especifico</v>
      </c>
      <c r="AJ40" s="334">
        <v>600</v>
      </c>
      <c r="AK40" s="334">
        <f t="shared" si="10"/>
        <v>200</v>
      </c>
      <c r="AL40" s="335">
        <f t="shared" si="11"/>
        <v>0.66666666666666663</v>
      </c>
      <c r="AM40" s="336" t="s">
        <v>394</v>
      </c>
      <c r="AN40" s="284" t="s">
        <v>399</v>
      </c>
    </row>
    <row r="41" spans="1:40" ht="241.95" customHeight="1">
      <c r="A41" s="571"/>
      <c r="B41" s="162" t="s">
        <v>385</v>
      </c>
      <c r="C41" s="162" t="s">
        <v>386</v>
      </c>
      <c r="D41" s="208" t="s">
        <v>953</v>
      </c>
      <c r="E41" s="149" t="s">
        <v>842</v>
      </c>
      <c r="F41" s="323" t="s">
        <v>29</v>
      </c>
      <c r="G41" s="311" t="s">
        <v>56</v>
      </c>
      <c r="H41" s="311" t="s">
        <v>629</v>
      </c>
      <c r="I41" s="147" t="s">
        <v>632</v>
      </c>
      <c r="J41" s="149" t="s">
        <v>631</v>
      </c>
      <c r="K41" s="149" t="s">
        <v>630</v>
      </c>
      <c r="L41" s="149" t="s">
        <v>637</v>
      </c>
      <c r="M41" s="153">
        <v>2</v>
      </c>
      <c r="N41" s="154">
        <v>4</v>
      </c>
      <c r="O41" s="153">
        <f t="shared" si="12"/>
        <v>8</v>
      </c>
      <c r="P41" s="167" t="str">
        <f t="shared" si="2"/>
        <v>Medio</v>
      </c>
      <c r="Q41" s="153">
        <v>100</v>
      </c>
      <c r="R41" s="153">
        <f t="shared" si="0"/>
        <v>800</v>
      </c>
      <c r="S41" s="153" t="str">
        <f t="shared" si="3"/>
        <v>I</v>
      </c>
      <c r="T41" s="155" t="str">
        <f t="shared" si="4"/>
        <v>No Aceptable</v>
      </c>
      <c r="U41" s="137" t="s">
        <v>391</v>
      </c>
      <c r="V41" s="260" t="s">
        <v>392</v>
      </c>
      <c r="W41" s="260" t="s">
        <v>392</v>
      </c>
      <c r="X41" s="261" t="s">
        <v>626</v>
      </c>
      <c r="Y41" s="262" t="s">
        <v>278</v>
      </c>
      <c r="Z41" s="263" t="s">
        <v>633</v>
      </c>
      <c r="AA41" s="261" t="s">
        <v>961</v>
      </c>
      <c r="AB41" s="263" t="s">
        <v>635</v>
      </c>
      <c r="AC41" s="264" t="s">
        <v>642</v>
      </c>
      <c r="AD41" s="265">
        <v>2</v>
      </c>
      <c r="AE41" s="266">
        <v>2</v>
      </c>
      <c r="AF41" s="267">
        <f t="shared" si="1"/>
        <v>4</v>
      </c>
      <c r="AG41" s="268">
        <f t="shared" si="7"/>
        <v>400</v>
      </c>
      <c r="AH41" s="269" t="str">
        <f t="shared" si="5"/>
        <v>II</v>
      </c>
      <c r="AI41" s="270" t="str">
        <f t="shared" si="8"/>
        <v>No Aceptable o Aceptable con Control Especifico</v>
      </c>
      <c r="AJ41" s="271">
        <v>800</v>
      </c>
      <c r="AK41" s="271">
        <f t="shared" si="10"/>
        <v>400</v>
      </c>
      <c r="AL41" s="272">
        <f t="shared" si="11"/>
        <v>0.5</v>
      </c>
      <c r="AM41" s="273" t="s">
        <v>407</v>
      </c>
      <c r="AN41" s="210" t="s">
        <v>395</v>
      </c>
    </row>
    <row r="42" spans="1:40" ht="243" customHeight="1">
      <c r="A42" s="571"/>
      <c r="B42" s="162" t="s">
        <v>385</v>
      </c>
      <c r="C42" s="162" t="s">
        <v>574</v>
      </c>
      <c r="D42" s="208" t="s">
        <v>953</v>
      </c>
      <c r="E42" s="149" t="s">
        <v>842</v>
      </c>
      <c r="F42" s="311" t="s">
        <v>30</v>
      </c>
      <c r="G42" s="311" t="s">
        <v>44</v>
      </c>
      <c r="H42" s="311" t="s">
        <v>636</v>
      </c>
      <c r="I42" s="149" t="s">
        <v>645</v>
      </c>
      <c r="J42" s="147" t="s">
        <v>390</v>
      </c>
      <c r="K42" s="147" t="s">
        <v>638</v>
      </c>
      <c r="L42" s="147" t="s">
        <v>639</v>
      </c>
      <c r="M42" s="153">
        <v>2</v>
      </c>
      <c r="N42" s="154">
        <v>4</v>
      </c>
      <c r="O42" s="153">
        <f t="shared" si="12"/>
        <v>8</v>
      </c>
      <c r="P42" s="167" t="str">
        <f t="shared" si="2"/>
        <v>Medio</v>
      </c>
      <c r="Q42" s="153">
        <v>100</v>
      </c>
      <c r="R42" s="153">
        <f t="shared" si="0"/>
        <v>800</v>
      </c>
      <c r="S42" s="153" t="str">
        <f t="shared" si="3"/>
        <v>I</v>
      </c>
      <c r="T42" s="155" t="str">
        <f t="shared" si="4"/>
        <v>No Aceptable</v>
      </c>
      <c r="U42" s="137" t="s">
        <v>391</v>
      </c>
      <c r="V42" s="137" t="s">
        <v>392</v>
      </c>
      <c r="W42" s="137" t="s">
        <v>392</v>
      </c>
      <c r="X42" s="149" t="s">
        <v>626</v>
      </c>
      <c r="Y42" s="262" t="s">
        <v>278</v>
      </c>
      <c r="Z42" s="263" t="s">
        <v>392</v>
      </c>
      <c r="AA42" s="261" t="s">
        <v>960</v>
      </c>
      <c r="AB42" s="263" t="s">
        <v>641</v>
      </c>
      <c r="AC42" s="264" t="s">
        <v>643</v>
      </c>
      <c r="AD42" s="265">
        <v>2</v>
      </c>
      <c r="AE42" s="266">
        <v>3</v>
      </c>
      <c r="AF42" s="267">
        <f t="shared" si="1"/>
        <v>6</v>
      </c>
      <c r="AG42" s="268">
        <f t="shared" si="7"/>
        <v>600</v>
      </c>
      <c r="AH42" s="269" t="str">
        <f t="shared" si="5"/>
        <v>I</v>
      </c>
      <c r="AI42" s="270" t="str">
        <f t="shared" si="8"/>
        <v>No Aceptable</v>
      </c>
      <c r="AJ42" s="271">
        <v>800</v>
      </c>
      <c r="AK42" s="271">
        <f t="shared" si="10"/>
        <v>600</v>
      </c>
      <c r="AL42" s="272">
        <f t="shared" si="11"/>
        <v>0.25</v>
      </c>
      <c r="AM42" s="273" t="s">
        <v>407</v>
      </c>
      <c r="AN42" s="210" t="s">
        <v>634</v>
      </c>
    </row>
    <row r="43" spans="1:40" ht="238.05" customHeight="1">
      <c r="A43" s="572"/>
      <c r="B43" s="162" t="s">
        <v>385</v>
      </c>
      <c r="C43" s="162" t="s">
        <v>574</v>
      </c>
      <c r="D43" s="208" t="s">
        <v>953</v>
      </c>
      <c r="E43" s="149" t="s">
        <v>842</v>
      </c>
      <c r="F43" s="311" t="s">
        <v>30</v>
      </c>
      <c r="G43" s="311" t="s">
        <v>57</v>
      </c>
      <c r="H43" s="311" t="s">
        <v>1044</v>
      </c>
      <c r="I43" s="147" t="s">
        <v>646</v>
      </c>
      <c r="J43" s="147" t="s">
        <v>390</v>
      </c>
      <c r="K43" s="147" t="s">
        <v>638</v>
      </c>
      <c r="L43" s="147" t="s">
        <v>639</v>
      </c>
      <c r="M43" s="153">
        <v>2</v>
      </c>
      <c r="N43" s="154">
        <v>4</v>
      </c>
      <c r="O43" s="153">
        <f t="shared" si="12"/>
        <v>8</v>
      </c>
      <c r="P43" s="167" t="str">
        <f t="shared" si="2"/>
        <v>Medio</v>
      </c>
      <c r="Q43" s="153">
        <v>100</v>
      </c>
      <c r="R43" s="153">
        <f t="shared" si="0"/>
        <v>800</v>
      </c>
      <c r="S43" s="153" t="str">
        <f t="shared" si="3"/>
        <v>I</v>
      </c>
      <c r="T43" s="155" t="str">
        <f t="shared" si="4"/>
        <v>No Aceptable</v>
      </c>
      <c r="U43" s="137" t="s">
        <v>391</v>
      </c>
      <c r="V43" s="137" t="s">
        <v>392</v>
      </c>
      <c r="W43" s="137" t="s">
        <v>392</v>
      </c>
      <c r="X43" s="149" t="s">
        <v>626</v>
      </c>
      <c r="Y43" s="262" t="s">
        <v>278</v>
      </c>
      <c r="Z43" s="263" t="s">
        <v>392</v>
      </c>
      <c r="AA43" s="261" t="s">
        <v>959</v>
      </c>
      <c r="AB43" s="263" t="s">
        <v>641</v>
      </c>
      <c r="AC43" s="264" t="s">
        <v>643</v>
      </c>
      <c r="AD43" s="265">
        <v>2</v>
      </c>
      <c r="AE43" s="266">
        <v>3</v>
      </c>
      <c r="AF43" s="267">
        <f t="shared" si="1"/>
        <v>6</v>
      </c>
      <c r="AG43" s="268">
        <f t="shared" si="7"/>
        <v>600</v>
      </c>
      <c r="AH43" s="269" t="str">
        <f t="shared" si="5"/>
        <v>I</v>
      </c>
      <c r="AI43" s="270" t="str">
        <f t="shared" si="8"/>
        <v>No Aceptable</v>
      </c>
      <c r="AJ43" s="271">
        <v>800</v>
      </c>
      <c r="AK43" s="271">
        <f t="shared" si="10"/>
        <v>600</v>
      </c>
      <c r="AL43" s="272">
        <f t="shared" si="11"/>
        <v>0.25</v>
      </c>
      <c r="AM43" s="273" t="s">
        <v>407</v>
      </c>
      <c r="AN43" s="210" t="s">
        <v>634</v>
      </c>
    </row>
    <row r="44" spans="1:40" ht="145.19999999999999">
      <c r="A44" s="573" t="s">
        <v>444</v>
      </c>
      <c r="B44" s="162" t="s">
        <v>385</v>
      </c>
      <c r="C44" s="162" t="s">
        <v>386</v>
      </c>
      <c r="D44" s="136" t="s">
        <v>447</v>
      </c>
      <c r="E44" s="149" t="s">
        <v>842</v>
      </c>
      <c r="F44" s="208" t="s">
        <v>25</v>
      </c>
      <c r="G44" s="136" t="s">
        <v>32</v>
      </c>
      <c r="H44" s="136" t="s">
        <v>448</v>
      </c>
      <c r="I44" s="136" t="s">
        <v>664</v>
      </c>
      <c r="J44" s="147" t="s">
        <v>389</v>
      </c>
      <c r="K44" s="149" t="s">
        <v>665</v>
      </c>
      <c r="L44" s="147" t="s">
        <v>390</v>
      </c>
      <c r="M44" s="153">
        <v>2</v>
      </c>
      <c r="N44" s="154">
        <v>4</v>
      </c>
      <c r="O44" s="153">
        <f t="shared" si="12"/>
        <v>8</v>
      </c>
      <c r="P44" s="167" t="str">
        <f t="shared" si="2"/>
        <v>Medio</v>
      </c>
      <c r="Q44" s="153">
        <v>60</v>
      </c>
      <c r="R44" s="153">
        <f t="shared" si="0"/>
        <v>480</v>
      </c>
      <c r="S44" s="153" t="str">
        <f t="shared" si="3"/>
        <v>II</v>
      </c>
      <c r="T44" s="155" t="str">
        <f t="shared" si="4"/>
        <v>No Aceptable o Aceptable con Control Especifico</v>
      </c>
      <c r="U44" s="137" t="s">
        <v>666</v>
      </c>
      <c r="V44" s="137" t="s">
        <v>392</v>
      </c>
      <c r="W44" s="137" t="s">
        <v>392</v>
      </c>
      <c r="X44" s="149" t="s">
        <v>667</v>
      </c>
      <c r="Y44" s="148" t="s">
        <v>278</v>
      </c>
      <c r="Z44" s="148" t="s">
        <v>392</v>
      </c>
      <c r="AA44" s="149" t="s">
        <v>669</v>
      </c>
      <c r="AB44" s="147" t="s">
        <v>390</v>
      </c>
      <c r="AC44" s="209" t="s">
        <v>668</v>
      </c>
      <c r="AD44" s="276">
        <v>2</v>
      </c>
      <c r="AE44" s="277">
        <v>3</v>
      </c>
      <c r="AF44" s="278">
        <f>AD44*AE44</f>
        <v>6</v>
      </c>
      <c r="AG44" s="279">
        <f>AF44*Q44</f>
        <v>360</v>
      </c>
      <c r="AH44" s="280" t="str">
        <f>IF((AG44&gt;599),"I",IF(AG44&gt;149,"II",IF(AG44&gt;39,"III",IF(AG44&lt;31,"IV"))))</f>
        <v>II</v>
      </c>
      <c r="AI44" s="281" t="str">
        <f>IF(AH44="IV","Aceptable",IF(AH44="III","Mejorable",IF(AH44="II","No Aceptable o Aceptable con Control Especifico",IF(AH44="I","No Aceptable"))))</f>
        <v>No Aceptable o Aceptable con Control Especifico</v>
      </c>
      <c r="AJ44" s="282">
        <v>480</v>
      </c>
      <c r="AK44" s="282">
        <f>AG44</f>
        <v>360</v>
      </c>
      <c r="AL44" s="283">
        <f t="shared" si="11"/>
        <v>0.25</v>
      </c>
      <c r="AM44" s="161" t="s">
        <v>394</v>
      </c>
      <c r="AN44" s="210" t="s">
        <v>634</v>
      </c>
    </row>
    <row r="45" spans="1:40" ht="198">
      <c r="A45" s="574"/>
      <c r="B45" s="162" t="s">
        <v>385</v>
      </c>
      <c r="C45" s="162" t="s">
        <v>386</v>
      </c>
      <c r="D45" s="136" t="s">
        <v>449</v>
      </c>
      <c r="E45" s="149" t="s">
        <v>842</v>
      </c>
      <c r="F45" s="208" t="s">
        <v>25</v>
      </c>
      <c r="G45" s="136" t="s">
        <v>39</v>
      </c>
      <c r="H45" s="136" t="s">
        <v>450</v>
      </c>
      <c r="I45" s="339" t="s">
        <v>655</v>
      </c>
      <c r="J45" s="149" t="s">
        <v>389</v>
      </c>
      <c r="K45" s="147" t="s">
        <v>397</v>
      </c>
      <c r="L45" s="149" t="s">
        <v>404</v>
      </c>
      <c r="M45" s="153">
        <v>2</v>
      </c>
      <c r="N45" s="154">
        <v>4</v>
      </c>
      <c r="O45" s="153">
        <f t="shared" si="12"/>
        <v>8</v>
      </c>
      <c r="P45" s="167" t="str">
        <f t="shared" si="2"/>
        <v>Medio</v>
      </c>
      <c r="Q45" s="153">
        <v>25</v>
      </c>
      <c r="R45" s="153">
        <f t="shared" si="0"/>
        <v>200</v>
      </c>
      <c r="S45" s="153" t="str">
        <f t="shared" si="3"/>
        <v>II</v>
      </c>
      <c r="T45" s="221" t="str">
        <f t="shared" si="4"/>
        <v>No Aceptable o Aceptable con Control Especifico</v>
      </c>
      <c r="U45" s="137" t="s">
        <v>391</v>
      </c>
      <c r="V45" s="137" t="s">
        <v>392</v>
      </c>
      <c r="W45" s="137" t="s">
        <v>392</v>
      </c>
      <c r="X45" s="149" t="s">
        <v>609</v>
      </c>
      <c r="Y45" s="148" t="s">
        <v>278</v>
      </c>
      <c r="Z45" s="147" t="s">
        <v>610</v>
      </c>
      <c r="AA45" s="149" t="s">
        <v>611</v>
      </c>
      <c r="AB45" s="147" t="s">
        <v>390</v>
      </c>
      <c r="AC45" s="209" t="s">
        <v>620</v>
      </c>
      <c r="AD45" s="153">
        <v>2</v>
      </c>
      <c r="AE45" s="154">
        <v>3</v>
      </c>
      <c r="AF45" s="156">
        <f t="shared" ref="AF45:AF71" si="36">AD45*AE45</f>
        <v>6</v>
      </c>
      <c r="AG45" s="157">
        <f t="shared" ref="AG45:AG47" si="37">AF45*Q45</f>
        <v>150</v>
      </c>
      <c r="AH45" s="158" t="str">
        <f t="shared" ref="AH45:AH47" si="38">IF((AG45&gt;599),"I",IF(AG45&gt;149,"II",IF(AG45&gt;39,"III",IF(AG45&lt;31,"IV"))))</f>
        <v>II</v>
      </c>
      <c r="AI45" s="155" t="str">
        <f t="shared" ref="AI45:AI47" si="39">IF(AH45="IV","Aceptable",IF(AH45="III","Mejorable",IF(AH45="II","No Aceptable o Aceptable con Control Especifico",IF(AH45="I","No Aceptable"))))</f>
        <v>No Aceptable o Aceptable con Control Especifico</v>
      </c>
      <c r="AJ45" s="159">
        <v>200</v>
      </c>
      <c r="AK45" s="159">
        <f t="shared" ref="AK45:AK47" si="40">AG45</f>
        <v>150</v>
      </c>
      <c r="AL45" s="160">
        <f t="shared" si="11"/>
        <v>0.25</v>
      </c>
      <c r="AM45" s="161" t="s">
        <v>407</v>
      </c>
      <c r="AN45" s="210" t="s">
        <v>634</v>
      </c>
    </row>
    <row r="46" spans="1:40" ht="198">
      <c r="A46" s="574"/>
      <c r="B46" s="162" t="s">
        <v>385</v>
      </c>
      <c r="C46" s="162" t="s">
        <v>386</v>
      </c>
      <c r="D46" s="136" t="s">
        <v>449</v>
      </c>
      <c r="E46" s="149" t="s">
        <v>842</v>
      </c>
      <c r="F46" s="208" t="s">
        <v>25</v>
      </c>
      <c r="G46" s="136" t="s">
        <v>570</v>
      </c>
      <c r="H46" s="136" t="s">
        <v>441</v>
      </c>
      <c r="I46" s="136" t="s">
        <v>403</v>
      </c>
      <c r="J46" s="149" t="s">
        <v>389</v>
      </c>
      <c r="K46" s="147" t="s">
        <v>397</v>
      </c>
      <c r="L46" s="149" t="s">
        <v>404</v>
      </c>
      <c r="M46" s="153">
        <v>2</v>
      </c>
      <c r="N46" s="154">
        <v>3</v>
      </c>
      <c r="O46" s="153">
        <f t="shared" si="12"/>
        <v>6</v>
      </c>
      <c r="P46" s="167" t="str">
        <f t="shared" si="2"/>
        <v>Medio</v>
      </c>
      <c r="Q46" s="153">
        <v>10</v>
      </c>
      <c r="R46" s="153">
        <f t="shared" si="0"/>
        <v>60</v>
      </c>
      <c r="S46" s="153" t="str">
        <f t="shared" si="3"/>
        <v>III</v>
      </c>
      <c r="T46" s="221" t="str">
        <f t="shared" si="4"/>
        <v>Mejorable</v>
      </c>
      <c r="U46" s="137" t="s">
        <v>391</v>
      </c>
      <c r="V46" s="137" t="s">
        <v>392</v>
      </c>
      <c r="W46" s="137" t="s">
        <v>392</v>
      </c>
      <c r="X46" s="149" t="s">
        <v>405</v>
      </c>
      <c r="Y46" s="148" t="s">
        <v>278</v>
      </c>
      <c r="Z46" s="147" t="s">
        <v>607</v>
      </c>
      <c r="AA46" s="149" t="s">
        <v>608</v>
      </c>
      <c r="AB46" s="147" t="s">
        <v>390</v>
      </c>
      <c r="AC46" s="209" t="s">
        <v>658</v>
      </c>
      <c r="AD46" s="153">
        <v>2</v>
      </c>
      <c r="AE46" s="154">
        <v>2</v>
      </c>
      <c r="AF46" s="156">
        <f t="shared" si="36"/>
        <v>4</v>
      </c>
      <c r="AG46" s="157">
        <f t="shared" si="37"/>
        <v>40</v>
      </c>
      <c r="AH46" s="158" t="str">
        <f t="shared" si="38"/>
        <v>III</v>
      </c>
      <c r="AI46" s="155" t="str">
        <f t="shared" si="39"/>
        <v>Mejorable</v>
      </c>
      <c r="AJ46" s="159">
        <f t="shared" ref="AJ46:AJ47" si="41">R46</f>
        <v>60</v>
      </c>
      <c r="AK46" s="159">
        <f t="shared" si="40"/>
        <v>40</v>
      </c>
      <c r="AL46" s="160">
        <f t="shared" si="11"/>
        <v>0.33333333333333331</v>
      </c>
      <c r="AM46" s="161" t="s">
        <v>407</v>
      </c>
      <c r="AN46" s="210" t="s">
        <v>427</v>
      </c>
    </row>
    <row r="47" spans="1:40" ht="138">
      <c r="A47" s="574"/>
      <c r="B47" s="162" t="s">
        <v>385</v>
      </c>
      <c r="C47" s="162" t="s">
        <v>386</v>
      </c>
      <c r="D47" s="136" t="s">
        <v>445</v>
      </c>
      <c r="E47" s="149" t="s">
        <v>842</v>
      </c>
      <c r="F47" s="208" t="s">
        <v>25</v>
      </c>
      <c r="G47" s="136" t="s">
        <v>569</v>
      </c>
      <c r="H47" s="320" t="s">
        <v>1009</v>
      </c>
      <c r="I47" s="149" t="s">
        <v>706</v>
      </c>
      <c r="J47" s="149" t="s">
        <v>389</v>
      </c>
      <c r="K47" s="147" t="s">
        <v>397</v>
      </c>
      <c r="L47" s="149" t="s">
        <v>707</v>
      </c>
      <c r="M47" s="153">
        <v>2</v>
      </c>
      <c r="N47" s="154">
        <v>3</v>
      </c>
      <c r="O47" s="153">
        <f t="shared" si="12"/>
        <v>6</v>
      </c>
      <c r="P47" s="167" t="str">
        <f t="shared" si="2"/>
        <v>Medio</v>
      </c>
      <c r="Q47" s="153">
        <v>60</v>
      </c>
      <c r="R47" s="153">
        <f t="shared" si="0"/>
        <v>360</v>
      </c>
      <c r="S47" s="153" t="str">
        <f t="shared" si="3"/>
        <v>II</v>
      </c>
      <c r="T47" s="155" t="str">
        <f t="shared" si="4"/>
        <v>No Aceptable o Aceptable con Control Especifico</v>
      </c>
      <c r="U47" s="137" t="s">
        <v>391</v>
      </c>
      <c r="V47" s="137" t="s">
        <v>392</v>
      </c>
      <c r="W47" s="137" t="s">
        <v>392</v>
      </c>
      <c r="X47" s="149" t="s">
        <v>708</v>
      </c>
      <c r="Y47" s="148" t="s">
        <v>278</v>
      </c>
      <c r="Z47" s="147" t="s">
        <v>392</v>
      </c>
      <c r="AA47" s="149" t="s">
        <v>709</v>
      </c>
      <c r="AB47" s="147" t="s">
        <v>390</v>
      </c>
      <c r="AC47" s="209" t="s">
        <v>710</v>
      </c>
      <c r="AD47" s="153">
        <v>2</v>
      </c>
      <c r="AE47" s="154">
        <v>2</v>
      </c>
      <c r="AF47" s="156">
        <f t="shared" si="36"/>
        <v>4</v>
      </c>
      <c r="AG47" s="157">
        <f t="shared" si="37"/>
        <v>240</v>
      </c>
      <c r="AH47" s="158" t="str">
        <f t="shared" si="38"/>
        <v>II</v>
      </c>
      <c r="AI47" s="155" t="str">
        <f t="shared" si="39"/>
        <v>No Aceptable o Aceptable con Control Especifico</v>
      </c>
      <c r="AJ47" s="159">
        <f t="shared" si="41"/>
        <v>360</v>
      </c>
      <c r="AK47" s="159">
        <f t="shared" si="40"/>
        <v>240</v>
      </c>
      <c r="AL47" s="160">
        <f t="shared" si="11"/>
        <v>0.33333333333333331</v>
      </c>
      <c r="AM47" s="161" t="s">
        <v>394</v>
      </c>
      <c r="AN47" s="210" t="s">
        <v>427</v>
      </c>
    </row>
    <row r="48" spans="1:40" ht="235.05" customHeight="1">
      <c r="A48" s="574"/>
      <c r="B48" s="152" t="s">
        <v>385</v>
      </c>
      <c r="C48" s="162" t="s">
        <v>386</v>
      </c>
      <c r="D48" s="136" t="s">
        <v>387</v>
      </c>
      <c r="E48" s="149" t="s">
        <v>842</v>
      </c>
      <c r="F48" s="208" t="s">
        <v>27</v>
      </c>
      <c r="G48" s="136" t="s">
        <v>388</v>
      </c>
      <c r="H48" s="208" t="s">
        <v>743</v>
      </c>
      <c r="I48" s="136" t="s">
        <v>596</v>
      </c>
      <c r="J48" s="147" t="s">
        <v>389</v>
      </c>
      <c r="K48" s="149" t="s">
        <v>592</v>
      </c>
      <c r="L48" s="147" t="s">
        <v>390</v>
      </c>
      <c r="M48" s="153">
        <v>2</v>
      </c>
      <c r="N48" s="154">
        <v>3</v>
      </c>
      <c r="O48" s="153">
        <f>M48*N48</f>
        <v>6</v>
      </c>
      <c r="P48" s="167" t="str">
        <f>IF((O48&gt;23),"MuyAlto",IF(O48&gt;9,"Alto",IF(O48&gt;5,"Medio",IF(O48&lt;6,"Bajo"))))</f>
        <v>Medio</v>
      </c>
      <c r="Q48" s="153">
        <v>25</v>
      </c>
      <c r="R48" s="153">
        <f t="shared" si="0"/>
        <v>150</v>
      </c>
      <c r="S48" s="153" t="str">
        <f>IF((R48&gt;599),"I",IF(R48&gt;149,"II",IF(R48&gt;39,"III",IF(R48&lt;31,"IV"))))</f>
        <v>II</v>
      </c>
      <c r="T48" s="155" t="str">
        <f>IF(S48="IV","Aceptable",IF(S48="III","Mejorable",IF(S48="II","No Aceptable o Aceptable con Control Especifico",IF(S48="I","No Aceptable"))))</f>
        <v>No Aceptable o Aceptable con Control Especifico</v>
      </c>
      <c r="U48" s="137" t="s">
        <v>391</v>
      </c>
      <c r="V48" s="137" t="s">
        <v>392</v>
      </c>
      <c r="W48" s="137" t="s">
        <v>392</v>
      </c>
      <c r="X48" s="149" t="s">
        <v>593</v>
      </c>
      <c r="Y48" s="148" t="s">
        <v>278</v>
      </c>
      <c r="Z48" s="148" t="s">
        <v>392</v>
      </c>
      <c r="AA48" s="149" t="s">
        <v>838</v>
      </c>
      <c r="AB48" s="147" t="s">
        <v>390</v>
      </c>
      <c r="AC48" s="209" t="s">
        <v>905</v>
      </c>
      <c r="AD48" s="153">
        <v>2</v>
      </c>
      <c r="AE48" s="154">
        <v>2</v>
      </c>
      <c r="AF48" s="156">
        <f t="shared" si="36"/>
        <v>4</v>
      </c>
      <c r="AG48" s="157">
        <f>AF48*Q48</f>
        <v>100</v>
      </c>
      <c r="AH48" s="158" t="str">
        <f>IF((AG48&gt;599),"I",IF(AG48&gt;149,"II",IF(AG48&gt;39,"III",IF(AG48&lt;31,"IV"))))</f>
        <v>III</v>
      </c>
      <c r="AI48" s="155" t="str">
        <f>IF(AH48="IV","Aceptable",IF(AH48="III","Mejorable",IF(AH48="II","No Aceptable o Aceptable con Control Especifico",IF(AH48="I","No Aceptable"))))</f>
        <v>Mejorable</v>
      </c>
      <c r="AJ48" s="159">
        <f>R48</f>
        <v>150</v>
      </c>
      <c r="AK48" s="159">
        <f>AG48</f>
        <v>100</v>
      </c>
      <c r="AL48" s="160">
        <f>(AJ48-AK48)/AJ48</f>
        <v>0.33333333333333331</v>
      </c>
      <c r="AM48" s="161" t="s">
        <v>394</v>
      </c>
      <c r="AN48" s="210" t="s">
        <v>427</v>
      </c>
    </row>
    <row r="49" spans="1:40" ht="237.6">
      <c r="A49" s="574"/>
      <c r="B49" s="152" t="s">
        <v>385</v>
      </c>
      <c r="C49" s="162" t="s">
        <v>386</v>
      </c>
      <c r="D49" s="136" t="s">
        <v>449</v>
      </c>
      <c r="E49" s="149" t="s">
        <v>842</v>
      </c>
      <c r="F49" s="208" t="s">
        <v>27</v>
      </c>
      <c r="G49" s="208" t="s">
        <v>566</v>
      </c>
      <c r="H49" s="208" t="s">
        <v>612</v>
      </c>
      <c r="I49" s="136" t="s">
        <v>594</v>
      </c>
      <c r="J49" s="147" t="s">
        <v>389</v>
      </c>
      <c r="K49" s="149" t="s">
        <v>595</v>
      </c>
      <c r="L49" s="147" t="s">
        <v>390</v>
      </c>
      <c r="M49" s="153">
        <v>2</v>
      </c>
      <c r="N49" s="154">
        <v>3</v>
      </c>
      <c r="O49" s="153">
        <f t="shared" ref="O49:O52" si="42">M49*N49</f>
        <v>6</v>
      </c>
      <c r="P49" s="167" t="str">
        <f t="shared" ref="P49:P65" si="43">IF((O49&gt;23),"MuyAlto",IF(O49&gt;9,"Alto",IF(O49&gt;5,"Medio",IF(O49&lt;6,"Bajo"))))</f>
        <v>Medio</v>
      </c>
      <c r="Q49" s="153">
        <v>60</v>
      </c>
      <c r="R49" s="153">
        <f t="shared" si="0"/>
        <v>360</v>
      </c>
      <c r="S49" s="153" t="str">
        <f t="shared" ref="S49:S65" si="44">IF((R49&gt;599),"I",IF(R49&gt;149,"II",IF(R49&gt;39,"III",IF(R49&lt;31,"IV"))))</f>
        <v>II</v>
      </c>
      <c r="T49" s="155" t="str">
        <f t="shared" ref="T49:T65" si="45">IF(S49="IV","Aceptable",IF(S49="III","Mejorable",IF(S49="II","No Aceptable o Aceptable con Control Especifico",IF(S49="I","No Aceptable"))))</f>
        <v>No Aceptable o Aceptable con Control Especifico</v>
      </c>
      <c r="U49" s="137" t="s">
        <v>391</v>
      </c>
      <c r="V49" s="137" t="s">
        <v>392</v>
      </c>
      <c r="W49" s="137" t="s">
        <v>392</v>
      </c>
      <c r="X49" s="149" t="s">
        <v>599</v>
      </c>
      <c r="Y49" s="148" t="s">
        <v>278</v>
      </c>
      <c r="Z49" s="148" t="s">
        <v>392</v>
      </c>
      <c r="AA49" s="149" t="s">
        <v>850</v>
      </c>
      <c r="AB49" s="147" t="s">
        <v>390</v>
      </c>
      <c r="AC49" s="209" t="s">
        <v>905</v>
      </c>
      <c r="AD49" s="153">
        <v>2</v>
      </c>
      <c r="AE49" s="154">
        <v>2</v>
      </c>
      <c r="AF49" s="156">
        <f t="shared" si="36"/>
        <v>4</v>
      </c>
      <c r="AG49" s="157">
        <f>AF49*Q49</f>
        <v>240</v>
      </c>
      <c r="AH49" s="158" t="str">
        <f t="shared" ref="AH49:AH65" si="46">IF((AG49&gt;599),"I",IF(AG49&gt;149,"II",IF(AG49&gt;39,"III",IF(AG49&lt;31,"IV"))))</f>
        <v>II</v>
      </c>
      <c r="AI49" s="155" t="str">
        <f>IF(AH49="IV","Aceptable",IF(AH49="III","Mejorable",IF(AH49="II","No Aceptable o Aceptable con Control Especifico",IF(AH49="I","No Aceptable"))))</f>
        <v>No Aceptable o Aceptable con Control Especifico</v>
      </c>
      <c r="AJ49" s="159">
        <f>R49</f>
        <v>360</v>
      </c>
      <c r="AK49" s="159">
        <f>AG49</f>
        <v>240</v>
      </c>
      <c r="AL49" s="160">
        <f>(AJ49-AK49)/AJ49</f>
        <v>0.33333333333333331</v>
      </c>
      <c r="AM49" s="161" t="s">
        <v>394</v>
      </c>
      <c r="AN49" s="210" t="s">
        <v>427</v>
      </c>
    </row>
    <row r="50" spans="1:40" ht="211.2">
      <c r="A50" s="574"/>
      <c r="B50" s="162" t="s">
        <v>385</v>
      </c>
      <c r="C50" s="162" t="s">
        <v>386</v>
      </c>
      <c r="D50" s="208" t="s">
        <v>436</v>
      </c>
      <c r="E50" s="149" t="s">
        <v>842</v>
      </c>
      <c r="F50" s="208" t="s">
        <v>27</v>
      </c>
      <c r="G50" s="208" t="s">
        <v>41</v>
      </c>
      <c r="H50" s="136" t="s">
        <v>437</v>
      </c>
      <c r="I50" s="136" t="s">
        <v>596</v>
      </c>
      <c r="J50" s="147" t="s">
        <v>389</v>
      </c>
      <c r="K50" s="149" t="s">
        <v>598</v>
      </c>
      <c r="L50" s="147" t="s">
        <v>390</v>
      </c>
      <c r="M50" s="153">
        <v>2</v>
      </c>
      <c r="N50" s="154">
        <v>3</v>
      </c>
      <c r="O50" s="153">
        <f>M50*N50</f>
        <v>6</v>
      </c>
      <c r="P50" s="167" t="str">
        <f t="shared" si="43"/>
        <v>Medio</v>
      </c>
      <c r="Q50" s="153">
        <v>60</v>
      </c>
      <c r="R50" s="153">
        <f t="shared" si="0"/>
        <v>360</v>
      </c>
      <c r="S50" s="153" t="str">
        <f t="shared" si="44"/>
        <v>II</v>
      </c>
      <c r="T50" s="155" t="str">
        <f t="shared" si="45"/>
        <v>No Aceptable o Aceptable con Control Especifico</v>
      </c>
      <c r="U50" s="137" t="s">
        <v>391</v>
      </c>
      <c r="V50" s="137" t="s">
        <v>392</v>
      </c>
      <c r="W50" s="137" t="s">
        <v>392</v>
      </c>
      <c r="X50" s="149" t="s">
        <v>599</v>
      </c>
      <c r="Y50" s="148" t="s">
        <v>278</v>
      </c>
      <c r="Z50" s="148" t="s">
        <v>392</v>
      </c>
      <c r="AA50" s="149" t="s">
        <v>851</v>
      </c>
      <c r="AB50" s="147" t="s">
        <v>390</v>
      </c>
      <c r="AC50" s="209" t="s">
        <v>906</v>
      </c>
      <c r="AD50" s="153">
        <v>2</v>
      </c>
      <c r="AE50" s="154">
        <v>2</v>
      </c>
      <c r="AF50" s="156">
        <f t="shared" si="36"/>
        <v>4</v>
      </c>
      <c r="AG50" s="157">
        <f>AF50*Q50</f>
        <v>240</v>
      </c>
      <c r="AH50" s="158" t="str">
        <f t="shared" si="46"/>
        <v>II</v>
      </c>
      <c r="AI50" s="155" t="str">
        <f>IF(AH50="IV","Aceptable",IF(AH50="III","Mejorable",IF(AH50="II","No Aceptable o Aceptable con Control Especifico",IF(AH50="I","No Aceptable"))))</f>
        <v>No Aceptable o Aceptable con Control Especifico</v>
      </c>
      <c r="AJ50" s="159">
        <f>R50</f>
        <v>360</v>
      </c>
      <c r="AK50" s="159">
        <f>AG50</f>
        <v>240</v>
      </c>
      <c r="AL50" s="160">
        <f>(AJ50-AK50)/AJ50</f>
        <v>0.33333333333333331</v>
      </c>
      <c r="AM50" s="161" t="s">
        <v>407</v>
      </c>
      <c r="AN50" s="210" t="s">
        <v>427</v>
      </c>
    </row>
    <row r="51" spans="1:40" ht="211.2">
      <c r="A51" s="574"/>
      <c r="B51" s="152" t="s">
        <v>385</v>
      </c>
      <c r="C51" s="162" t="s">
        <v>386</v>
      </c>
      <c r="D51" s="136" t="s">
        <v>449</v>
      </c>
      <c r="E51" s="149" t="s">
        <v>842</v>
      </c>
      <c r="F51" s="208" t="s">
        <v>27</v>
      </c>
      <c r="G51" s="208" t="s">
        <v>61</v>
      </c>
      <c r="H51" s="136" t="s">
        <v>423</v>
      </c>
      <c r="I51" s="353" t="s">
        <v>1101</v>
      </c>
      <c r="J51" s="298" t="s">
        <v>389</v>
      </c>
      <c r="K51" s="298" t="s">
        <v>397</v>
      </c>
      <c r="L51" s="298" t="s">
        <v>414</v>
      </c>
      <c r="M51" s="298">
        <v>6</v>
      </c>
      <c r="N51" s="341">
        <v>3</v>
      </c>
      <c r="O51" s="298">
        <v>18</v>
      </c>
      <c r="P51" s="342" t="s">
        <v>1102</v>
      </c>
      <c r="Q51" s="298">
        <v>25</v>
      </c>
      <c r="R51" s="298">
        <v>450</v>
      </c>
      <c r="S51" s="298" t="s">
        <v>148</v>
      </c>
      <c r="T51" s="343" t="s">
        <v>212</v>
      </c>
      <c r="U51" s="342" t="s">
        <v>391</v>
      </c>
      <c r="V51" s="342" t="s">
        <v>392</v>
      </c>
      <c r="W51" s="342" t="s">
        <v>392</v>
      </c>
      <c r="X51" s="340" t="s">
        <v>393</v>
      </c>
      <c r="Y51" s="297" t="s">
        <v>278</v>
      </c>
      <c r="Z51" s="297" t="s">
        <v>392</v>
      </c>
      <c r="AA51" s="340" t="s">
        <v>851</v>
      </c>
      <c r="AB51" s="298" t="s">
        <v>390</v>
      </c>
      <c r="AC51" s="209" t="s">
        <v>906</v>
      </c>
      <c r="AD51" s="298">
        <v>2</v>
      </c>
      <c r="AE51" s="341">
        <v>1</v>
      </c>
      <c r="AF51" s="354">
        <v>2</v>
      </c>
      <c r="AG51" s="298">
        <v>50</v>
      </c>
      <c r="AH51" s="355" t="s">
        <v>171</v>
      </c>
      <c r="AI51" s="347" t="s">
        <v>215</v>
      </c>
      <c r="AJ51" s="356">
        <v>450</v>
      </c>
      <c r="AK51" s="356">
        <v>50</v>
      </c>
      <c r="AL51" s="357">
        <v>0.89</v>
      </c>
      <c r="AM51" s="345" t="s">
        <v>415</v>
      </c>
      <c r="AN51" s="346" t="s">
        <v>411</v>
      </c>
    </row>
    <row r="52" spans="1:40" ht="198">
      <c r="A52" s="574"/>
      <c r="B52" s="162" t="s">
        <v>385</v>
      </c>
      <c r="C52" s="162" t="s">
        <v>386</v>
      </c>
      <c r="D52" s="136" t="s">
        <v>449</v>
      </c>
      <c r="E52" s="149" t="s">
        <v>842</v>
      </c>
      <c r="F52" s="208" t="s">
        <v>28</v>
      </c>
      <c r="G52" s="136" t="s">
        <v>35</v>
      </c>
      <c r="H52" s="311" t="s">
        <v>615</v>
      </c>
      <c r="I52" s="136" t="s">
        <v>605</v>
      </c>
      <c r="J52" s="149" t="s">
        <v>401</v>
      </c>
      <c r="K52" s="147" t="s">
        <v>397</v>
      </c>
      <c r="L52" s="147" t="s">
        <v>397</v>
      </c>
      <c r="M52" s="153">
        <v>2</v>
      </c>
      <c r="N52" s="154">
        <v>3</v>
      </c>
      <c r="O52" s="153">
        <f t="shared" si="42"/>
        <v>6</v>
      </c>
      <c r="P52" s="167" t="str">
        <f t="shared" si="43"/>
        <v>Medio</v>
      </c>
      <c r="Q52" s="153">
        <v>60</v>
      </c>
      <c r="R52" s="153">
        <f t="shared" si="0"/>
        <v>360</v>
      </c>
      <c r="S52" s="153" t="str">
        <f t="shared" si="44"/>
        <v>II</v>
      </c>
      <c r="T52" s="155" t="str">
        <f t="shared" si="45"/>
        <v>No Aceptable o Aceptable con Control Especifico</v>
      </c>
      <c r="U52" s="137" t="s">
        <v>391</v>
      </c>
      <c r="V52" s="137" t="s">
        <v>392</v>
      </c>
      <c r="W52" s="137" t="s">
        <v>392</v>
      </c>
      <c r="X52" s="149" t="s">
        <v>606</v>
      </c>
      <c r="Y52" s="148" t="s">
        <v>278</v>
      </c>
      <c r="Z52" s="148" t="s">
        <v>392</v>
      </c>
      <c r="AA52" s="149" t="s">
        <v>965</v>
      </c>
      <c r="AB52" s="147" t="s">
        <v>390</v>
      </c>
      <c r="AC52" s="209" t="s">
        <v>966</v>
      </c>
      <c r="AD52" s="153">
        <v>2</v>
      </c>
      <c r="AE52" s="154">
        <v>2</v>
      </c>
      <c r="AF52" s="156">
        <f t="shared" si="36"/>
        <v>4</v>
      </c>
      <c r="AG52" s="157">
        <f t="shared" ref="AG52:AG65" si="47">AF52*Q52</f>
        <v>240</v>
      </c>
      <c r="AH52" s="158" t="str">
        <f t="shared" si="46"/>
        <v>II</v>
      </c>
      <c r="AI52" s="155" t="str">
        <f t="shared" ref="AI52:AI65" si="48">IF(AH52="IV","Aceptable",IF(AH52="III","Mejorable",IF(AH52="II","No Aceptable o Aceptable con Control Especifico",IF(AH52="I","No Aceptable"))))</f>
        <v>No Aceptable o Aceptable con Control Especifico</v>
      </c>
      <c r="AJ52" s="159">
        <f t="shared" ref="AJ52:AJ53" si="49">R52</f>
        <v>360</v>
      </c>
      <c r="AK52" s="159">
        <f t="shared" ref="AK52:AK65" si="50">AG52</f>
        <v>240</v>
      </c>
      <c r="AL52" s="160">
        <f t="shared" ref="AL52:AL65" si="51">(AJ52-AK52)/AJ52</f>
        <v>0.33333333333333331</v>
      </c>
      <c r="AM52" s="161" t="s">
        <v>394</v>
      </c>
      <c r="AN52" s="210" t="s">
        <v>563</v>
      </c>
    </row>
    <row r="53" spans="1:40" ht="198">
      <c r="A53" s="574"/>
      <c r="B53" s="162" t="s">
        <v>385</v>
      </c>
      <c r="C53" s="162" t="s">
        <v>386</v>
      </c>
      <c r="D53" s="136" t="s">
        <v>449</v>
      </c>
      <c r="E53" s="149" t="s">
        <v>842</v>
      </c>
      <c r="F53" s="208" t="s">
        <v>28</v>
      </c>
      <c r="G53" s="136" t="s">
        <v>48</v>
      </c>
      <c r="H53" s="136" t="s">
        <v>426</v>
      </c>
      <c r="I53" s="136" t="s">
        <v>600</v>
      </c>
      <c r="J53" s="149" t="s">
        <v>603</v>
      </c>
      <c r="K53" s="149" t="s">
        <v>604</v>
      </c>
      <c r="L53" s="147" t="s">
        <v>390</v>
      </c>
      <c r="M53" s="153">
        <v>2</v>
      </c>
      <c r="N53" s="154">
        <v>3</v>
      </c>
      <c r="O53" s="153">
        <f>M53*N53</f>
        <v>6</v>
      </c>
      <c r="P53" s="167" t="str">
        <f t="shared" si="43"/>
        <v>Medio</v>
      </c>
      <c r="Q53" s="153">
        <v>60</v>
      </c>
      <c r="R53" s="153">
        <f t="shared" si="0"/>
        <v>360</v>
      </c>
      <c r="S53" s="153" t="str">
        <f t="shared" si="44"/>
        <v>II</v>
      </c>
      <c r="T53" s="155" t="str">
        <f t="shared" si="45"/>
        <v>No Aceptable o Aceptable con Control Especifico</v>
      </c>
      <c r="U53" s="137" t="s">
        <v>391</v>
      </c>
      <c r="V53" s="137" t="s">
        <v>392</v>
      </c>
      <c r="W53" s="137" t="s">
        <v>392</v>
      </c>
      <c r="X53" s="149" t="s">
        <v>398</v>
      </c>
      <c r="Y53" s="148" t="s">
        <v>278</v>
      </c>
      <c r="Z53" s="148" t="s">
        <v>392</v>
      </c>
      <c r="AA53" s="149" t="s">
        <v>964</v>
      </c>
      <c r="AB53" s="147" t="s">
        <v>837</v>
      </c>
      <c r="AC53" s="209" t="s">
        <v>659</v>
      </c>
      <c r="AD53" s="153">
        <v>2</v>
      </c>
      <c r="AE53" s="154">
        <v>2</v>
      </c>
      <c r="AF53" s="156">
        <f t="shared" si="36"/>
        <v>4</v>
      </c>
      <c r="AG53" s="157">
        <f t="shared" si="47"/>
        <v>240</v>
      </c>
      <c r="AH53" s="158" t="str">
        <f t="shared" si="46"/>
        <v>II</v>
      </c>
      <c r="AI53" s="155" t="str">
        <f t="shared" si="48"/>
        <v>No Aceptable o Aceptable con Control Especifico</v>
      </c>
      <c r="AJ53" s="159">
        <f t="shared" si="49"/>
        <v>360</v>
      </c>
      <c r="AK53" s="159">
        <f t="shared" si="50"/>
        <v>240</v>
      </c>
      <c r="AL53" s="160">
        <f t="shared" si="51"/>
        <v>0.33333333333333331</v>
      </c>
      <c r="AM53" s="161" t="s">
        <v>394</v>
      </c>
      <c r="AN53" s="210" t="s">
        <v>563</v>
      </c>
    </row>
    <row r="54" spans="1:40" ht="138">
      <c r="A54" s="574"/>
      <c r="B54" s="162" t="s">
        <v>385</v>
      </c>
      <c r="C54" s="162" t="s">
        <v>574</v>
      </c>
      <c r="D54" s="136" t="s">
        <v>445</v>
      </c>
      <c r="E54" s="149" t="s">
        <v>842</v>
      </c>
      <c r="F54" s="208" t="s">
        <v>29</v>
      </c>
      <c r="G54" s="136" t="s">
        <v>67</v>
      </c>
      <c r="H54" s="136" t="s">
        <v>440</v>
      </c>
      <c r="I54" s="147" t="s">
        <v>820</v>
      </c>
      <c r="J54" s="149" t="s">
        <v>389</v>
      </c>
      <c r="K54" s="149" t="s">
        <v>397</v>
      </c>
      <c r="L54" s="149" t="s">
        <v>685</v>
      </c>
      <c r="M54" s="153">
        <v>6</v>
      </c>
      <c r="N54" s="154">
        <v>1</v>
      </c>
      <c r="O54" s="153">
        <f t="shared" ref="O54:O64" si="52">M54*N54</f>
        <v>6</v>
      </c>
      <c r="P54" s="167" t="str">
        <f t="shared" si="43"/>
        <v>Medio</v>
      </c>
      <c r="Q54" s="153">
        <v>100</v>
      </c>
      <c r="R54" s="153">
        <f t="shared" si="0"/>
        <v>600</v>
      </c>
      <c r="S54" s="153" t="str">
        <f t="shared" si="44"/>
        <v>I</v>
      </c>
      <c r="T54" s="155" t="str">
        <f t="shared" si="45"/>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36"/>
        <v>2</v>
      </c>
      <c r="AG54" s="157">
        <f t="shared" si="47"/>
        <v>200</v>
      </c>
      <c r="AH54" s="158" t="str">
        <f t="shared" si="46"/>
        <v>II</v>
      </c>
      <c r="AI54" s="155" t="str">
        <f t="shared" si="48"/>
        <v>No Aceptable o Aceptable con Control Especifico</v>
      </c>
      <c r="AJ54" s="159">
        <v>600</v>
      </c>
      <c r="AK54" s="159">
        <f t="shared" si="50"/>
        <v>200</v>
      </c>
      <c r="AL54" s="160">
        <f t="shared" si="51"/>
        <v>0.66666666666666663</v>
      </c>
      <c r="AM54" s="161" t="s">
        <v>394</v>
      </c>
      <c r="AN54" s="210" t="s">
        <v>399</v>
      </c>
    </row>
    <row r="55" spans="1:40" ht="138">
      <c r="A55" s="574"/>
      <c r="B55" s="162" t="s">
        <v>385</v>
      </c>
      <c r="C55" s="162" t="s">
        <v>574</v>
      </c>
      <c r="D55" s="136" t="s">
        <v>445</v>
      </c>
      <c r="E55" s="149" t="s">
        <v>842</v>
      </c>
      <c r="F55" s="208" t="s">
        <v>29</v>
      </c>
      <c r="G55" s="136" t="s">
        <v>62</v>
      </c>
      <c r="H55" s="136" t="s">
        <v>446</v>
      </c>
      <c r="I55" s="147" t="s">
        <v>681</v>
      </c>
      <c r="J55" s="149" t="s">
        <v>389</v>
      </c>
      <c r="K55" s="149" t="s">
        <v>397</v>
      </c>
      <c r="L55" s="149" t="s">
        <v>682</v>
      </c>
      <c r="M55" s="153">
        <v>6</v>
      </c>
      <c r="N55" s="154">
        <v>1</v>
      </c>
      <c r="O55" s="153">
        <f t="shared" si="52"/>
        <v>6</v>
      </c>
      <c r="P55" s="167" t="str">
        <f t="shared" si="43"/>
        <v>Medio</v>
      </c>
      <c r="Q55" s="153">
        <v>100</v>
      </c>
      <c r="R55" s="153">
        <f t="shared" si="0"/>
        <v>600</v>
      </c>
      <c r="S55" s="153" t="str">
        <f t="shared" si="44"/>
        <v>I</v>
      </c>
      <c r="T55" s="155" t="str">
        <f t="shared" si="45"/>
        <v>No Aceptable</v>
      </c>
      <c r="U55" s="137" t="s">
        <v>391</v>
      </c>
      <c r="V55" s="137" t="s">
        <v>392</v>
      </c>
      <c r="W55" s="137" t="s">
        <v>392</v>
      </c>
      <c r="X55" s="149" t="s">
        <v>626</v>
      </c>
      <c r="Y55" s="148" t="s">
        <v>278</v>
      </c>
      <c r="Z55" s="147" t="s">
        <v>392</v>
      </c>
      <c r="AA55" s="149" t="s">
        <v>793</v>
      </c>
      <c r="AB55" s="147" t="s">
        <v>390</v>
      </c>
      <c r="AC55" s="209" t="s">
        <v>794</v>
      </c>
      <c r="AD55" s="153">
        <v>2</v>
      </c>
      <c r="AE55" s="154">
        <v>1</v>
      </c>
      <c r="AF55" s="156">
        <f t="shared" si="36"/>
        <v>2</v>
      </c>
      <c r="AG55" s="157">
        <f t="shared" si="47"/>
        <v>200</v>
      </c>
      <c r="AH55" s="158" t="str">
        <f t="shared" si="46"/>
        <v>II</v>
      </c>
      <c r="AI55" s="155" t="str">
        <f t="shared" si="48"/>
        <v>No Aceptable o Aceptable con Control Especifico</v>
      </c>
      <c r="AJ55" s="159">
        <v>600</v>
      </c>
      <c r="AK55" s="159">
        <f t="shared" si="50"/>
        <v>200</v>
      </c>
      <c r="AL55" s="160">
        <f t="shared" si="51"/>
        <v>0.66666666666666663</v>
      </c>
      <c r="AM55" s="161" t="s">
        <v>394</v>
      </c>
      <c r="AN55" s="210" t="s">
        <v>399</v>
      </c>
    </row>
    <row r="56" spans="1:40" ht="198">
      <c r="A56" s="574"/>
      <c r="B56" s="162" t="s">
        <v>385</v>
      </c>
      <c r="C56" s="162" t="s">
        <v>386</v>
      </c>
      <c r="D56" s="136" t="s">
        <v>449</v>
      </c>
      <c r="E56" s="149" t="s">
        <v>842</v>
      </c>
      <c r="F56" s="208" t="s">
        <v>29</v>
      </c>
      <c r="G56" s="208" t="s">
        <v>43</v>
      </c>
      <c r="H56" s="311" t="s">
        <v>1010</v>
      </c>
      <c r="I56" s="147" t="s">
        <v>618</v>
      </c>
      <c r="J56" s="147" t="s">
        <v>397</v>
      </c>
      <c r="K56" s="147" t="s">
        <v>397</v>
      </c>
      <c r="L56" s="147" t="s">
        <v>397</v>
      </c>
      <c r="M56" s="153">
        <v>2</v>
      </c>
      <c r="N56" s="154">
        <v>3</v>
      </c>
      <c r="O56" s="153">
        <f t="shared" si="52"/>
        <v>6</v>
      </c>
      <c r="P56" s="167" t="str">
        <f t="shared" si="43"/>
        <v>Medio</v>
      </c>
      <c r="Q56" s="153">
        <v>10</v>
      </c>
      <c r="R56" s="153">
        <f t="shared" si="0"/>
        <v>60</v>
      </c>
      <c r="S56" s="153" t="str">
        <f t="shared" si="44"/>
        <v>III</v>
      </c>
      <c r="T56" s="155" t="str">
        <f t="shared" si="45"/>
        <v>Mejorable</v>
      </c>
      <c r="U56" s="137" t="s">
        <v>391</v>
      </c>
      <c r="V56" s="137" t="s">
        <v>392</v>
      </c>
      <c r="W56" s="137" t="s">
        <v>392</v>
      </c>
      <c r="X56" s="149" t="s">
        <v>619</v>
      </c>
      <c r="Y56" s="148" t="s">
        <v>278</v>
      </c>
      <c r="Z56" s="147" t="s">
        <v>392</v>
      </c>
      <c r="AA56" s="149" t="s">
        <v>621</v>
      </c>
      <c r="AB56" s="147" t="s">
        <v>390</v>
      </c>
      <c r="AC56" s="209" t="s">
        <v>622</v>
      </c>
      <c r="AD56" s="153">
        <v>2</v>
      </c>
      <c r="AE56" s="154">
        <v>2</v>
      </c>
      <c r="AF56" s="156">
        <f t="shared" si="36"/>
        <v>4</v>
      </c>
      <c r="AG56" s="157">
        <f t="shared" si="47"/>
        <v>40</v>
      </c>
      <c r="AH56" s="158" t="str">
        <f t="shared" si="46"/>
        <v>III</v>
      </c>
      <c r="AI56" s="155" t="str">
        <f t="shared" si="48"/>
        <v>Mejorable</v>
      </c>
      <c r="AJ56" s="159">
        <v>60</v>
      </c>
      <c r="AK56" s="159">
        <f t="shared" si="50"/>
        <v>40</v>
      </c>
      <c r="AL56" s="160">
        <f t="shared" si="51"/>
        <v>0.33333333333333331</v>
      </c>
      <c r="AM56" s="161" t="s">
        <v>407</v>
      </c>
      <c r="AN56" s="210" t="s">
        <v>427</v>
      </c>
    </row>
    <row r="57" spans="1:40" ht="196.2">
      <c r="A57" s="574"/>
      <c r="B57" s="162" t="s">
        <v>385</v>
      </c>
      <c r="C57" s="162" t="s">
        <v>386</v>
      </c>
      <c r="D57" s="136" t="s">
        <v>856</v>
      </c>
      <c r="E57" s="149" t="s">
        <v>842</v>
      </c>
      <c r="F57" s="208" t="s">
        <v>29</v>
      </c>
      <c r="G57" s="311" t="s">
        <v>49</v>
      </c>
      <c r="H57" s="311" t="s">
        <v>1030</v>
      </c>
      <c r="I57" s="147" t="s">
        <v>623</v>
      </c>
      <c r="J57" s="147" t="s">
        <v>389</v>
      </c>
      <c r="K57" s="149" t="s">
        <v>624</v>
      </c>
      <c r="L57" s="149" t="s">
        <v>625</v>
      </c>
      <c r="M57" s="153">
        <v>2</v>
      </c>
      <c r="N57" s="154">
        <v>3</v>
      </c>
      <c r="O57" s="153">
        <f t="shared" si="52"/>
        <v>6</v>
      </c>
      <c r="P57" s="167" t="str">
        <f t="shared" si="43"/>
        <v>Medio</v>
      </c>
      <c r="Q57" s="153">
        <v>100</v>
      </c>
      <c r="R57" s="153">
        <f t="shared" si="0"/>
        <v>600</v>
      </c>
      <c r="S57" s="153" t="str">
        <f t="shared" si="44"/>
        <v>I</v>
      </c>
      <c r="T57" s="155" t="str">
        <f t="shared" si="45"/>
        <v>No Aceptable</v>
      </c>
      <c r="U57" s="137" t="s">
        <v>391</v>
      </c>
      <c r="V57" s="137" t="s">
        <v>392</v>
      </c>
      <c r="W57" s="137" t="s">
        <v>392</v>
      </c>
      <c r="X57" s="261" t="s">
        <v>626</v>
      </c>
      <c r="Y57" s="262" t="s">
        <v>278</v>
      </c>
      <c r="Z57" s="263" t="s">
        <v>607</v>
      </c>
      <c r="AA57" s="261" t="s">
        <v>944</v>
      </c>
      <c r="AB57" s="263" t="s">
        <v>390</v>
      </c>
      <c r="AC57" s="264" t="s">
        <v>660</v>
      </c>
      <c r="AD57" s="153">
        <v>2</v>
      </c>
      <c r="AE57" s="154">
        <v>2</v>
      </c>
      <c r="AF57" s="156">
        <f t="shared" si="36"/>
        <v>4</v>
      </c>
      <c r="AG57" s="157">
        <f t="shared" si="47"/>
        <v>400</v>
      </c>
      <c r="AH57" s="158" t="str">
        <f t="shared" si="46"/>
        <v>II</v>
      </c>
      <c r="AI57" s="155" t="str">
        <f t="shared" si="48"/>
        <v>No Aceptable o Aceptable con Control Especifico</v>
      </c>
      <c r="AJ57" s="159">
        <f t="shared" ref="AJ57" si="53">R57</f>
        <v>600</v>
      </c>
      <c r="AK57" s="159">
        <f t="shared" si="50"/>
        <v>400</v>
      </c>
      <c r="AL57" s="160">
        <f t="shared" si="51"/>
        <v>0.33333333333333331</v>
      </c>
      <c r="AM57" s="161" t="s">
        <v>394</v>
      </c>
      <c r="AN57" s="210" t="s">
        <v>563</v>
      </c>
    </row>
    <row r="58" spans="1:40" ht="198">
      <c r="A58" s="574"/>
      <c r="B58" s="162" t="s">
        <v>385</v>
      </c>
      <c r="C58" s="162" t="s">
        <v>386</v>
      </c>
      <c r="D58" s="136" t="s">
        <v>449</v>
      </c>
      <c r="E58" s="149" t="s">
        <v>842</v>
      </c>
      <c r="F58" s="311" t="s">
        <v>30</v>
      </c>
      <c r="G58" s="311" t="s">
        <v>44</v>
      </c>
      <c r="H58" s="311" t="s">
        <v>636</v>
      </c>
      <c r="I58" s="149" t="s">
        <v>645</v>
      </c>
      <c r="J58" s="147" t="s">
        <v>390</v>
      </c>
      <c r="K58" s="147" t="s">
        <v>638</v>
      </c>
      <c r="L58" s="147" t="s">
        <v>639</v>
      </c>
      <c r="M58" s="153">
        <v>2</v>
      </c>
      <c r="N58" s="154">
        <v>4</v>
      </c>
      <c r="O58" s="153">
        <f t="shared" si="52"/>
        <v>8</v>
      </c>
      <c r="P58" s="167" t="str">
        <f t="shared" si="43"/>
        <v>Medio</v>
      </c>
      <c r="Q58" s="153">
        <v>100</v>
      </c>
      <c r="R58" s="153">
        <f t="shared" si="0"/>
        <v>800</v>
      </c>
      <c r="S58" s="153" t="str">
        <f t="shared" si="44"/>
        <v>I</v>
      </c>
      <c r="T58" s="155" t="str">
        <f t="shared" si="45"/>
        <v>No Aceptable</v>
      </c>
      <c r="U58" s="137" t="s">
        <v>391</v>
      </c>
      <c r="V58" s="137" t="s">
        <v>392</v>
      </c>
      <c r="W58" s="137" t="s">
        <v>392</v>
      </c>
      <c r="X58" s="149" t="s">
        <v>626</v>
      </c>
      <c r="Y58" s="262" t="s">
        <v>278</v>
      </c>
      <c r="Z58" s="263" t="s">
        <v>392</v>
      </c>
      <c r="AA58" s="261" t="s">
        <v>960</v>
      </c>
      <c r="AB58" s="263" t="s">
        <v>641</v>
      </c>
      <c r="AC58" s="264" t="s">
        <v>643</v>
      </c>
      <c r="AD58" s="265">
        <v>2</v>
      </c>
      <c r="AE58" s="266">
        <v>3</v>
      </c>
      <c r="AF58" s="267">
        <f t="shared" si="36"/>
        <v>6</v>
      </c>
      <c r="AG58" s="268">
        <f t="shared" si="47"/>
        <v>600</v>
      </c>
      <c r="AH58" s="269" t="str">
        <f t="shared" si="46"/>
        <v>I</v>
      </c>
      <c r="AI58" s="270" t="str">
        <f t="shared" si="48"/>
        <v>No Aceptable</v>
      </c>
      <c r="AJ58" s="271">
        <v>800</v>
      </c>
      <c r="AK58" s="271">
        <f t="shared" si="50"/>
        <v>600</v>
      </c>
      <c r="AL58" s="272">
        <f t="shared" si="51"/>
        <v>0.25</v>
      </c>
      <c r="AM58" s="273" t="s">
        <v>407</v>
      </c>
      <c r="AN58" s="210" t="s">
        <v>634</v>
      </c>
    </row>
    <row r="59" spans="1:40" ht="198">
      <c r="A59" s="575"/>
      <c r="B59" s="162" t="s">
        <v>385</v>
      </c>
      <c r="C59" s="162" t="s">
        <v>386</v>
      </c>
      <c r="D59" s="136" t="s">
        <v>449</v>
      </c>
      <c r="E59" s="149" t="s">
        <v>842</v>
      </c>
      <c r="F59" s="311" t="s">
        <v>30</v>
      </c>
      <c r="G59" s="311" t="s">
        <v>57</v>
      </c>
      <c r="H59" s="311" t="s">
        <v>1044</v>
      </c>
      <c r="I59" s="147" t="s">
        <v>646</v>
      </c>
      <c r="J59" s="147" t="s">
        <v>390</v>
      </c>
      <c r="K59" s="147" t="s">
        <v>638</v>
      </c>
      <c r="L59" s="147" t="s">
        <v>639</v>
      </c>
      <c r="M59" s="153">
        <v>2</v>
      </c>
      <c r="N59" s="154">
        <v>4</v>
      </c>
      <c r="O59" s="153">
        <f t="shared" si="52"/>
        <v>8</v>
      </c>
      <c r="P59" s="167" t="str">
        <f t="shared" si="43"/>
        <v>Medio</v>
      </c>
      <c r="Q59" s="153">
        <v>100</v>
      </c>
      <c r="R59" s="153">
        <f t="shared" si="0"/>
        <v>800</v>
      </c>
      <c r="S59" s="153" t="str">
        <f t="shared" si="44"/>
        <v>I</v>
      </c>
      <c r="T59" s="155" t="str">
        <f t="shared" si="45"/>
        <v>No Aceptable</v>
      </c>
      <c r="U59" s="137" t="s">
        <v>391</v>
      </c>
      <c r="V59" s="137" t="s">
        <v>392</v>
      </c>
      <c r="W59" s="137" t="s">
        <v>392</v>
      </c>
      <c r="X59" s="149" t="s">
        <v>626</v>
      </c>
      <c r="Y59" s="262" t="s">
        <v>278</v>
      </c>
      <c r="Z59" s="263" t="s">
        <v>392</v>
      </c>
      <c r="AA59" s="261" t="s">
        <v>959</v>
      </c>
      <c r="AB59" s="263" t="s">
        <v>641</v>
      </c>
      <c r="AC59" s="264" t="s">
        <v>643</v>
      </c>
      <c r="AD59" s="265">
        <v>2</v>
      </c>
      <c r="AE59" s="266">
        <v>3</v>
      </c>
      <c r="AF59" s="267">
        <f t="shared" si="36"/>
        <v>6</v>
      </c>
      <c r="AG59" s="268">
        <f t="shared" si="47"/>
        <v>600</v>
      </c>
      <c r="AH59" s="269" t="str">
        <f t="shared" si="46"/>
        <v>I</v>
      </c>
      <c r="AI59" s="270" t="str">
        <f t="shared" si="48"/>
        <v>No Aceptable</v>
      </c>
      <c r="AJ59" s="271">
        <v>800</v>
      </c>
      <c r="AK59" s="271">
        <f t="shared" si="50"/>
        <v>600</v>
      </c>
      <c r="AL59" s="272">
        <f t="shared" si="51"/>
        <v>0.25</v>
      </c>
      <c r="AM59" s="273" t="s">
        <v>407</v>
      </c>
      <c r="AN59" s="210" t="s">
        <v>634</v>
      </c>
    </row>
    <row r="60" spans="1:40" ht="184.8">
      <c r="A60" s="568" t="s">
        <v>452</v>
      </c>
      <c r="B60" s="162" t="s">
        <v>385</v>
      </c>
      <c r="C60" s="162" t="s">
        <v>386</v>
      </c>
      <c r="D60" s="136" t="s">
        <v>1031</v>
      </c>
      <c r="E60" s="149" t="s">
        <v>842</v>
      </c>
      <c r="F60" s="208" t="s">
        <v>29</v>
      </c>
      <c r="G60" s="136" t="s">
        <v>67</v>
      </c>
      <c r="H60" s="136" t="s">
        <v>454</v>
      </c>
      <c r="I60" s="147" t="s">
        <v>820</v>
      </c>
      <c r="J60" s="149" t="s">
        <v>389</v>
      </c>
      <c r="K60" s="149" t="s">
        <v>397</v>
      </c>
      <c r="L60" s="149" t="s">
        <v>685</v>
      </c>
      <c r="M60" s="153">
        <v>6</v>
      </c>
      <c r="N60" s="154">
        <v>1</v>
      </c>
      <c r="O60" s="153">
        <f t="shared" si="52"/>
        <v>6</v>
      </c>
      <c r="P60" s="167" t="str">
        <f t="shared" si="43"/>
        <v>Medio</v>
      </c>
      <c r="Q60" s="153">
        <v>100</v>
      </c>
      <c r="R60" s="153">
        <f t="shared" si="0"/>
        <v>600</v>
      </c>
      <c r="S60" s="153" t="str">
        <f t="shared" si="44"/>
        <v>I</v>
      </c>
      <c r="T60" s="155" t="str">
        <f t="shared" si="45"/>
        <v>No Aceptable</v>
      </c>
      <c r="U60" s="137" t="s">
        <v>391</v>
      </c>
      <c r="V60" s="137" t="s">
        <v>392</v>
      </c>
      <c r="W60" s="137" t="s">
        <v>392</v>
      </c>
      <c r="X60" s="149" t="s">
        <v>626</v>
      </c>
      <c r="Y60" s="148" t="s">
        <v>278</v>
      </c>
      <c r="Z60" s="147" t="s">
        <v>392</v>
      </c>
      <c r="AA60" s="149" t="s">
        <v>795</v>
      </c>
      <c r="AB60" s="147" t="s">
        <v>390</v>
      </c>
      <c r="AC60" s="209" t="s">
        <v>687</v>
      </c>
      <c r="AD60" s="153">
        <v>2</v>
      </c>
      <c r="AE60" s="154">
        <v>1</v>
      </c>
      <c r="AF60" s="156">
        <f t="shared" si="36"/>
        <v>2</v>
      </c>
      <c r="AG60" s="157">
        <f t="shared" si="47"/>
        <v>200</v>
      </c>
      <c r="AH60" s="158" t="str">
        <f t="shared" si="46"/>
        <v>II</v>
      </c>
      <c r="AI60" s="155" t="str">
        <f t="shared" si="48"/>
        <v>No Aceptable o Aceptable con Control Especifico</v>
      </c>
      <c r="AJ60" s="159">
        <v>600</v>
      </c>
      <c r="AK60" s="159">
        <f t="shared" si="50"/>
        <v>200</v>
      </c>
      <c r="AL60" s="160">
        <f t="shared" si="51"/>
        <v>0.66666666666666663</v>
      </c>
      <c r="AM60" s="161" t="s">
        <v>394</v>
      </c>
      <c r="AN60" s="210" t="s">
        <v>399</v>
      </c>
    </row>
    <row r="61" spans="1:40" ht="108">
      <c r="A61" s="569"/>
      <c r="B61" s="162" t="s">
        <v>385</v>
      </c>
      <c r="C61" s="162" t="s">
        <v>386</v>
      </c>
      <c r="D61" s="136" t="s">
        <v>453</v>
      </c>
      <c r="E61" s="149" t="s">
        <v>842</v>
      </c>
      <c r="F61" s="208" t="s">
        <v>29</v>
      </c>
      <c r="G61" s="136" t="s">
        <v>62</v>
      </c>
      <c r="H61" s="136" t="s">
        <v>455</v>
      </c>
      <c r="I61" s="147" t="s">
        <v>681</v>
      </c>
      <c r="J61" s="149" t="s">
        <v>389</v>
      </c>
      <c r="K61" s="149" t="s">
        <v>397</v>
      </c>
      <c r="L61" s="149" t="s">
        <v>682</v>
      </c>
      <c r="M61" s="153">
        <v>6</v>
      </c>
      <c r="N61" s="154">
        <v>1</v>
      </c>
      <c r="O61" s="153">
        <f t="shared" si="52"/>
        <v>6</v>
      </c>
      <c r="P61" s="167" t="str">
        <f t="shared" si="43"/>
        <v>Medio</v>
      </c>
      <c r="Q61" s="153">
        <v>100</v>
      </c>
      <c r="R61" s="153">
        <f t="shared" si="0"/>
        <v>600</v>
      </c>
      <c r="S61" s="153" t="str">
        <f t="shared" si="44"/>
        <v>I</v>
      </c>
      <c r="T61" s="155" t="str">
        <f t="shared" si="45"/>
        <v>No Aceptable</v>
      </c>
      <c r="U61" s="137" t="s">
        <v>391</v>
      </c>
      <c r="V61" s="137" t="s">
        <v>392</v>
      </c>
      <c r="W61" s="137" t="s">
        <v>392</v>
      </c>
      <c r="X61" s="149" t="s">
        <v>626</v>
      </c>
      <c r="Y61" s="148" t="s">
        <v>278</v>
      </c>
      <c r="Z61" s="147" t="s">
        <v>392</v>
      </c>
      <c r="AA61" s="149" t="s">
        <v>793</v>
      </c>
      <c r="AB61" s="147" t="s">
        <v>390</v>
      </c>
      <c r="AC61" s="209" t="s">
        <v>794</v>
      </c>
      <c r="AD61" s="153">
        <v>2</v>
      </c>
      <c r="AE61" s="154">
        <v>1</v>
      </c>
      <c r="AF61" s="156">
        <f t="shared" si="36"/>
        <v>2</v>
      </c>
      <c r="AG61" s="157">
        <f t="shared" si="47"/>
        <v>200</v>
      </c>
      <c r="AH61" s="158" t="str">
        <f t="shared" si="46"/>
        <v>II</v>
      </c>
      <c r="AI61" s="155" t="str">
        <f t="shared" si="48"/>
        <v>No Aceptable o Aceptable con Control Especifico</v>
      </c>
      <c r="AJ61" s="159">
        <v>600</v>
      </c>
      <c r="AK61" s="159">
        <f t="shared" si="50"/>
        <v>200</v>
      </c>
      <c r="AL61" s="160">
        <f t="shared" si="51"/>
        <v>0.66666666666666663</v>
      </c>
      <c r="AM61" s="161" t="s">
        <v>394</v>
      </c>
      <c r="AN61" s="210" t="s">
        <v>399</v>
      </c>
    </row>
    <row r="62" spans="1:40" ht="138">
      <c r="A62" s="569"/>
      <c r="B62" s="162" t="s">
        <v>385</v>
      </c>
      <c r="C62" s="162" t="s">
        <v>386</v>
      </c>
      <c r="D62" s="136" t="s">
        <v>456</v>
      </c>
      <c r="E62" s="149" t="s">
        <v>842</v>
      </c>
      <c r="F62" s="208" t="s">
        <v>29</v>
      </c>
      <c r="G62" s="136" t="s">
        <v>36</v>
      </c>
      <c r="H62" s="136" t="s">
        <v>432</v>
      </c>
      <c r="I62" s="136" t="s">
        <v>433</v>
      </c>
      <c r="J62" s="153" t="s">
        <v>397</v>
      </c>
      <c r="K62" s="147" t="s">
        <v>397</v>
      </c>
      <c r="L62" s="147" t="s">
        <v>410</v>
      </c>
      <c r="M62" s="153">
        <v>2</v>
      </c>
      <c r="N62" s="154">
        <v>2</v>
      </c>
      <c r="O62" s="156">
        <f t="shared" si="52"/>
        <v>4</v>
      </c>
      <c r="P62" s="167" t="str">
        <f t="shared" si="43"/>
        <v>Bajo</v>
      </c>
      <c r="Q62" s="156">
        <v>60</v>
      </c>
      <c r="R62" s="156">
        <f t="shared" si="0"/>
        <v>240</v>
      </c>
      <c r="S62" s="153" t="str">
        <f t="shared" si="44"/>
        <v>II</v>
      </c>
      <c r="T62" s="155" t="str">
        <f t="shared" si="45"/>
        <v>No Aceptable o Aceptable con Control Especifico</v>
      </c>
      <c r="U62" s="137" t="s">
        <v>391</v>
      </c>
      <c r="V62" s="137" t="s">
        <v>392</v>
      </c>
      <c r="W62" s="137" t="s">
        <v>392</v>
      </c>
      <c r="X62" s="149" t="s">
        <v>434</v>
      </c>
      <c r="Y62" s="148" t="s">
        <v>278</v>
      </c>
      <c r="Z62" s="148" t="s">
        <v>392</v>
      </c>
      <c r="AA62" s="149" t="s">
        <v>963</v>
      </c>
      <c r="AB62" s="147" t="s">
        <v>390</v>
      </c>
      <c r="AC62" s="209" t="s">
        <v>958</v>
      </c>
      <c r="AD62" s="153">
        <v>2</v>
      </c>
      <c r="AE62" s="154">
        <v>1</v>
      </c>
      <c r="AF62" s="156">
        <f t="shared" si="36"/>
        <v>2</v>
      </c>
      <c r="AG62" s="157">
        <f t="shared" si="47"/>
        <v>120</v>
      </c>
      <c r="AH62" s="158" t="str">
        <f t="shared" si="46"/>
        <v>III</v>
      </c>
      <c r="AI62" s="155" t="str">
        <f t="shared" si="48"/>
        <v>Mejorable</v>
      </c>
      <c r="AJ62" s="159">
        <f t="shared" ref="AJ62:AJ65" si="54">R62</f>
        <v>240</v>
      </c>
      <c r="AK62" s="159">
        <f t="shared" si="50"/>
        <v>120</v>
      </c>
      <c r="AL62" s="160">
        <f t="shared" si="51"/>
        <v>0.5</v>
      </c>
      <c r="AM62" s="161" t="s">
        <v>407</v>
      </c>
      <c r="AN62" s="210" t="s">
        <v>395</v>
      </c>
    </row>
    <row r="63" spans="1:40" ht="102.6">
      <c r="A63" s="569"/>
      <c r="B63" s="152" t="s">
        <v>385</v>
      </c>
      <c r="C63" s="162" t="s">
        <v>386</v>
      </c>
      <c r="D63" s="136" t="s">
        <v>856</v>
      </c>
      <c r="E63" s="149" t="s">
        <v>842</v>
      </c>
      <c r="F63" s="208" t="s">
        <v>29</v>
      </c>
      <c r="G63" s="136" t="s">
        <v>49</v>
      </c>
      <c r="H63" s="136" t="s">
        <v>1198</v>
      </c>
      <c r="I63" s="149" t="s">
        <v>623</v>
      </c>
      <c r="J63" s="147" t="s">
        <v>389</v>
      </c>
      <c r="K63" s="149" t="s">
        <v>624</v>
      </c>
      <c r="L63" s="149" t="s">
        <v>625</v>
      </c>
      <c r="M63" s="153">
        <v>2</v>
      </c>
      <c r="N63" s="154">
        <v>3</v>
      </c>
      <c r="O63" s="153">
        <f t="shared" si="52"/>
        <v>6</v>
      </c>
      <c r="P63" s="167" t="str">
        <f t="shared" si="43"/>
        <v>Medio</v>
      </c>
      <c r="Q63" s="153">
        <v>100</v>
      </c>
      <c r="R63" s="153">
        <f t="shared" si="0"/>
        <v>600</v>
      </c>
      <c r="S63" s="153" t="str">
        <f t="shared" si="44"/>
        <v>I</v>
      </c>
      <c r="T63" s="155" t="str">
        <f t="shared" si="45"/>
        <v>No Aceptable</v>
      </c>
      <c r="U63" s="137" t="s">
        <v>391</v>
      </c>
      <c r="V63" s="137" t="s">
        <v>392</v>
      </c>
      <c r="W63" s="137" t="s">
        <v>392</v>
      </c>
      <c r="X63" s="149" t="s">
        <v>626</v>
      </c>
      <c r="Y63" s="148" t="s">
        <v>278</v>
      </c>
      <c r="Z63" s="147" t="s">
        <v>392</v>
      </c>
      <c r="AA63" s="149" t="s">
        <v>880</v>
      </c>
      <c r="AB63" s="147" t="s">
        <v>390</v>
      </c>
      <c r="AC63" s="209" t="s">
        <v>879</v>
      </c>
      <c r="AD63" s="153">
        <v>2</v>
      </c>
      <c r="AE63" s="154">
        <v>2</v>
      </c>
      <c r="AF63" s="153">
        <f t="shared" si="36"/>
        <v>4</v>
      </c>
      <c r="AG63" s="157">
        <f t="shared" si="47"/>
        <v>400</v>
      </c>
      <c r="AH63" s="158" t="str">
        <f t="shared" si="46"/>
        <v>II</v>
      </c>
      <c r="AI63" s="155" t="str">
        <f t="shared" si="48"/>
        <v>No Aceptable o Aceptable con Control Especifico</v>
      </c>
      <c r="AJ63" s="157">
        <v>600</v>
      </c>
      <c r="AK63" s="157">
        <f t="shared" si="50"/>
        <v>400</v>
      </c>
      <c r="AL63" s="361">
        <f t="shared" si="51"/>
        <v>0.33333333333333331</v>
      </c>
      <c r="AM63" s="362" t="s">
        <v>407</v>
      </c>
      <c r="AN63" s="363" t="s">
        <v>427</v>
      </c>
    </row>
    <row r="64" spans="1:40" ht="145.19999999999999">
      <c r="A64" s="569"/>
      <c r="B64" s="162" t="s">
        <v>385</v>
      </c>
      <c r="C64" s="162" t="s">
        <v>386</v>
      </c>
      <c r="D64" s="136" t="s">
        <v>456</v>
      </c>
      <c r="E64" s="149" t="s">
        <v>842</v>
      </c>
      <c r="F64" s="208" t="s">
        <v>28</v>
      </c>
      <c r="G64" s="136" t="s">
        <v>35</v>
      </c>
      <c r="H64" s="136" t="s">
        <v>457</v>
      </c>
      <c r="I64" s="136" t="s">
        <v>605</v>
      </c>
      <c r="J64" s="149" t="s">
        <v>401</v>
      </c>
      <c r="K64" s="147" t="s">
        <v>397</v>
      </c>
      <c r="L64" s="147" t="s">
        <v>397</v>
      </c>
      <c r="M64" s="153">
        <v>2</v>
      </c>
      <c r="N64" s="154">
        <v>3</v>
      </c>
      <c r="O64" s="153">
        <f t="shared" si="52"/>
        <v>6</v>
      </c>
      <c r="P64" s="167" t="str">
        <f t="shared" si="43"/>
        <v>Medio</v>
      </c>
      <c r="Q64" s="153">
        <v>60</v>
      </c>
      <c r="R64" s="153">
        <f t="shared" si="0"/>
        <v>360</v>
      </c>
      <c r="S64" s="153" t="str">
        <f t="shared" si="44"/>
        <v>II</v>
      </c>
      <c r="T64" s="155" t="str">
        <f t="shared" si="45"/>
        <v>No Aceptable o Aceptable con Control Especifico</v>
      </c>
      <c r="U64" s="137" t="s">
        <v>391</v>
      </c>
      <c r="V64" s="137" t="s">
        <v>392</v>
      </c>
      <c r="W64" s="137" t="s">
        <v>392</v>
      </c>
      <c r="X64" s="149" t="s">
        <v>606</v>
      </c>
      <c r="Y64" s="148" t="s">
        <v>278</v>
      </c>
      <c r="Z64" s="148" t="s">
        <v>392</v>
      </c>
      <c r="AA64" s="149" t="s">
        <v>965</v>
      </c>
      <c r="AB64" s="147" t="s">
        <v>390</v>
      </c>
      <c r="AC64" s="209" t="s">
        <v>966</v>
      </c>
      <c r="AD64" s="153">
        <v>2</v>
      </c>
      <c r="AE64" s="154">
        <v>2</v>
      </c>
      <c r="AF64" s="156">
        <f t="shared" si="36"/>
        <v>4</v>
      </c>
      <c r="AG64" s="157">
        <f t="shared" si="47"/>
        <v>240</v>
      </c>
      <c r="AH64" s="158" t="str">
        <f t="shared" si="46"/>
        <v>II</v>
      </c>
      <c r="AI64" s="155" t="str">
        <f t="shared" si="48"/>
        <v>No Aceptable o Aceptable con Control Especifico</v>
      </c>
      <c r="AJ64" s="159">
        <f t="shared" si="54"/>
        <v>360</v>
      </c>
      <c r="AK64" s="159">
        <f t="shared" si="50"/>
        <v>240</v>
      </c>
      <c r="AL64" s="160">
        <f t="shared" si="51"/>
        <v>0.33333333333333331</v>
      </c>
      <c r="AM64" s="161" t="s">
        <v>394</v>
      </c>
      <c r="AN64" s="210" t="s">
        <v>563</v>
      </c>
    </row>
    <row r="65" spans="1:40" ht="156" customHeight="1">
      <c r="A65" s="569"/>
      <c r="B65" s="162" t="s">
        <v>385</v>
      </c>
      <c r="C65" s="162" t="s">
        <v>386</v>
      </c>
      <c r="D65" s="136" t="s">
        <v>456</v>
      </c>
      <c r="E65" s="149" t="s">
        <v>842</v>
      </c>
      <c r="F65" s="208" t="s">
        <v>28</v>
      </c>
      <c r="G65" s="136" t="s">
        <v>48</v>
      </c>
      <c r="H65" s="136" t="s">
        <v>458</v>
      </c>
      <c r="I65" s="136" t="s">
        <v>600</v>
      </c>
      <c r="J65" s="149" t="s">
        <v>603</v>
      </c>
      <c r="K65" s="149" t="s">
        <v>604</v>
      </c>
      <c r="L65" s="147" t="s">
        <v>390</v>
      </c>
      <c r="M65" s="153">
        <v>2</v>
      </c>
      <c r="N65" s="154">
        <v>3</v>
      </c>
      <c r="O65" s="153">
        <f>M65*N65</f>
        <v>6</v>
      </c>
      <c r="P65" s="167" t="str">
        <f t="shared" si="43"/>
        <v>Medio</v>
      </c>
      <c r="Q65" s="153">
        <v>60</v>
      </c>
      <c r="R65" s="153">
        <f t="shared" si="0"/>
        <v>360</v>
      </c>
      <c r="S65" s="153" t="str">
        <f t="shared" si="44"/>
        <v>II</v>
      </c>
      <c r="T65" s="155" t="str">
        <f t="shared" si="45"/>
        <v>No Aceptable o Aceptable con Control Especifico</v>
      </c>
      <c r="U65" s="137" t="s">
        <v>391</v>
      </c>
      <c r="V65" s="137" t="s">
        <v>392</v>
      </c>
      <c r="W65" s="137" t="s">
        <v>392</v>
      </c>
      <c r="X65" s="149" t="s">
        <v>398</v>
      </c>
      <c r="Y65" s="148" t="s">
        <v>278</v>
      </c>
      <c r="Z65" s="148" t="s">
        <v>392</v>
      </c>
      <c r="AA65" s="149" t="s">
        <v>964</v>
      </c>
      <c r="AB65" s="147" t="s">
        <v>837</v>
      </c>
      <c r="AC65" s="209" t="s">
        <v>659</v>
      </c>
      <c r="AD65" s="153">
        <v>2</v>
      </c>
      <c r="AE65" s="154">
        <v>2</v>
      </c>
      <c r="AF65" s="156">
        <f t="shared" si="36"/>
        <v>4</v>
      </c>
      <c r="AG65" s="157">
        <f t="shared" si="47"/>
        <v>240</v>
      </c>
      <c r="AH65" s="158" t="str">
        <f t="shared" si="46"/>
        <v>II</v>
      </c>
      <c r="AI65" s="155" t="str">
        <f t="shared" si="48"/>
        <v>No Aceptable o Aceptable con Control Especifico</v>
      </c>
      <c r="AJ65" s="159">
        <f t="shared" si="54"/>
        <v>360</v>
      </c>
      <c r="AK65" s="159">
        <f t="shared" si="50"/>
        <v>240</v>
      </c>
      <c r="AL65" s="160">
        <f t="shared" si="51"/>
        <v>0.33333333333333331</v>
      </c>
      <c r="AM65" s="161" t="s">
        <v>394</v>
      </c>
      <c r="AN65" s="210" t="s">
        <v>563</v>
      </c>
    </row>
    <row r="66" spans="1:40" ht="246" customHeight="1">
      <c r="A66" s="569"/>
      <c r="B66" s="321" t="s">
        <v>385</v>
      </c>
      <c r="C66" s="321" t="s">
        <v>386</v>
      </c>
      <c r="D66" s="322" t="s">
        <v>462</v>
      </c>
      <c r="E66" s="149" t="s">
        <v>842</v>
      </c>
      <c r="F66" s="208" t="s">
        <v>27</v>
      </c>
      <c r="G66" s="136" t="s">
        <v>388</v>
      </c>
      <c r="H66" s="208" t="s">
        <v>743</v>
      </c>
      <c r="I66" s="136" t="s">
        <v>596</v>
      </c>
      <c r="J66" s="147" t="s">
        <v>389</v>
      </c>
      <c r="K66" s="149" t="s">
        <v>592</v>
      </c>
      <c r="L66" s="147" t="s">
        <v>390</v>
      </c>
      <c r="M66" s="153">
        <v>2</v>
      </c>
      <c r="N66" s="154">
        <v>3</v>
      </c>
      <c r="O66" s="153">
        <f>M66*N66</f>
        <v>6</v>
      </c>
      <c r="P66" s="167" t="str">
        <f>IF((O66&gt;23),"MuyAlto",IF(O66&gt;9,"Alto",IF(O66&gt;5,"Medio",IF(O66&lt;6,"Bajo"))))</f>
        <v>Medio</v>
      </c>
      <c r="Q66" s="153">
        <v>25</v>
      </c>
      <c r="R66" s="153">
        <f t="shared" si="0"/>
        <v>150</v>
      </c>
      <c r="S66" s="153" t="str">
        <f>IF((R66&gt;599),"I",IF(R66&gt;149,"II",IF(R66&gt;39,"III",IF(R66&lt;31,"IV"))))</f>
        <v>II</v>
      </c>
      <c r="T66" s="155" t="str">
        <f>IF(S66="IV","Aceptable",IF(S66="III","Mejorable",IF(S66="II","No Aceptable o Aceptable con Control Especifico",IF(S66="I","No Aceptable"))))</f>
        <v>No Aceptable o Aceptable con Control Especifico</v>
      </c>
      <c r="U66" s="137" t="s">
        <v>391</v>
      </c>
      <c r="V66" s="137" t="s">
        <v>392</v>
      </c>
      <c r="W66" s="137" t="s">
        <v>392</v>
      </c>
      <c r="X66" s="149" t="s">
        <v>593</v>
      </c>
      <c r="Y66" s="148" t="s">
        <v>278</v>
      </c>
      <c r="Z66" s="148" t="s">
        <v>392</v>
      </c>
      <c r="AA66" s="149" t="s">
        <v>838</v>
      </c>
      <c r="AB66" s="147" t="s">
        <v>390</v>
      </c>
      <c r="AC66" s="209" t="s">
        <v>905</v>
      </c>
      <c r="AD66" s="153">
        <v>2</v>
      </c>
      <c r="AE66" s="154">
        <v>2</v>
      </c>
      <c r="AF66" s="156">
        <f t="shared" si="36"/>
        <v>4</v>
      </c>
      <c r="AG66" s="157">
        <f>AF66*Q66</f>
        <v>100</v>
      </c>
      <c r="AH66" s="158" t="str">
        <f>IF((AG66&gt;599),"I",IF(AG66&gt;149,"II",IF(AG66&gt;39,"III",IF(AG66&lt;31,"IV"))))</f>
        <v>III</v>
      </c>
      <c r="AI66" s="155" t="str">
        <f>IF(AH66="IV","Aceptable",IF(AH66="III","Mejorable",IF(AH66="II","No Aceptable o Aceptable con Control Especifico",IF(AH66="I","No Aceptable"))))</f>
        <v>Mejorable</v>
      </c>
      <c r="AJ66" s="159">
        <f>R66</f>
        <v>150</v>
      </c>
      <c r="AK66" s="159">
        <f>AG66</f>
        <v>100</v>
      </c>
      <c r="AL66" s="160">
        <f>(AJ66-AK66)/AJ66</f>
        <v>0.33333333333333331</v>
      </c>
      <c r="AM66" s="161" t="s">
        <v>394</v>
      </c>
      <c r="AN66" s="210" t="s">
        <v>427</v>
      </c>
    </row>
    <row r="67" spans="1:40" ht="211.2">
      <c r="A67" s="569"/>
      <c r="B67" s="162" t="s">
        <v>385</v>
      </c>
      <c r="C67" s="162" t="s">
        <v>386</v>
      </c>
      <c r="D67" s="208" t="s">
        <v>436</v>
      </c>
      <c r="E67" s="149" t="s">
        <v>842</v>
      </c>
      <c r="F67" s="208" t="s">
        <v>27</v>
      </c>
      <c r="G67" s="208" t="s">
        <v>41</v>
      </c>
      <c r="H67" s="136" t="s">
        <v>437</v>
      </c>
      <c r="I67" s="136" t="s">
        <v>596</v>
      </c>
      <c r="J67" s="147" t="s">
        <v>389</v>
      </c>
      <c r="K67" s="149" t="s">
        <v>598</v>
      </c>
      <c r="L67" s="147" t="s">
        <v>390</v>
      </c>
      <c r="M67" s="153">
        <v>2</v>
      </c>
      <c r="N67" s="154">
        <v>3</v>
      </c>
      <c r="O67" s="153">
        <f>M67*N67</f>
        <v>6</v>
      </c>
      <c r="P67" s="167" t="str">
        <f t="shared" ref="P67" si="55">IF((O67&gt;23),"MuyAlto",IF(O67&gt;9,"Alto",IF(O67&gt;5,"Medio",IF(O67&lt;6,"Bajo"))))</f>
        <v>Medio</v>
      </c>
      <c r="Q67" s="153">
        <v>60</v>
      </c>
      <c r="R67" s="153">
        <f t="shared" si="0"/>
        <v>360</v>
      </c>
      <c r="S67" s="153" t="str">
        <f t="shared" ref="S67" si="56">IF((R67&gt;599),"I",IF(R67&gt;149,"II",IF(R67&gt;39,"III",IF(R67&lt;31,"IV"))))</f>
        <v>II</v>
      </c>
      <c r="T67" s="155" t="str">
        <f t="shared" ref="T67" si="57">IF(S67="IV","Aceptable",IF(S67="III","Mejorable",IF(S67="II","No Aceptable o Aceptable con Control Especifico",IF(S67="I","No Aceptable"))))</f>
        <v>No Aceptable o Aceptable con Control Especifico</v>
      </c>
      <c r="U67" s="137" t="s">
        <v>391</v>
      </c>
      <c r="V67" s="137" t="s">
        <v>392</v>
      </c>
      <c r="W67" s="137" t="s">
        <v>392</v>
      </c>
      <c r="X67" s="149" t="s">
        <v>599</v>
      </c>
      <c r="Y67" s="148" t="s">
        <v>278</v>
      </c>
      <c r="Z67" s="148" t="s">
        <v>392</v>
      </c>
      <c r="AA67" s="149" t="s">
        <v>851</v>
      </c>
      <c r="AB67" s="147" t="s">
        <v>390</v>
      </c>
      <c r="AC67" s="209" t="s">
        <v>906</v>
      </c>
      <c r="AD67" s="153">
        <v>2</v>
      </c>
      <c r="AE67" s="154">
        <v>2</v>
      </c>
      <c r="AF67" s="156">
        <f t="shared" si="36"/>
        <v>4</v>
      </c>
      <c r="AG67" s="157">
        <f>AF67*Q67</f>
        <v>240</v>
      </c>
      <c r="AH67" s="158" t="str">
        <f t="shared" ref="AH67" si="58">IF((AG67&gt;599),"I",IF(AG67&gt;149,"II",IF(AG67&gt;39,"III",IF(AG67&lt;31,"IV"))))</f>
        <v>II</v>
      </c>
      <c r="AI67" s="155" t="str">
        <f>IF(AH67="IV","Aceptable",IF(AH67="III","Mejorable",IF(AH67="II","No Aceptable o Aceptable con Control Especifico",IF(AH67="I","No Aceptable"))))</f>
        <v>No Aceptable o Aceptable con Control Especifico</v>
      </c>
      <c r="AJ67" s="159">
        <f>R67</f>
        <v>360</v>
      </c>
      <c r="AK67" s="159">
        <f>AG67</f>
        <v>240</v>
      </c>
      <c r="AL67" s="160">
        <f>(AJ67-AK67)/AJ67</f>
        <v>0.33333333333333331</v>
      </c>
      <c r="AM67" s="161" t="s">
        <v>407</v>
      </c>
      <c r="AN67" s="210" t="s">
        <v>427</v>
      </c>
    </row>
    <row r="68" spans="1:40" ht="211.2">
      <c r="A68" s="569"/>
      <c r="B68" s="152" t="s">
        <v>385</v>
      </c>
      <c r="C68" s="162" t="s">
        <v>386</v>
      </c>
      <c r="D68" s="136" t="s">
        <v>449</v>
      </c>
      <c r="E68" s="149" t="s">
        <v>842</v>
      </c>
      <c r="F68" s="208" t="s">
        <v>27</v>
      </c>
      <c r="G68" s="208" t="s">
        <v>61</v>
      </c>
      <c r="H68" s="136" t="s">
        <v>423</v>
      </c>
      <c r="I68" s="353" t="s">
        <v>1101</v>
      </c>
      <c r="J68" s="298" t="s">
        <v>389</v>
      </c>
      <c r="K68" s="298" t="s">
        <v>397</v>
      </c>
      <c r="L68" s="298" t="s">
        <v>414</v>
      </c>
      <c r="M68" s="298">
        <v>6</v>
      </c>
      <c r="N68" s="341">
        <v>3</v>
      </c>
      <c r="O68" s="298">
        <v>18</v>
      </c>
      <c r="P68" s="342" t="s">
        <v>1102</v>
      </c>
      <c r="Q68" s="298">
        <v>25</v>
      </c>
      <c r="R68" s="298">
        <v>450</v>
      </c>
      <c r="S68" s="298" t="s">
        <v>148</v>
      </c>
      <c r="T68" s="343" t="s">
        <v>212</v>
      </c>
      <c r="U68" s="342" t="s">
        <v>391</v>
      </c>
      <c r="V68" s="342" t="s">
        <v>392</v>
      </c>
      <c r="W68" s="342" t="s">
        <v>392</v>
      </c>
      <c r="X68" s="340" t="s">
        <v>393</v>
      </c>
      <c r="Y68" s="297" t="s">
        <v>278</v>
      </c>
      <c r="Z68" s="297" t="s">
        <v>392</v>
      </c>
      <c r="AA68" s="340" t="s">
        <v>851</v>
      </c>
      <c r="AB68" s="298" t="s">
        <v>390</v>
      </c>
      <c r="AC68" s="209" t="s">
        <v>906</v>
      </c>
      <c r="AD68" s="298">
        <v>2</v>
      </c>
      <c r="AE68" s="341">
        <v>1</v>
      </c>
      <c r="AF68" s="354">
        <v>2</v>
      </c>
      <c r="AG68" s="298">
        <v>50</v>
      </c>
      <c r="AH68" s="355" t="s">
        <v>171</v>
      </c>
      <c r="AI68" s="347" t="s">
        <v>215</v>
      </c>
      <c r="AJ68" s="356">
        <v>450</v>
      </c>
      <c r="AK68" s="356">
        <v>50</v>
      </c>
      <c r="AL68" s="357">
        <v>0.89</v>
      </c>
      <c r="AM68" s="345" t="s">
        <v>415</v>
      </c>
      <c r="AN68" s="346" t="s">
        <v>411</v>
      </c>
    </row>
    <row r="69" spans="1:40" ht="253.95" customHeight="1">
      <c r="A69" s="569"/>
      <c r="B69" s="162" t="s">
        <v>385</v>
      </c>
      <c r="C69" s="162" t="s">
        <v>386</v>
      </c>
      <c r="D69" s="136" t="s">
        <v>456</v>
      </c>
      <c r="E69" s="149" t="s">
        <v>842</v>
      </c>
      <c r="F69" s="208" t="s">
        <v>27</v>
      </c>
      <c r="G69" s="208" t="s">
        <v>566</v>
      </c>
      <c r="H69" s="208" t="s">
        <v>612</v>
      </c>
      <c r="I69" s="136" t="s">
        <v>594</v>
      </c>
      <c r="J69" s="147" t="s">
        <v>389</v>
      </c>
      <c r="K69" s="149" t="s">
        <v>595</v>
      </c>
      <c r="L69" s="147" t="s">
        <v>390</v>
      </c>
      <c r="M69" s="153">
        <v>2</v>
      </c>
      <c r="N69" s="154">
        <v>3</v>
      </c>
      <c r="O69" s="153">
        <f t="shared" ref="O69" si="59">M69*N69</f>
        <v>6</v>
      </c>
      <c r="P69" s="167" t="str">
        <f t="shared" ref="P69" si="60">IF((O69&gt;23),"MuyAlto",IF(O69&gt;9,"Alto",IF(O69&gt;5,"Medio",IF(O69&lt;6,"Bajo"))))</f>
        <v>Medio</v>
      </c>
      <c r="Q69" s="153">
        <v>60</v>
      </c>
      <c r="R69" s="153">
        <f t="shared" si="0"/>
        <v>360</v>
      </c>
      <c r="S69" s="153" t="str">
        <f t="shared" ref="S69" si="61">IF((R69&gt;599),"I",IF(R69&gt;149,"II",IF(R69&gt;39,"III",IF(R69&lt;31,"IV"))))</f>
        <v>II</v>
      </c>
      <c r="T69" s="155" t="str">
        <f t="shared" ref="T69" si="62">IF(S69="IV","Aceptable",IF(S69="III","Mejorable",IF(S69="II","No Aceptable o Aceptable con Control Especifico",IF(S69="I","No Aceptable"))))</f>
        <v>No Aceptable o Aceptable con Control Especifico</v>
      </c>
      <c r="U69" s="137" t="s">
        <v>391</v>
      </c>
      <c r="V69" s="137" t="s">
        <v>392</v>
      </c>
      <c r="W69" s="137" t="s">
        <v>392</v>
      </c>
      <c r="X69" s="149" t="s">
        <v>599</v>
      </c>
      <c r="Y69" s="148" t="s">
        <v>278</v>
      </c>
      <c r="Z69" s="148" t="s">
        <v>392</v>
      </c>
      <c r="AA69" s="149" t="s">
        <v>850</v>
      </c>
      <c r="AB69" s="147" t="s">
        <v>390</v>
      </c>
      <c r="AC69" s="209" t="s">
        <v>905</v>
      </c>
      <c r="AD69" s="153">
        <v>2</v>
      </c>
      <c r="AE69" s="154">
        <v>2</v>
      </c>
      <c r="AF69" s="156">
        <f t="shared" si="36"/>
        <v>4</v>
      </c>
      <c r="AG69" s="157">
        <f>AF69*Q69</f>
        <v>240</v>
      </c>
      <c r="AH69" s="158" t="str">
        <f t="shared" ref="AH69" si="63">IF((AG69&gt;599),"I",IF(AG69&gt;149,"II",IF(AG69&gt;39,"III",IF(AG69&lt;31,"IV"))))</f>
        <v>II</v>
      </c>
      <c r="AI69" s="155" t="str">
        <f>IF(AH69="IV","Aceptable",IF(AH69="III","Mejorable",IF(AH69="II","No Aceptable o Aceptable con Control Especifico",IF(AH69="I","No Aceptable"))))</f>
        <v>No Aceptable o Aceptable con Control Especifico</v>
      </c>
      <c r="AJ69" s="159">
        <f>R69</f>
        <v>360</v>
      </c>
      <c r="AK69" s="159">
        <f>AG69</f>
        <v>240</v>
      </c>
      <c r="AL69" s="160">
        <f>(AJ69-AK69)/AJ69</f>
        <v>0.33333333333333331</v>
      </c>
      <c r="AM69" s="161" t="s">
        <v>394</v>
      </c>
      <c r="AN69" s="210" t="s">
        <v>427</v>
      </c>
    </row>
    <row r="70" spans="1:40" ht="138">
      <c r="A70" s="569"/>
      <c r="B70" s="162" t="s">
        <v>385</v>
      </c>
      <c r="C70" s="162" t="s">
        <v>386</v>
      </c>
      <c r="D70" s="136" t="s">
        <v>456</v>
      </c>
      <c r="E70" s="149" t="s">
        <v>842</v>
      </c>
      <c r="F70" s="208" t="s">
        <v>24</v>
      </c>
      <c r="G70" s="136" t="s">
        <v>38</v>
      </c>
      <c r="H70" s="136" t="s">
        <v>459</v>
      </c>
      <c r="I70" s="136" t="s">
        <v>460</v>
      </c>
      <c r="J70" s="153" t="s">
        <v>397</v>
      </c>
      <c r="K70" s="136" t="s">
        <v>430</v>
      </c>
      <c r="L70" s="153" t="s">
        <v>397</v>
      </c>
      <c r="M70" s="153">
        <v>2</v>
      </c>
      <c r="N70" s="154">
        <v>4</v>
      </c>
      <c r="O70" s="156">
        <f t="shared" si="12"/>
        <v>8</v>
      </c>
      <c r="P70" s="167" t="str">
        <f t="shared" si="2"/>
        <v>Medio</v>
      </c>
      <c r="Q70" s="156">
        <v>10</v>
      </c>
      <c r="R70" s="156">
        <f t="shared" si="0"/>
        <v>80</v>
      </c>
      <c r="S70" s="153" t="str">
        <f t="shared" si="3"/>
        <v>III</v>
      </c>
      <c r="T70" s="155" t="str">
        <f t="shared" si="4"/>
        <v>Mejorable</v>
      </c>
      <c r="U70" s="137" t="s">
        <v>391</v>
      </c>
      <c r="V70" s="137" t="s">
        <v>392</v>
      </c>
      <c r="W70" s="137" t="s">
        <v>392</v>
      </c>
      <c r="X70" s="149" t="s">
        <v>431</v>
      </c>
      <c r="Y70" s="148" t="s">
        <v>278</v>
      </c>
      <c r="Z70" s="147" t="s">
        <v>392</v>
      </c>
      <c r="AA70" s="147" t="s">
        <v>442</v>
      </c>
      <c r="AB70" s="148" t="s">
        <v>390</v>
      </c>
      <c r="AC70" s="209" t="s">
        <v>562</v>
      </c>
      <c r="AD70" s="153">
        <v>2</v>
      </c>
      <c r="AE70" s="154">
        <v>1</v>
      </c>
      <c r="AF70" s="156">
        <f t="shared" si="36"/>
        <v>2</v>
      </c>
      <c r="AG70" s="157">
        <f>AF70*Q70</f>
        <v>20</v>
      </c>
      <c r="AH70" s="158" t="str">
        <f>IF((AG70&gt;599),"I",IF(AG70&gt;149,"II",IF(AG70&gt;39,"III",IF(AG70&lt;31,"IV"))))</f>
        <v>IV</v>
      </c>
      <c r="AI70" s="155" t="str">
        <f>IF(AH70="IV","Aceptable",IF(AH70="III","Mejorable",IF(AH70="II","No Aceptable o Aceptable con Control Especifico",IF(AH70="I","No Aceptable"))))</f>
        <v>Aceptable</v>
      </c>
      <c r="AJ70" s="159">
        <f>R70</f>
        <v>80</v>
      </c>
      <c r="AK70" s="159">
        <f>AG70</f>
        <v>20</v>
      </c>
      <c r="AL70" s="160">
        <f>(AJ70-AK70)/AJ70</f>
        <v>0.75</v>
      </c>
      <c r="AM70" s="161" t="s">
        <v>443</v>
      </c>
      <c r="AN70" s="210" t="s">
        <v>451</v>
      </c>
    </row>
    <row r="71" spans="1:40" ht="138">
      <c r="A71" s="569"/>
      <c r="B71" s="162" t="s">
        <v>385</v>
      </c>
      <c r="C71" s="162" t="s">
        <v>386</v>
      </c>
      <c r="D71" s="136" t="s">
        <v>456</v>
      </c>
      <c r="E71" s="149" t="s">
        <v>842</v>
      </c>
      <c r="F71" s="208" t="s">
        <v>25</v>
      </c>
      <c r="G71" s="136" t="s">
        <v>570</v>
      </c>
      <c r="H71" s="136" t="s">
        <v>461</v>
      </c>
      <c r="I71" s="136" t="s">
        <v>403</v>
      </c>
      <c r="J71" s="149" t="s">
        <v>389</v>
      </c>
      <c r="K71" s="147" t="s">
        <v>397</v>
      </c>
      <c r="L71" s="149" t="s">
        <v>404</v>
      </c>
      <c r="M71" s="153">
        <v>2</v>
      </c>
      <c r="N71" s="154">
        <v>3</v>
      </c>
      <c r="O71" s="153">
        <f t="shared" si="12"/>
        <v>6</v>
      </c>
      <c r="P71" s="167" t="str">
        <f t="shared" si="2"/>
        <v>Medio</v>
      </c>
      <c r="Q71" s="153">
        <v>10</v>
      </c>
      <c r="R71" s="153">
        <f t="shared" si="0"/>
        <v>60</v>
      </c>
      <c r="S71" s="153" t="str">
        <f t="shared" si="3"/>
        <v>III</v>
      </c>
      <c r="T71" s="221" t="str">
        <f t="shared" si="4"/>
        <v>Mejorable</v>
      </c>
      <c r="U71" s="137" t="s">
        <v>391</v>
      </c>
      <c r="V71" s="137" t="s">
        <v>392</v>
      </c>
      <c r="W71" s="137" t="s">
        <v>392</v>
      </c>
      <c r="X71" s="149" t="s">
        <v>405</v>
      </c>
      <c r="Y71" s="148" t="s">
        <v>278</v>
      </c>
      <c r="Z71" s="147" t="s">
        <v>607</v>
      </c>
      <c r="AA71" s="149" t="s">
        <v>608</v>
      </c>
      <c r="AB71" s="147" t="s">
        <v>390</v>
      </c>
      <c r="AC71" s="209" t="s">
        <v>658</v>
      </c>
      <c r="AD71" s="153">
        <v>2</v>
      </c>
      <c r="AE71" s="154">
        <v>2</v>
      </c>
      <c r="AF71" s="156">
        <f t="shared" si="36"/>
        <v>4</v>
      </c>
      <c r="AG71" s="157">
        <f t="shared" ref="AG71" si="64">AF71*Q71</f>
        <v>40</v>
      </c>
      <c r="AH71" s="158" t="str">
        <f t="shared" ref="AH71" si="65">IF((AG71&gt;599),"I",IF(AG71&gt;149,"II",IF(AG71&gt;39,"III",IF(AG71&lt;31,"IV"))))</f>
        <v>III</v>
      </c>
      <c r="AI71" s="155" t="str">
        <f t="shared" ref="AI71" si="66">IF(AH71="IV","Aceptable",IF(AH71="III","Mejorable",IF(AH71="II","No Aceptable o Aceptable con Control Especifico",IF(AH71="I","No Aceptable"))))</f>
        <v>Mejorable</v>
      </c>
      <c r="AJ71" s="159">
        <f t="shared" ref="AJ71" si="67">R71</f>
        <v>60</v>
      </c>
      <c r="AK71" s="159">
        <f t="shared" ref="AK71" si="68">AG71</f>
        <v>40</v>
      </c>
      <c r="AL71" s="160">
        <f t="shared" ref="AL71:AL74" si="69">(AJ71-AK71)/AJ71</f>
        <v>0.33333333333333331</v>
      </c>
      <c r="AM71" s="161" t="s">
        <v>407</v>
      </c>
      <c r="AN71" s="210" t="s">
        <v>427</v>
      </c>
    </row>
    <row r="72" spans="1:40" ht="127.8">
      <c r="A72" s="569"/>
      <c r="B72" s="162" t="s">
        <v>385</v>
      </c>
      <c r="C72" s="162" t="s">
        <v>386</v>
      </c>
      <c r="D72" s="136" t="s">
        <v>456</v>
      </c>
      <c r="E72" s="149" t="s">
        <v>842</v>
      </c>
      <c r="F72" s="208" t="s">
        <v>25</v>
      </c>
      <c r="G72" s="136" t="s">
        <v>32</v>
      </c>
      <c r="H72" s="136" t="s">
        <v>435</v>
      </c>
      <c r="I72" s="136" t="s">
        <v>664</v>
      </c>
      <c r="J72" s="147" t="s">
        <v>389</v>
      </c>
      <c r="K72" s="149" t="s">
        <v>665</v>
      </c>
      <c r="L72" s="147" t="s">
        <v>390</v>
      </c>
      <c r="M72" s="153">
        <v>2</v>
      </c>
      <c r="N72" s="154">
        <v>4</v>
      </c>
      <c r="O72" s="153">
        <f t="shared" si="12"/>
        <v>8</v>
      </c>
      <c r="P72" s="167" t="str">
        <f t="shared" si="2"/>
        <v>Medio</v>
      </c>
      <c r="Q72" s="153">
        <v>60</v>
      </c>
      <c r="R72" s="153">
        <f t="shared" si="0"/>
        <v>480</v>
      </c>
      <c r="S72" s="153" t="str">
        <f t="shared" si="3"/>
        <v>II</v>
      </c>
      <c r="T72" s="155" t="str">
        <f t="shared" si="4"/>
        <v>No Aceptable o Aceptable con Control Especifico</v>
      </c>
      <c r="U72" s="137" t="s">
        <v>666</v>
      </c>
      <c r="V72" s="137" t="s">
        <v>392</v>
      </c>
      <c r="W72" s="137" t="s">
        <v>392</v>
      </c>
      <c r="X72" s="149" t="s">
        <v>667</v>
      </c>
      <c r="Y72" s="148" t="s">
        <v>278</v>
      </c>
      <c r="Z72" s="148" t="s">
        <v>392</v>
      </c>
      <c r="AA72" s="149" t="s">
        <v>669</v>
      </c>
      <c r="AB72" s="147" t="s">
        <v>390</v>
      </c>
      <c r="AC72" s="209" t="s">
        <v>668</v>
      </c>
      <c r="AD72" s="276">
        <v>2</v>
      </c>
      <c r="AE72" s="277">
        <v>3</v>
      </c>
      <c r="AF72" s="278">
        <f>AD72*AE72</f>
        <v>6</v>
      </c>
      <c r="AG72" s="279">
        <f>AF72*Q72</f>
        <v>360</v>
      </c>
      <c r="AH72" s="280" t="str">
        <f>IF((AG72&gt;599),"I",IF(AG72&gt;149,"II",IF(AG72&gt;39,"III",IF(AG72&lt;31,"IV"))))</f>
        <v>II</v>
      </c>
      <c r="AI72" s="281" t="str">
        <f>IF(AH72="IV","Aceptable",IF(AH72="III","Mejorable",IF(AH72="II","No Aceptable o Aceptable con Control Especifico",IF(AH72="I","No Aceptable"))))</f>
        <v>No Aceptable o Aceptable con Control Especifico</v>
      </c>
      <c r="AJ72" s="282">
        <v>480</v>
      </c>
      <c r="AK72" s="282">
        <f>AG72</f>
        <v>360</v>
      </c>
      <c r="AL72" s="283">
        <f t="shared" si="69"/>
        <v>0.25</v>
      </c>
      <c r="AM72" s="161" t="s">
        <v>394</v>
      </c>
      <c r="AN72" s="210" t="s">
        <v>634</v>
      </c>
    </row>
    <row r="73" spans="1:40" ht="138">
      <c r="A73" s="569"/>
      <c r="B73" s="162" t="s">
        <v>385</v>
      </c>
      <c r="C73" s="162" t="s">
        <v>574</v>
      </c>
      <c r="D73" s="136" t="s">
        <v>456</v>
      </c>
      <c r="E73" s="149" t="s">
        <v>842</v>
      </c>
      <c r="F73" s="311" t="s">
        <v>30</v>
      </c>
      <c r="G73" s="311" t="s">
        <v>44</v>
      </c>
      <c r="H73" s="311" t="s">
        <v>636</v>
      </c>
      <c r="I73" s="149" t="s">
        <v>645</v>
      </c>
      <c r="J73" s="147" t="s">
        <v>390</v>
      </c>
      <c r="K73" s="147" t="s">
        <v>638</v>
      </c>
      <c r="L73" s="147" t="s">
        <v>639</v>
      </c>
      <c r="M73" s="153">
        <v>2</v>
      </c>
      <c r="N73" s="154">
        <v>4</v>
      </c>
      <c r="O73" s="153">
        <f t="shared" si="12"/>
        <v>8</v>
      </c>
      <c r="P73" s="167" t="str">
        <f t="shared" si="2"/>
        <v>Medio</v>
      </c>
      <c r="Q73" s="153">
        <v>100</v>
      </c>
      <c r="R73" s="153">
        <f t="shared" si="0"/>
        <v>800</v>
      </c>
      <c r="S73" s="153" t="str">
        <f t="shared" si="3"/>
        <v>I</v>
      </c>
      <c r="T73" s="155" t="str">
        <f t="shared" si="4"/>
        <v>No Aceptable</v>
      </c>
      <c r="U73" s="137" t="s">
        <v>391</v>
      </c>
      <c r="V73" s="137" t="s">
        <v>392</v>
      </c>
      <c r="W73" s="137" t="s">
        <v>392</v>
      </c>
      <c r="X73" s="149" t="s">
        <v>626</v>
      </c>
      <c r="Y73" s="262" t="s">
        <v>278</v>
      </c>
      <c r="Z73" s="263" t="s">
        <v>392</v>
      </c>
      <c r="AA73" s="261" t="s">
        <v>960</v>
      </c>
      <c r="AB73" s="263" t="s">
        <v>641</v>
      </c>
      <c r="AC73" s="264" t="s">
        <v>643</v>
      </c>
      <c r="AD73" s="265">
        <v>2</v>
      </c>
      <c r="AE73" s="266">
        <v>3</v>
      </c>
      <c r="AF73" s="267">
        <f t="shared" ref="AF73:AF74" si="70">AD73*AE73</f>
        <v>6</v>
      </c>
      <c r="AG73" s="268">
        <f t="shared" ref="AG73:AG74" si="71">AF73*Q73</f>
        <v>600</v>
      </c>
      <c r="AH73" s="269" t="str">
        <f t="shared" ref="AH73:AH74" si="72">IF((AG73&gt;599),"I",IF(AG73&gt;149,"II",IF(AG73&gt;39,"III",IF(AG73&lt;31,"IV"))))</f>
        <v>I</v>
      </c>
      <c r="AI73" s="270" t="str">
        <f t="shared" ref="AI73:AI74" si="73">IF(AH73="IV","Aceptable",IF(AH73="III","Mejorable",IF(AH73="II","No Aceptable o Aceptable con Control Especifico",IF(AH73="I","No Aceptable"))))</f>
        <v>No Aceptable</v>
      </c>
      <c r="AJ73" s="271">
        <v>800</v>
      </c>
      <c r="AK73" s="271">
        <f t="shared" ref="AK73:AK74" si="74">AG73</f>
        <v>600</v>
      </c>
      <c r="AL73" s="272">
        <f t="shared" si="69"/>
        <v>0.25</v>
      </c>
      <c r="AM73" s="273" t="s">
        <v>407</v>
      </c>
      <c r="AN73" s="210" t="s">
        <v>634</v>
      </c>
    </row>
    <row r="74" spans="1:40" ht="102.6">
      <c r="A74" s="569"/>
      <c r="B74" s="321" t="s">
        <v>385</v>
      </c>
      <c r="C74" s="321" t="s">
        <v>386</v>
      </c>
      <c r="D74" s="322" t="s">
        <v>462</v>
      </c>
      <c r="E74" s="149" t="s">
        <v>842</v>
      </c>
      <c r="F74" s="349" t="s">
        <v>30</v>
      </c>
      <c r="G74" s="349" t="s">
        <v>57</v>
      </c>
      <c r="H74" s="349" t="s">
        <v>1044</v>
      </c>
      <c r="I74" s="263" t="s">
        <v>646</v>
      </c>
      <c r="J74" s="263" t="s">
        <v>390</v>
      </c>
      <c r="K74" s="263" t="s">
        <v>638</v>
      </c>
      <c r="L74" s="263" t="s">
        <v>639</v>
      </c>
      <c r="M74" s="265">
        <v>2</v>
      </c>
      <c r="N74" s="266">
        <v>4</v>
      </c>
      <c r="O74" s="265">
        <f t="shared" si="12"/>
        <v>8</v>
      </c>
      <c r="P74" s="324" t="str">
        <f t="shared" si="2"/>
        <v>Medio</v>
      </c>
      <c r="Q74" s="265">
        <v>100</v>
      </c>
      <c r="R74" s="265">
        <f t="shared" si="0"/>
        <v>800</v>
      </c>
      <c r="S74" s="265" t="str">
        <f t="shared" si="3"/>
        <v>I</v>
      </c>
      <c r="T74" s="270" t="str">
        <f t="shared" si="4"/>
        <v>No Aceptable</v>
      </c>
      <c r="U74" s="260" t="s">
        <v>391</v>
      </c>
      <c r="V74" s="260" t="s">
        <v>392</v>
      </c>
      <c r="W74" s="260" t="s">
        <v>392</v>
      </c>
      <c r="X74" s="261" t="s">
        <v>626</v>
      </c>
      <c r="Y74" s="262" t="s">
        <v>278</v>
      </c>
      <c r="Z74" s="263" t="s">
        <v>392</v>
      </c>
      <c r="AA74" s="261" t="s">
        <v>959</v>
      </c>
      <c r="AB74" s="263" t="s">
        <v>641</v>
      </c>
      <c r="AC74" s="264" t="s">
        <v>643</v>
      </c>
      <c r="AD74" s="265">
        <v>2</v>
      </c>
      <c r="AE74" s="266">
        <v>3</v>
      </c>
      <c r="AF74" s="267">
        <f t="shared" si="70"/>
        <v>6</v>
      </c>
      <c r="AG74" s="268">
        <f t="shared" si="71"/>
        <v>600</v>
      </c>
      <c r="AH74" s="269" t="str">
        <f t="shared" si="72"/>
        <v>I</v>
      </c>
      <c r="AI74" s="270" t="str">
        <f t="shared" si="73"/>
        <v>No Aceptable</v>
      </c>
      <c r="AJ74" s="271">
        <v>800</v>
      </c>
      <c r="AK74" s="271">
        <f t="shared" si="74"/>
        <v>600</v>
      </c>
      <c r="AL74" s="272">
        <f t="shared" si="69"/>
        <v>0.25</v>
      </c>
      <c r="AM74" s="273" t="s">
        <v>407</v>
      </c>
      <c r="AN74" s="210" t="s">
        <v>634</v>
      </c>
    </row>
    <row r="75" spans="1:40" ht="297" customHeight="1">
      <c r="A75" s="566" t="s">
        <v>567</v>
      </c>
      <c r="B75" s="162" t="s">
        <v>385</v>
      </c>
      <c r="C75" s="162" t="s">
        <v>386</v>
      </c>
      <c r="D75" s="319" t="s">
        <v>760</v>
      </c>
      <c r="E75" s="149" t="s">
        <v>842</v>
      </c>
      <c r="F75" s="208" t="s">
        <v>24</v>
      </c>
      <c r="G75" s="208" t="s">
        <v>72</v>
      </c>
      <c r="H75" s="208" t="s">
        <v>772</v>
      </c>
      <c r="I75" s="136" t="s">
        <v>774</v>
      </c>
      <c r="J75" s="147" t="s">
        <v>397</v>
      </c>
      <c r="K75" s="147" t="s">
        <v>397</v>
      </c>
      <c r="L75" s="136" t="s">
        <v>775</v>
      </c>
      <c r="M75" s="153">
        <v>2</v>
      </c>
      <c r="N75" s="154">
        <v>2</v>
      </c>
      <c r="O75" s="156">
        <f t="shared" ref="O75:O93" si="75">M75*N75</f>
        <v>4</v>
      </c>
      <c r="P75" s="167" t="str">
        <f t="shared" ref="P75:P93" si="76">IF((O75&gt;23),"MuyAlto",IF(O75&gt;9,"Alto",IF(O75&gt;5,"Medio",IF(O75&lt;6,"Bajo"))))</f>
        <v>Bajo</v>
      </c>
      <c r="Q75" s="156">
        <v>25</v>
      </c>
      <c r="R75" s="156">
        <f t="shared" ref="R75:R93" si="77">O75*Q75</f>
        <v>100</v>
      </c>
      <c r="S75" s="153" t="str">
        <f t="shared" ref="S75:S93" si="78">IF((R75&gt;599),"I",IF(R75&gt;149,"II",IF(R75&gt;39,"III",IF(R75&lt;31,"IV"))))</f>
        <v>III</v>
      </c>
      <c r="T75" s="155" t="str">
        <f t="shared" ref="T75:T93" si="79">IF(S75="IV","Aceptable",IF(S75="III","Mejorable",IF(S75="II","No Aceptable o Aceptable con Control Especifico",IF(S75="I","No Aceptable"))))</f>
        <v>Mejorable</v>
      </c>
      <c r="U75" s="137" t="s">
        <v>391</v>
      </c>
      <c r="V75" s="137" t="s">
        <v>392</v>
      </c>
      <c r="W75" s="137" t="s">
        <v>392</v>
      </c>
      <c r="X75" s="149" t="s">
        <v>463</v>
      </c>
      <c r="Y75" s="148" t="s">
        <v>278</v>
      </c>
      <c r="Z75" s="147" t="s">
        <v>392</v>
      </c>
      <c r="AA75" s="308" t="s">
        <v>1094</v>
      </c>
      <c r="AB75" s="147" t="s">
        <v>777</v>
      </c>
      <c r="AC75" s="209" t="s">
        <v>1095</v>
      </c>
      <c r="AD75" s="153">
        <v>2</v>
      </c>
      <c r="AE75" s="154">
        <v>1</v>
      </c>
      <c r="AF75" s="156">
        <f t="shared" ref="AF75:AF93" si="80">AD75*AE75</f>
        <v>2</v>
      </c>
      <c r="AG75" s="157">
        <f t="shared" ref="AG75:AG93" si="81">AF75*Q75</f>
        <v>50</v>
      </c>
      <c r="AH75" s="158" t="str">
        <f t="shared" ref="AH75:AH93" si="82">IF((AG75&gt;599),"I",IF(AG75&gt;149,"II",IF(AG75&gt;39,"III",IF(AG75&lt;31,"IV"))))</f>
        <v>III</v>
      </c>
      <c r="AI75" s="155" t="str">
        <f t="shared" ref="AI75:AI93" si="83">IF(AH75="IV","Aceptable",IF(AH75="III","Mejorable",IF(AH75="II","No Aceptable o Aceptable con Control Especifico",IF(AH75="I","No Aceptable"))))</f>
        <v>Mejorable</v>
      </c>
      <c r="AJ75" s="159">
        <f t="shared" ref="AJ75:AJ89" si="84">R75</f>
        <v>100</v>
      </c>
      <c r="AK75" s="159">
        <f t="shared" ref="AK75:AK93" si="85">AG75</f>
        <v>50</v>
      </c>
      <c r="AL75" s="160">
        <f t="shared" ref="AL75:AL93" si="86">(AJ75-AK75)/AJ75</f>
        <v>0.5</v>
      </c>
      <c r="AM75" s="161" t="s">
        <v>419</v>
      </c>
      <c r="AN75" s="210" t="s">
        <v>395</v>
      </c>
    </row>
    <row r="76" spans="1:40" ht="316.05" customHeight="1">
      <c r="A76" s="566"/>
      <c r="B76" s="162" t="s">
        <v>385</v>
      </c>
      <c r="C76" s="162" t="s">
        <v>386</v>
      </c>
      <c r="D76" s="319" t="s">
        <v>770</v>
      </c>
      <c r="E76" s="149" t="s">
        <v>842</v>
      </c>
      <c r="F76" s="208" t="s">
        <v>24</v>
      </c>
      <c r="G76" s="208" t="s">
        <v>38</v>
      </c>
      <c r="H76" s="208" t="s">
        <v>771</v>
      </c>
      <c r="I76" s="136" t="s">
        <v>773</v>
      </c>
      <c r="J76" s="147" t="s">
        <v>397</v>
      </c>
      <c r="K76" s="147" t="s">
        <v>397</v>
      </c>
      <c r="L76" s="136" t="s">
        <v>775</v>
      </c>
      <c r="M76" s="153">
        <v>2</v>
      </c>
      <c r="N76" s="154">
        <v>3</v>
      </c>
      <c r="O76" s="156">
        <f>M76*N76</f>
        <v>6</v>
      </c>
      <c r="P76" s="167" t="str">
        <f>IF((O76&gt;23),"MuyAlto",IF(O76&gt;9,"Alto",IF(O76&gt;5,"Medio",IF(O76&lt;6,"Bajo"))))</f>
        <v>Medio</v>
      </c>
      <c r="Q76" s="156">
        <v>25</v>
      </c>
      <c r="R76" s="156">
        <f>O76*Q76</f>
        <v>150</v>
      </c>
      <c r="S76" s="153" t="str">
        <f>IF((R76&gt;599),"I",IF(R76&gt;149,"II",IF(R76&gt;39,"III",IF(R76&lt;31,"IV"))))</f>
        <v>II</v>
      </c>
      <c r="T76" s="155" t="str">
        <f>IF(S76="IV","Aceptable",IF(S76="III","Mejorable",IF(S76="II","No Aceptable o Aceptable con Control Especifico",IF(S76="I","No Aceptable"))))</f>
        <v>No Aceptable o Aceptable con Control Especifico</v>
      </c>
      <c r="U76" s="137" t="s">
        <v>391</v>
      </c>
      <c r="V76" s="137" t="s">
        <v>392</v>
      </c>
      <c r="W76" s="137" t="s">
        <v>392</v>
      </c>
      <c r="X76" s="147" t="s">
        <v>776</v>
      </c>
      <c r="Y76" s="148" t="s">
        <v>278</v>
      </c>
      <c r="Z76" s="147" t="s">
        <v>392</v>
      </c>
      <c r="AA76" s="308" t="s">
        <v>1093</v>
      </c>
      <c r="AB76" s="148" t="s">
        <v>390</v>
      </c>
      <c r="AC76" s="169" t="s">
        <v>1092</v>
      </c>
      <c r="AD76" s="153">
        <v>2</v>
      </c>
      <c r="AE76" s="154">
        <v>1</v>
      </c>
      <c r="AF76" s="156">
        <f>AD76*AE76</f>
        <v>2</v>
      </c>
      <c r="AG76" s="157">
        <f>AF76*Q76</f>
        <v>50</v>
      </c>
      <c r="AH76" s="158" t="str">
        <f>IF((AG76&gt;599),"I",IF(AG76&gt;149,"II",IF(AG76&gt;39,"III",IF(AG76&lt;31,"IV"))))</f>
        <v>III</v>
      </c>
      <c r="AI76" s="155" t="str">
        <f>IF(AH76="IV","Aceptable",IF(AH76="III","Mejorable",IF(AH76="II","No Aceptable o Aceptable con Control Especifico",IF(AH76="I","No Aceptable"))))</f>
        <v>Mejorable</v>
      </c>
      <c r="AJ76" s="159">
        <f>R76</f>
        <v>150</v>
      </c>
      <c r="AK76" s="159">
        <f>AG76</f>
        <v>50</v>
      </c>
      <c r="AL76" s="160">
        <f>(AJ76-AK76)/AJ76</f>
        <v>0.66666666666666663</v>
      </c>
      <c r="AM76" s="161" t="s">
        <v>419</v>
      </c>
      <c r="AN76" s="210" t="s">
        <v>399</v>
      </c>
    </row>
    <row r="77" spans="1:40" ht="240" customHeight="1">
      <c r="A77" s="566"/>
      <c r="B77" s="162" t="s">
        <v>385</v>
      </c>
      <c r="C77" s="162" t="s">
        <v>386</v>
      </c>
      <c r="D77" s="319" t="s">
        <v>764</v>
      </c>
      <c r="E77" s="149" t="s">
        <v>842</v>
      </c>
      <c r="F77" s="208" t="s">
        <v>27</v>
      </c>
      <c r="G77" s="208" t="s">
        <v>590</v>
      </c>
      <c r="H77" s="208" t="s">
        <v>761</v>
      </c>
      <c r="I77" s="136" t="s">
        <v>596</v>
      </c>
      <c r="J77" s="147" t="s">
        <v>389</v>
      </c>
      <c r="K77" s="149" t="s">
        <v>592</v>
      </c>
      <c r="L77" s="147" t="s">
        <v>390</v>
      </c>
      <c r="M77" s="153">
        <v>2</v>
      </c>
      <c r="N77" s="154">
        <v>3</v>
      </c>
      <c r="O77" s="153">
        <f>M77*N77</f>
        <v>6</v>
      </c>
      <c r="P77" s="167" t="str">
        <f>IF((O77&gt;23),"MuyAlto",IF(O77&gt;9,"Alto",IF(O77&gt;5,"Medio",IF(O77&lt;6,"Bajo"))))</f>
        <v>Medio</v>
      </c>
      <c r="Q77" s="153">
        <v>25</v>
      </c>
      <c r="R77" s="153">
        <f t="shared" ref="R77:R78" si="87">O77*Q77</f>
        <v>150</v>
      </c>
      <c r="S77" s="153" t="str">
        <f>IF((R77&gt;599),"I",IF(R77&gt;149,"II",IF(R77&gt;39,"III",IF(R77&lt;31,"IV"))))</f>
        <v>II</v>
      </c>
      <c r="T77" s="155" t="str">
        <f>IF(S77="IV","Aceptable",IF(S77="III","Mejorable",IF(S77="II","No Aceptable o Aceptable con Control Especifico",IF(S77="I","No Aceptable"))))</f>
        <v>No Aceptable o Aceptable con Control Especifico</v>
      </c>
      <c r="U77" s="137" t="s">
        <v>391</v>
      </c>
      <c r="V77" s="137" t="s">
        <v>392</v>
      </c>
      <c r="W77" s="137" t="s">
        <v>392</v>
      </c>
      <c r="X77" s="149" t="s">
        <v>593</v>
      </c>
      <c r="Y77" s="148" t="s">
        <v>278</v>
      </c>
      <c r="Z77" s="148" t="s">
        <v>392</v>
      </c>
      <c r="AA77" s="149" t="s">
        <v>762</v>
      </c>
      <c r="AB77" s="147" t="s">
        <v>390</v>
      </c>
      <c r="AC77" s="209" t="s">
        <v>905</v>
      </c>
      <c r="AD77" s="153">
        <v>2</v>
      </c>
      <c r="AE77" s="154">
        <v>2</v>
      </c>
      <c r="AF77" s="156">
        <f t="shared" ref="AF77:AF78" si="88">AD77*AE77</f>
        <v>4</v>
      </c>
      <c r="AG77" s="157">
        <f>AF77*Q77</f>
        <v>100</v>
      </c>
      <c r="AH77" s="158" t="str">
        <f>IF((AG77&gt;599),"I",IF(AG77&gt;149,"II",IF(AG77&gt;39,"III",IF(AG77&lt;31,"IV"))))</f>
        <v>III</v>
      </c>
      <c r="AI77" s="155" t="str">
        <f>IF(AH77="IV","Aceptable",IF(AH77="III","Mejorable",IF(AH77="II","No Aceptable o Aceptable con Control Especifico",IF(AH77="I","No Aceptable"))))</f>
        <v>Mejorable</v>
      </c>
      <c r="AJ77" s="159">
        <f>R77</f>
        <v>150</v>
      </c>
      <c r="AK77" s="159">
        <f>AG77</f>
        <v>100</v>
      </c>
      <c r="AL77" s="160">
        <f>(AJ77-AK77)/AJ77</f>
        <v>0.33333333333333331</v>
      </c>
      <c r="AM77" s="161" t="s">
        <v>394</v>
      </c>
      <c r="AN77" s="210" t="s">
        <v>427</v>
      </c>
    </row>
    <row r="78" spans="1:40" ht="250.95" customHeight="1">
      <c r="A78" s="566"/>
      <c r="B78" s="162" t="s">
        <v>385</v>
      </c>
      <c r="C78" s="162" t="s">
        <v>386</v>
      </c>
      <c r="D78" s="319" t="s">
        <v>763</v>
      </c>
      <c r="E78" s="149" t="s">
        <v>842</v>
      </c>
      <c r="F78" s="208" t="s">
        <v>27</v>
      </c>
      <c r="G78" s="208" t="s">
        <v>566</v>
      </c>
      <c r="H78" s="208" t="s">
        <v>612</v>
      </c>
      <c r="I78" s="136" t="s">
        <v>594</v>
      </c>
      <c r="J78" s="147" t="s">
        <v>389</v>
      </c>
      <c r="K78" s="149" t="s">
        <v>595</v>
      </c>
      <c r="L78" s="147" t="s">
        <v>390</v>
      </c>
      <c r="M78" s="153">
        <v>2</v>
      </c>
      <c r="N78" s="154">
        <v>3</v>
      </c>
      <c r="O78" s="153">
        <f t="shared" ref="O78" si="89">M78*N78</f>
        <v>6</v>
      </c>
      <c r="P78" s="167" t="str">
        <f t="shared" ref="P78" si="90">IF((O78&gt;23),"MuyAlto",IF(O78&gt;9,"Alto",IF(O78&gt;5,"Medio",IF(O78&lt;6,"Bajo"))))</f>
        <v>Medio</v>
      </c>
      <c r="Q78" s="153">
        <v>60</v>
      </c>
      <c r="R78" s="153">
        <f t="shared" si="87"/>
        <v>360</v>
      </c>
      <c r="S78" s="153" t="str">
        <f t="shared" ref="S78" si="91">IF((R78&gt;599),"I",IF(R78&gt;149,"II",IF(R78&gt;39,"III",IF(R78&lt;31,"IV"))))</f>
        <v>II</v>
      </c>
      <c r="T78" s="155" t="str">
        <f t="shared" ref="T78" si="92">IF(S78="IV","Aceptable",IF(S78="III","Mejorable",IF(S78="II","No Aceptable o Aceptable con Control Especifico",IF(S78="I","No Aceptable"))))</f>
        <v>No Aceptable o Aceptable con Control Especifico</v>
      </c>
      <c r="U78" s="137" t="s">
        <v>391</v>
      </c>
      <c r="V78" s="137" t="s">
        <v>392</v>
      </c>
      <c r="W78" s="137" t="s">
        <v>392</v>
      </c>
      <c r="X78" s="149" t="s">
        <v>599</v>
      </c>
      <c r="Y78" s="148" t="s">
        <v>278</v>
      </c>
      <c r="Z78" s="148" t="s">
        <v>392</v>
      </c>
      <c r="AA78" s="149" t="s">
        <v>602</v>
      </c>
      <c r="AB78" s="147" t="s">
        <v>390</v>
      </c>
      <c r="AC78" s="209" t="s">
        <v>905</v>
      </c>
      <c r="AD78" s="153">
        <v>2</v>
      </c>
      <c r="AE78" s="154">
        <v>2</v>
      </c>
      <c r="AF78" s="156">
        <f t="shared" si="88"/>
        <v>4</v>
      </c>
      <c r="AG78" s="157">
        <f>AF78*Q78</f>
        <v>240</v>
      </c>
      <c r="AH78" s="158" t="str">
        <f t="shared" ref="AH78" si="93">IF((AG78&gt;599),"I",IF(AG78&gt;149,"II",IF(AG78&gt;39,"III",IF(AG78&lt;31,"IV"))))</f>
        <v>II</v>
      </c>
      <c r="AI78" s="155" t="str">
        <f>IF(AH78="IV","Aceptable",IF(AH78="III","Mejorable",IF(AH78="II","No Aceptable o Aceptable con Control Especifico",IF(AH78="I","No Aceptable"))))</f>
        <v>No Aceptable o Aceptable con Control Especifico</v>
      </c>
      <c r="AJ78" s="159">
        <f>R78</f>
        <v>360</v>
      </c>
      <c r="AK78" s="159">
        <f>AG78</f>
        <v>240</v>
      </c>
      <c r="AL78" s="160">
        <f>(AJ78-AK78)/AJ78</f>
        <v>0.33333333333333331</v>
      </c>
      <c r="AM78" s="161" t="s">
        <v>394</v>
      </c>
      <c r="AN78" s="210" t="s">
        <v>427</v>
      </c>
    </row>
    <row r="79" spans="1:40" ht="108">
      <c r="A79" s="566"/>
      <c r="B79" s="162" t="s">
        <v>385</v>
      </c>
      <c r="C79" s="162" t="s">
        <v>386</v>
      </c>
      <c r="D79" s="319" t="s">
        <v>765</v>
      </c>
      <c r="E79" s="149" t="s">
        <v>842</v>
      </c>
      <c r="F79" s="208" t="s">
        <v>26</v>
      </c>
      <c r="G79" s="136" t="s">
        <v>33</v>
      </c>
      <c r="H79" s="136" t="s">
        <v>766</v>
      </c>
      <c r="I79" s="136" t="s">
        <v>769</v>
      </c>
      <c r="J79" s="147" t="s">
        <v>397</v>
      </c>
      <c r="K79" s="147" t="s">
        <v>397</v>
      </c>
      <c r="L79" s="136" t="s">
        <v>767</v>
      </c>
      <c r="M79" s="153">
        <v>2</v>
      </c>
      <c r="N79" s="154">
        <v>3</v>
      </c>
      <c r="O79" s="156">
        <f t="shared" si="75"/>
        <v>6</v>
      </c>
      <c r="P79" s="167" t="str">
        <f t="shared" si="76"/>
        <v>Medio</v>
      </c>
      <c r="Q79" s="156">
        <v>10</v>
      </c>
      <c r="R79" s="156">
        <f t="shared" si="77"/>
        <v>60</v>
      </c>
      <c r="S79" s="153" t="str">
        <f t="shared" si="78"/>
        <v>III</v>
      </c>
      <c r="T79" s="155" t="str">
        <f t="shared" si="79"/>
        <v>Mejorable</v>
      </c>
      <c r="U79" s="137" t="s">
        <v>391</v>
      </c>
      <c r="V79" s="137" t="s">
        <v>392</v>
      </c>
      <c r="W79" s="137" t="s">
        <v>392</v>
      </c>
      <c r="X79" s="567" t="s">
        <v>465</v>
      </c>
      <c r="Y79" s="148" t="s">
        <v>278</v>
      </c>
      <c r="Z79" s="147" t="s">
        <v>392</v>
      </c>
      <c r="AA79" s="149" t="s">
        <v>783</v>
      </c>
      <c r="AB79" s="148" t="s">
        <v>390</v>
      </c>
      <c r="AC79" s="209" t="s">
        <v>768</v>
      </c>
      <c r="AD79" s="153">
        <v>2</v>
      </c>
      <c r="AE79" s="154">
        <v>2</v>
      </c>
      <c r="AF79" s="156">
        <f t="shared" si="80"/>
        <v>4</v>
      </c>
      <c r="AG79" s="157">
        <f t="shared" si="81"/>
        <v>40</v>
      </c>
      <c r="AH79" s="158" t="str">
        <f t="shared" si="82"/>
        <v>III</v>
      </c>
      <c r="AI79" s="155" t="str">
        <f t="shared" si="83"/>
        <v>Mejorable</v>
      </c>
      <c r="AJ79" s="159">
        <f t="shared" si="84"/>
        <v>60</v>
      </c>
      <c r="AK79" s="159">
        <f t="shared" si="85"/>
        <v>40</v>
      </c>
      <c r="AL79" s="160">
        <f t="shared" si="86"/>
        <v>0.33333333333333331</v>
      </c>
      <c r="AM79" s="161" t="s">
        <v>419</v>
      </c>
      <c r="AN79" s="210" t="s">
        <v>427</v>
      </c>
    </row>
    <row r="80" spans="1:40" ht="102.6">
      <c r="A80" s="566"/>
      <c r="B80" s="162" t="s">
        <v>385</v>
      </c>
      <c r="C80" s="162" t="s">
        <v>386</v>
      </c>
      <c r="D80" s="319" t="s">
        <v>765</v>
      </c>
      <c r="E80" s="149" t="s">
        <v>842</v>
      </c>
      <c r="F80" s="208" t="s">
        <v>26</v>
      </c>
      <c r="G80" s="136" t="s">
        <v>47</v>
      </c>
      <c r="H80" s="136" t="s">
        <v>466</v>
      </c>
      <c r="I80" s="136" t="s">
        <v>467</v>
      </c>
      <c r="J80" s="147" t="s">
        <v>397</v>
      </c>
      <c r="K80" s="147" t="s">
        <v>397</v>
      </c>
      <c r="L80" s="136" t="s">
        <v>782</v>
      </c>
      <c r="M80" s="153">
        <v>2</v>
      </c>
      <c r="N80" s="154">
        <v>3</v>
      </c>
      <c r="O80" s="156">
        <f t="shared" si="75"/>
        <v>6</v>
      </c>
      <c r="P80" s="167" t="str">
        <f t="shared" si="76"/>
        <v>Medio</v>
      </c>
      <c r="Q80" s="156">
        <v>10</v>
      </c>
      <c r="R80" s="156">
        <f t="shared" si="77"/>
        <v>60</v>
      </c>
      <c r="S80" s="153" t="str">
        <f t="shared" si="78"/>
        <v>III</v>
      </c>
      <c r="T80" s="155" t="str">
        <f t="shared" si="79"/>
        <v>Mejorable</v>
      </c>
      <c r="U80" s="137" t="s">
        <v>391</v>
      </c>
      <c r="V80" s="137" t="s">
        <v>392</v>
      </c>
      <c r="W80" s="137" t="s">
        <v>392</v>
      </c>
      <c r="X80" s="567"/>
      <c r="Y80" s="148" t="s">
        <v>278</v>
      </c>
      <c r="Z80" s="147" t="s">
        <v>392</v>
      </c>
      <c r="AA80" s="136" t="s">
        <v>783</v>
      </c>
      <c r="AB80" s="148" t="s">
        <v>468</v>
      </c>
      <c r="AC80" s="209" t="s">
        <v>464</v>
      </c>
      <c r="AD80" s="153">
        <v>2</v>
      </c>
      <c r="AE80" s="154">
        <v>2</v>
      </c>
      <c r="AF80" s="156">
        <f t="shared" si="80"/>
        <v>4</v>
      </c>
      <c r="AG80" s="157">
        <f t="shared" si="81"/>
        <v>40</v>
      </c>
      <c r="AH80" s="158" t="str">
        <f t="shared" si="82"/>
        <v>III</v>
      </c>
      <c r="AI80" s="155" t="str">
        <f t="shared" si="83"/>
        <v>Mejorable</v>
      </c>
      <c r="AJ80" s="159">
        <f t="shared" si="84"/>
        <v>60</v>
      </c>
      <c r="AK80" s="159">
        <f t="shared" si="85"/>
        <v>40</v>
      </c>
      <c r="AL80" s="160">
        <f t="shared" si="86"/>
        <v>0.33333333333333331</v>
      </c>
      <c r="AM80" s="161" t="s">
        <v>419</v>
      </c>
      <c r="AN80" s="210" t="s">
        <v>427</v>
      </c>
    </row>
    <row r="81" spans="1:40" ht="102.6">
      <c r="A81" s="566"/>
      <c r="B81" s="162" t="s">
        <v>385</v>
      </c>
      <c r="C81" s="162" t="s">
        <v>574</v>
      </c>
      <c r="D81" s="338" t="s">
        <v>796</v>
      </c>
      <c r="E81" s="149" t="s">
        <v>842</v>
      </c>
      <c r="F81" s="208" t="s">
        <v>25</v>
      </c>
      <c r="G81" s="136" t="s">
        <v>569</v>
      </c>
      <c r="H81" s="136" t="s">
        <v>810</v>
      </c>
      <c r="I81" s="149" t="s">
        <v>706</v>
      </c>
      <c r="J81" s="149" t="s">
        <v>389</v>
      </c>
      <c r="K81" s="147" t="s">
        <v>397</v>
      </c>
      <c r="L81" s="149" t="s">
        <v>707</v>
      </c>
      <c r="M81" s="153">
        <v>2</v>
      </c>
      <c r="N81" s="154">
        <v>3</v>
      </c>
      <c r="O81" s="153">
        <f t="shared" si="75"/>
        <v>6</v>
      </c>
      <c r="P81" s="167" t="str">
        <f t="shared" si="76"/>
        <v>Medio</v>
      </c>
      <c r="Q81" s="153">
        <v>60</v>
      </c>
      <c r="R81" s="153">
        <f t="shared" si="77"/>
        <v>360</v>
      </c>
      <c r="S81" s="153" t="str">
        <f t="shared" si="78"/>
        <v>II</v>
      </c>
      <c r="T81" s="155" t="str">
        <f t="shared" si="79"/>
        <v>No Aceptable o Aceptable con Control Especifico</v>
      </c>
      <c r="U81" s="137" t="s">
        <v>391</v>
      </c>
      <c r="V81" s="137" t="s">
        <v>392</v>
      </c>
      <c r="W81" s="137" t="s">
        <v>392</v>
      </c>
      <c r="X81" s="149" t="s">
        <v>708</v>
      </c>
      <c r="Y81" s="148" t="s">
        <v>278</v>
      </c>
      <c r="Z81" s="147" t="s">
        <v>392</v>
      </c>
      <c r="AA81" s="149" t="s">
        <v>709</v>
      </c>
      <c r="AB81" s="147" t="s">
        <v>390</v>
      </c>
      <c r="AC81" s="209" t="s">
        <v>710</v>
      </c>
      <c r="AD81" s="153">
        <v>2</v>
      </c>
      <c r="AE81" s="154">
        <v>2</v>
      </c>
      <c r="AF81" s="156">
        <f t="shared" si="80"/>
        <v>4</v>
      </c>
      <c r="AG81" s="157">
        <f t="shared" si="81"/>
        <v>240</v>
      </c>
      <c r="AH81" s="158" t="str">
        <f t="shared" si="82"/>
        <v>II</v>
      </c>
      <c r="AI81" s="155" t="str">
        <f t="shared" si="83"/>
        <v>No Aceptable o Aceptable con Control Especifico</v>
      </c>
      <c r="AJ81" s="159">
        <f t="shared" si="84"/>
        <v>360</v>
      </c>
      <c r="AK81" s="159">
        <f t="shared" si="85"/>
        <v>240</v>
      </c>
      <c r="AL81" s="160">
        <f t="shared" si="86"/>
        <v>0.33333333333333331</v>
      </c>
      <c r="AM81" s="161" t="s">
        <v>394</v>
      </c>
      <c r="AN81" s="210" t="s">
        <v>427</v>
      </c>
    </row>
    <row r="82" spans="1:40" ht="158.4">
      <c r="A82" s="566"/>
      <c r="B82" s="162" t="s">
        <v>385</v>
      </c>
      <c r="C82" s="162" t="s">
        <v>386</v>
      </c>
      <c r="D82" s="319" t="s">
        <v>763</v>
      </c>
      <c r="E82" s="149" t="s">
        <v>842</v>
      </c>
      <c r="F82" s="208" t="s">
        <v>28</v>
      </c>
      <c r="G82" s="208" t="s">
        <v>48</v>
      </c>
      <c r="H82" s="208" t="s">
        <v>579</v>
      </c>
      <c r="I82" s="136" t="s">
        <v>600</v>
      </c>
      <c r="J82" s="149" t="s">
        <v>603</v>
      </c>
      <c r="K82" s="149" t="s">
        <v>604</v>
      </c>
      <c r="L82" s="147" t="s">
        <v>390</v>
      </c>
      <c r="M82" s="153">
        <v>2</v>
      </c>
      <c r="N82" s="154">
        <v>3</v>
      </c>
      <c r="O82" s="153">
        <f>M82*N82</f>
        <v>6</v>
      </c>
      <c r="P82" s="167" t="str">
        <f t="shared" si="76"/>
        <v>Medio</v>
      </c>
      <c r="Q82" s="153">
        <v>60</v>
      </c>
      <c r="R82" s="153">
        <f t="shared" si="77"/>
        <v>360</v>
      </c>
      <c r="S82" s="153" t="str">
        <f t="shared" si="78"/>
        <v>II</v>
      </c>
      <c r="T82" s="155" t="str">
        <f t="shared" si="79"/>
        <v>No Aceptable o Aceptable con Control Especifico</v>
      </c>
      <c r="U82" s="137" t="s">
        <v>391</v>
      </c>
      <c r="V82" s="137" t="s">
        <v>392</v>
      </c>
      <c r="W82" s="137" t="s">
        <v>392</v>
      </c>
      <c r="X82" s="149" t="s">
        <v>398</v>
      </c>
      <c r="Y82" s="148" t="s">
        <v>278</v>
      </c>
      <c r="Z82" s="148" t="s">
        <v>392</v>
      </c>
      <c r="AA82" s="149" t="s">
        <v>704</v>
      </c>
      <c r="AB82" s="147" t="s">
        <v>837</v>
      </c>
      <c r="AC82" s="209" t="s">
        <v>659</v>
      </c>
      <c r="AD82" s="153">
        <v>2</v>
      </c>
      <c r="AE82" s="154">
        <v>2</v>
      </c>
      <c r="AF82" s="156">
        <f t="shared" si="80"/>
        <v>4</v>
      </c>
      <c r="AG82" s="157">
        <f t="shared" si="81"/>
        <v>240</v>
      </c>
      <c r="AH82" s="158" t="str">
        <f t="shared" si="82"/>
        <v>II</v>
      </c>
      <c r="AI82" s="155" t="str">
        <f t="shared" si="83"/>
        <v>No Aceptable o Aceptable con Control Especifico</v>
      </c>
      <c r="AJ82" s="159">
        <f t="shared" si="84"/>
        <v>360</v>
      </c>
      <c r="AK82" s="159">
        <f t="shared" si="85"/>
        <v>240</v>
      </c>
      <c r="AL82" s="160">
        <f t="shared" si="86"/>
        <v>0.33333333333333331</v>
      </c>
      <c r="AM82" s="161" t="s">
        <v>418</v>
      </c>
      <c r="AN82" s="210" t="s">
        <v>427</v>
      </c>
    </row>
    <row r="83" spans="1:40" ht="158.4">
      <c r="A83" s="566"/>
      <c r="B83" s="162" t="s">
        <v>385</v>
      </c>
      <c r="C83" s="162" t="s">
        <v>386</v>
      </c>
      <c r="D83" s="319" t="s">
        <v>763</v>
      </c>
      <c r="E83" s="149" t="s">
        <v>842</v>
      </c>
      <c r="F83" s="208" t="s">
        <v>28</v>
      </c>
      <c r="G83" s="208" t="s">
        <v>35</v>
      </c>
      <c r="H83" s="208" t="s">
        <v>575</v>
      </c>
      <c r="I83" s="136" t="s">
        <v>798</v>
      </c>
      <c r="J83" s="149" t="s">
        <v>397</v>
      </c>
      <c r="K83" s="147" t="s">
        <v>397</v>
      </c>
      <c r="L83" s="147" t="s">
        <v>390</v>
      </c>
      <c r="M83" s="153">
        <v>2</v>
      </c>
      <c r="N83" s="154">
        <v>3</v>
      </c>
      <c r="O83" s="153">
        <f t="shared" si="75"/>
        <v>6</v>
      </c>
      <c r="P83" s="167" t="str">
        <f t="shared" si="76"/>
        <v>Medio</v>
      </c>
      <c r="Q83" s="153">
        <v>60</v>
      </c>
      <c r="R83" s="153">
        <f t="shared" si="77"/>
        <v>360</v>
      </c>
      <c r="S83" s="153" t="str">
        <f t="shared" si="78"/>
        <v>II</v>
      </c>
      <c r="T83" s="155" t="str">
        <f t="shared" si="79"/>
        <v>No Aceptable o Aceptable con Control Especifico</v>
      </c>
      <c r="U83" s="137" t="s">
        <v>391</v>
      </c>
      <c r="V83" s="137" t="s">
        <v>392</v>
      </c>
      <c r="W83" s="137" t="s">
        <v>392</v>
      </c>
      <c r="X83" s="149" t="s">
        <v>702</v>
      </c>
      <c r="Y83" s="148" t="s">
        <v>278</v>
      </c>
      <c r="Z83" s="148" t="s">
        <v>392</v>
      </c>
      <c r="AA83" s="149" t="s">
        <v>1091</v>
      </c>
      <c r="AB83" s="147" t="s">
        <v>390</v>
      </c>
      <c r="AC83" s="209" t="s">
        <v>659</v>
      </c>
      <c r="AD83" s="153">
        <v>2</v>
      </c>
      <c r="AE83" s="154">
        <v>2</v>
      </c>
      <c r="AF83" s="156">
        <f t="shared" si="80"/>
        <v>4</v>
      </c>
      <c r="AG83" s="157">
        <f t="shared" si="81"/>
        <v>240</v>
      </c>
      <c r="AH83" s="158" t="str">
        <f t="shared" si="82"/>
        <v>II</v>
      </c>
      <c r="AI83" s="155" t="str">
        <f t="shared" si="83"/>
        <v>No Aceptable o Aceptable con Control Especifico</v>
      </c>
      <c r="AJ83" s="159">
        <f t="shared" si="84"/>
        <v>360</v>
      </c>
      <c r="AK83" s="159">
        <f t="shared" si="85"/>
        <v>240</v>
      </c>
      <c r="AL83" s="160">
        <f t="shared" si="86"/>
        <v>0.33333333333333331</v>
      </c>
      <c r="AM83" s="161" t="s">
        <v>418</v>
      </c>
      <c r="AN83" s="210" t="s">
        <v>427</v>
      </c>
    </row>
    <row r="84" spans="1:40" ht="237.6">
      <c r="A84" s="566"/>
      <c r="B84" s="162" t="s">
        <v>385</v>
      </c>
      <c r="C84" s="162" t="s">
        <v>386</v>
      </c>
      <c r="D84" s="319" t="s">
        <v>797</v>
      </c>
      <c r="E84" s="149" t="s">
        <v>842</v>
      </c>
      <c r="F84" s="311" t="s">
        <v>28</v>
      </c>
      <c r="G84" s="311" t="s">
        <v>35</v>
      </c>
      <c r="H84" s="208" t="s">
        <v>578</v>
      </c>
      <c r="I84" s="208" t="s">
        <v>800</v>
      </c>
      <c r="J84" s="149" t="s">
        <v>397</v>
      </c>
      <c r="K84" s="147" t="s">
        <v>397</v>
      </c>
      <c r="L84" s="147" t="s">
        <v>397</v>
      </c>
      <c r="M84" s="153">
        <v>2</v>
      </c>
      <c r="N84" s="154">
        <v>3</v>
      </c>
      <c r="O84" s="153">
        <f t="shared" si="75"/>
        <v>6</v>
      </c>
      <c r="P84" s="167" t="str">
        <f t="shared" si="76"/>
        <v>Medio</v>
      </c>
      <c r="Q84" s="153">
        <v>60</v>
      </c>
      <c r="R84" s="153">
        <f t="shared" si="77"/>
        <v>360</v>
      </c>
      <c r="S84" s="153" t="str">
        <f t="shared" si="78"/>
        <v>II</v>
      </c>
      <c r="T84" s="155" t="str">
        <f t="shared" si="79"/>
        <v>No Aceptable o Aceptable con Control Especifico</v>
      </c>
      <c r="U84" s="137" t="s">
        <v>391</v>
      </c>
      <c r="V84" s="137" t="s">
        <v>392</v>
      </c>
      <c r="W84" s="137" t="s">
        <v>392</v>
      </c>
      <c r="X84" s="149" t="s">
        <v>801</v>
      </c>
      <c r="Y84" s="148" t="s">
        <v>278</v>
      </c>
      <c r="Z84" s="148" t="s">
        <v>392</v>
      </c>
      <c r="AA84" s="149" t="s">
        <v>1059</v>
      </c>
      <c r="AB84" s="147" t="s">
        <v>390</v>
      </c>
      <c r="AC84" s="209" t="s">
        <v>809</v>
      </c>
      <c r="AD84" s="153">
        <v>2</v>
      </c>
      <c r="AE84" s="154">
        <v>2</v>
      </c>
      <c r="AF84" s="156">
        <f t="shared" si="80"/>
        <v>4</v>
      </c>
      <c r="AG84" s="157">
        <f t="shared" si="81"/>
        <v>240</v>
      </c>
      <c r="AH84" s="158" t="str">
        <f t="shared" si="82"/>
        <v>II</v>
      </c>
      <c r="AI84" s="155" t="str">
        <f t="shared" si="83"/>
        <v>No Aceptable o Aceptable con Control Especifico</v>
      </c>
      <c r="AJ84" s="159">
        <f t="shared" si="84"/>
        <v>360</v>
      </c>
      <c r="AK84" s="159">
        <f t="shared" si="85"/>
        <v>240</v>
      </c>
      <c r="AL84" s="160">
        <f t="shared" si="86"/>
        <v>0.33333333333333331</v>
      </c>
      <c r="AM84" s="161" t="s">
        <v>418</v>
      </c>
      <c r="AN84" s="210" t="s">
        <v>427</v>
      </c>
    </row>
    <row r="85" spans="1:40" ht="264">
      <c r="A85" s="566"/>
      <c r="B85" s="162" t="s">
        <v>385</v>
      </c>
      <c r="C85" s="162" t="s">
        <v>386</v>
      </c>
      <c r="D85" s="319" t="s">
        <v>763</v>
      </c>
      <c r="E85" s="149" t="s">
        <v>842</v>
      </c>
      <c r="F85" s="208" t="s">
        <v>28</v>
      </c>
      <c r="G85" s="208" t="s">
        <v>55</v>
      </c>
      <c r="H85" s="208" t="s">
        <v>576</v>
      </c>
      <c r="I85" s="136" t="s">
        <v>693</v>
      </c>
      <c r="J85" s="149" t="s">
        <v>397</v>
      </c>
      <c r="K85" s="147" t="s">
        <v>397</v>
      </c>
      <c r="L85" s="147" t="s">
        <v>397</v>
      </c>
      <c r="M85" s="153">
        <v>6</v>
      </c>
      <c r="N85" s="154">
        <v>1</v>
      </c>
      <c r="O85" s="153">
        <f t="shared" si="75"/>
        <v>6</v>
      </c>
      <c r="P85" s="167" t="str">
        <f t="shared" si="76"/>
        <v>Medio</v>
      </c>
      <c r="Q85" s="153">
        <v>60</v>
      </c>
      <c r="R85" s="153">
        <f t="shared" si="77"/>
        <v>360</v>
      </c>
      <c r="S85" s="153" t="str">
        <f t="shared" si="78"/>
        <v>II</v>
      </c>
      <c r="T85" s="155" t="str">
        <f t="shared" si="79"/>
        <v>No Aceptable o Aceptable con Control Especifico</v>
      </c>
      <c r="U85" s="137" t="s">
        <v>391</v>
      </c>
      <c r="V85" s="137" t="s">
        <v>392</v>
      </c>
      <c r="W85" s="137" t="s">
        <v>392</v>
      </c>
      <c r="X85" s="149" t="s">
        <v>694</v>
      </c>
      <c r="Y85" s="148" t="s">
        <v>278</v>
      </c>
      <c r="Z85" s="148" t="s">
        <v>392</v>
      </c>
      <c r="AA85" s="149" t="s">
        <v>1090</v>
      </c>
      <c r="AB85" s="147" t="s">
        <v>390</v>
      </c>
      <c r="AC85" s="209" t="s">
        <v>808</v>
      </c>
      <c r="AD85" s="153">
        <v>2</v>
      </c>
      <c r="AE85" s="154">
        <v>1</v>
      </c>
      <c r="AF85" s="156">
        <f t="shared" si="80"/>
        <v>2</v>
      </c>
      <c r="AG85" s="157">
        <f t="shared" si="81"/>
        <v>120</v>
      </c>
      <c r="AH85" s="158" t="str">
        <f t="shared" si="82"/>
        <v>III</v>
      </c>
      <c r="AI85" s="155" t="str">
        <f t="shared" si="83"/>
        <v>Mejorable</v>
      </c>
      <c r="AJ85" s="159">
        <f t="shared" si="84"/>
        <v>360</v>
      </c>
      <c r="AK85" s="159">
        <f t="shared" si="85"/>
        <v>120</v>
      </c>
      <c r="AL85" s="160">
        <f t="shared" si="86"/>
        <v>0.66666666666666663</v>
      </c>
      <c r="AM85" s="161" t="s">
        <v>394</v>
      </c>
      <c r="AN85" s="210" t="s">
        <v>425</v>
      </c>
    </row>
    <row r="86" spans="1:40" ht="211.2">
      <c r="A86" s="566"/>
      <c r="B86" s="162" t="s">
        <v>385</v>
      </c>
      <c r="C86" s="162" t="s">
        <v>386</v>
      </c>
      <c r="D86" s="319" t="s">
        <v>763</v>
      </c>
      <c r="E86" s="149" t="s">
        <v>842</v>
      </c>
      <c r="F86" s="311" t="s">
        <v>28</v>
      </c>
      <c r="G86" s="311" t="s">
        <v>42</v>
      </c>
      <c r="H86" s="208" t="s">
        <v>577</v>
      </c>
      <c r="I86" s="136" t="s">
        <v>799</v>
      </c>
      <c r="J86" s="147" t="s">
        <v>397</v>
      </c>
      <c r="K86" s="147" t="s">
        <v>397</v>
      </c>
      <c r="L86" s="147" t="s">
        <v>397</v>
      </c>
      <c r="M86" s="153">
        <v>2</v>
      </c>
      <c r="N86" s="154">
        <v>3</v>
      </c>
      <c r="O86" s="156">
        <f t="shared" si="75"/>
        <v>6</v>
      </c>
      <c r="P86" s="167" t="str">
        <f t="shared" si="76"/>
        <v>Medio</v>
      </c>
      <c r="Q86" s="156">
        <v>60</v>
      </c>
      <c r="R86" s="156">
        <f t="shared" si="77"/>
        <v>360</v>
      </c>
      <c r="S86" s="153" t="str">
        <f t="shared" si="78"/>
        <v>II</v>
      </c>
      <c r="T86" s="155" t="str">
        <f t="shared" si="79"/>
        <v>No Aceptable o Aceptable con Control Especifico</v>
      </c>
      <c r="U86" s="137" t="s">
        <v>391</v>
      </c>
      <c r="V86" s="137" t="s">
        <v>392</v>
      </c>
      <c r="W86" s="137" t="s">
        <v>392</v>
      </c>
      <c r="X86" s="147" t="s">
        <v>805</v>
      </c>
      <c r="Y86" s="148" t="s">
        <v>278</v>
      </c>
      <c r="Z86" s="147" t="s">
        <v>392</v>
      </c>
      <c r="AA86" s="136" t="s">
        <v>1089</v>
      </c>
      <c r="AB86" s="148" t="s">
        <v>390</v>
      </c>
      <c r="AC86" s="209" t="s">
        <v>807</v>
      </c>
      <c r="AD86" s="153">
        <v>2</v>
      </c>
      <c r="AE86" s="154">
        <v>2</v>
      </c>
      <c r="AF86" s="156">
        <f t="shared" si="80"/>
        <v>4</v>
      </c>
      <c r="AG86" s="157">
        <f t="shared" si="81"/>
        <v>240</v>
      </c>
      <c r="AH86" s="158" t="str">
        <f t="shared" si="82"/>
        <v>II</v>
      </c>
      <c r="AI86" s="155" t="str">
        <f t="shared" si="83"/>
        <v>No Aceptable o Aceptable con Control Especifico</v>
      </c>
      <c r="AJ86" s="159">
        <f t="shared" si="84"/>
        <v>360</v>
      </c>
      <c r="AK86" s="159">
        <f t="shared" si="85"/>
        <v>240</v>
      </c>
      <c r="AL86" s="160">
        <f t="shared" si="86"/>
        <v>0.33333333333333331</v>
      </c>
      <c r="AM86" s="161" t="s">
        <v>394</v>
      </c>
      <c r="AN86" s="210" t="s">
        <v>427</v>
      </c>
    </row>
    <row r="87" spans="1:40" ht="102.6">
      <c r="A87" s="566"/>
      <c r="B87" s="162" t="s">
        <v>385</v>
      </c>
      <c r="C87" s="162" t="s">
        <v>386</v>
      </c>
      <c r="D87" s="319" t="s">
        <v>792</v>
      </c>
      <c r="E87" s="149" t="s">
        <v>842</v>
      </c>
      <c r="F87" s="208" t="s">
        <v>29</v>
      </c>
      <c r="G87" s="208" t="s">
        <v>43</v>
      </c>
      <c r="H87" s="311" t="s">
        <v>617</v>
      </c>
      <c r="I87" s="147" t="s">
        <v>618</v>
      </c>
      <c r="J87" s="147" t="s">
        <v>397</v>
      </c>
      <c r="K87" s="147" t="s">
        <v>397</v>
      </c>
      <c r="L87" s="147" t="s">
        <v>397</v>
      </c>
      <c r="M87" s="153">
        <v>2</v>
      </c>
      <c r="N87" s="154">
        <v>3</v>
      </c>
      <c r="O87" s="153">
        <f t="shared" si="75"/>
        <v>6</v>
      </c>
      <c r="P87" s="167" t="str">
        <f t="shared" si="76"/>
        <v>Medio</v>
      </c>
      <c r="Q87" s="153">
        <v>10</v>
      </c>
      <c r="R87" s="153">
        <f t="shared" si="77"/>
        <v>60</v>
      </c>
      <c r="S87" s="153" t="str">
        <f t="shared" si="78"/>
        <v>III</v>
      </c>
      <c r="T87" s="155" t="str">
        <f t="shared" si="79"/>
        <v>Mejorable</v>
      </c>
      <c r="U87" s="137" t="s">
        <v>391</v>
      </c>
      <c r="V87" s="137" t="s">
        <v>392</v>
      </c>
      <c r="W87" s="137" t="s">
        <v>392</v>
      </c>
      <c r="X87" s="149" t="s">
        <v>619</v>
      </c>
      <c r="Y87" s="148" t="s">
        <v>278</v>
      </c>
      <c r="Z87" s="147" t="s">
        <v>392</v>
      </c>
      <c r="AA87" s="149" t="s">
        <v>621</v>
      </c>
      <c r="AB87" s="147" t="s">
        <v>390</v>
      </c>
      <c r="AC87" s="209" t="s">
        <v>622</v>
      </c>
      <c r="AD87" s="153">
        <v>2</v>
      </c>
      <c r="AE87" s="154">
        <v>2</v>
      </c>
      <c r="AF87" s="156">
        <f t="shared" si="80"/>
        <v>4</v>
      </c>
      <c r="AG87" s="157">
        <f t="shared" si="81"/>
        <v>40</v>
      </c>
      <c r="AH87" s="158" t="str">
        <f t="shared" si="82"/>
        <v>III</v>
      </c>
      <c r="AI87" s="155" t="str">
        <f t="shared" si="83"/>
        <v>Mejorable</v>
      </c>
      <c r="AJ87" s="159">
        <v>60</v>
      </c>
      <c r="AK87" s="159">
        <f t="shared" si="85"/>
        <v>40</v>
      </c>
      <c r="AL87" s="160">
        <f t="shared" si="86"/>
        <v>0.33333333333333331</v>
      </c>
      <c r="AM87" s="161" t="s">
        <v>407</v>
      </c>
      <c r="AN87" s="210" t="s">
        <v>427</v>
      </c>
    </row>
    <row r="88" spans="1:40" ht="108">
      <c r="A88" s="566"/>
      <c r="B88" s="162" t="s">
        <v>385</v>
      </c>
      <c r="C88" s="162" t="s">
        <v>386</v>
      </c>
      <c r="D88" s="338" t="s">
        <v>787</v>
      </c>
      <c r="E88" s="149" t="s">
        <v>842</v>
      </c>
      <c r="F88" s="208" t="s">
        <v>29</v>
      </c>
      <c r="G88" s="136" t="s">
        <v>49</v>
      </c>
      <c r="H88" s="227" t="s">
        <v>1195</v>
      </c>
      <c r="I88" s="136" t="s">
        <v>477</v>
      </c>
      <c r="J88" s="136" t="s">
        <v>788</v>
      </c>
      <c r="K88" s="136" t="s">
        <v>479</v>
      </c>
      <c r="L88" s="136" t="s">
        <v>480</v>
      </c>
      <c r="M88" s="153">
        <v>2</v>
      </c>
      <c r="N88" s="154">
        <v>3</v>
      </c>
      <c r="O88" s="156">
        <f t="shared" si="75"/>
        <v>6</v>
      </c>
      <c r="P88" s="167" t="str">
        <f t="shared" si="76"/>
        <v>Medio</v>
      </c>
      <c r="Q88" s="156">
        <v>25</v>
      </c>
      <c r="R88" s="156">
        <f t="shared" si="77"/>
        <v>150</v>
      </c>
      <c r="S88" s="153" t="str">
        <f t="shared" si="78"/>
        <v>II</v>
      </c>
      <c r="T88" s="155" t="str">
        <f t="shared" si="79"/>
        <v>No Aceptable o Aceptable con Control Especifico</v>
      </c>
      <c r="U88" s="137" t="s">
        <v>391</v>
      </c>
      <c r="V88" s="137" t="s">
        <v>392</v>
      </c>
      <c r="W88" s="137" t="s">
        <v>392</v>
      </c>
      <c r="X88" s="136" t="s">
        <v>474</v>
      </c>
      <c r="Y88" s="148" t="s">
        <v>278</v>
      </c>
      <c r="Z88" s="147" t="s">
        <v>392</v>
      </c>
      <c r="AA88" s="149" t="s">
        <v>1088</v>
      </c>
      <c r="AB88" s="148" t="s">
        <v>390</v>
      </c>
      <c r="AC88" s="149" t="s">
        <v>790</v>
      </c>
      <c r="AD88" s="153">
        <v>2</v>
      </c>
      <c r="AE88" s="154">
        <v>2</v>
      </c>
      <c r="AF88" s="156">
        <f t="shared" si="80"/>
        <v>4</v>
      </c>
      <c r="AG88" s="157">
        <f t="shared" si="81"/>
        <v>100</v>
      </c>
      <c r="AH88" s="158" t="str">
        <f t="shared" si="82"/>
        <v>III</v>
      </c>
      <c r="AI88" s="155" t="str">
        <f t="shared" si="83"/>
        <v>Mejorable</v>
      </c>
      <c r="AJ88" s="159">
        <f t="shared" si="84"/>
        <v>150</v>
      </c>
      <c r="AK88" s="159">
        <f t="shared" si="85"/>
        <v>100</v>
      </c>
      <c r="AL88" s="160">
        <f t="shared" si="86"/>
        <v>0.33333333333333331</v>
      </c>
      <c r="AM88" s="161" t="s">
        <v>476</v>
      </c>
      <c r="AN88" s="210" t="s">
        <v>427</v>
      </c>
    </row>
    <row r="89" spans="1:40" ht="108">
      <c r="A89" s="566"/>
      <c r="B89" s="162" t="s">
        <v>385</v>
      </c>
      <c r="C89" s="162" t="s">
        <v>386</v>
      </c>
      <c r="D89" s="338" t="s">
        <v>785</v>
      </c>
      <c r="E89" s="149" t="s">
        <v>842</v>
      </c>
      <c r="F89" s="208" t="s">
        <v>29</v>
      </c>
      <c r="G89" s="208" t="s">
        <v>36</v>
      </c>
      <c r="H89" s="208" t="s">
        <v>784</v>
      </c>
      <c r="I89" s="136" t="s">
        <v>481</v>
      </c>
      <c r="J89" s="136" t="s">
        <v>478</v>
      </c>
      <c r="K89" s="136" t="s">
        <v>397</v>
      </c>
      <c r="L89" s="136" t="s">
        <v>482</v>
      </c>
      <c r="M89" s="153">
        <v>2</v>
      </c>
      <c r="N89" s="154">
        <v>3</v>
      </c>
      <c r="O89" s="156">
        <f t="shared" si="75"/>
        <v>6</v>
      </c>
      <c r="P89" s="167" t="str">
        <f t="shared" si="76"/>
        <v>Medio</v>
      </c>
      <c r="Q89" s="156">
        <v>25</v>
      </c>
      <c r="R89" s="156">
        <f t="shared" si="77"/>
        <v>150</v>
      </c>
      <c r="S89" s="153" t="str">
        <f t="shared" si="78"/>
        <v>II</v>
      </c>
      <c r="T89" s="155" t="str">
        <f t="shared" si="79"/>
        <v>No Aceptable o Aceptable con Control Especifico</v>
      </c>
      <c r="U89" s="137" t="s">
        <v>391</v>
      </c>
      <c r="V89" s="137" t="s">
        <v>392</v>
      </c>
      <c r="W89" s="137" t="s">
        <v>392</v>
      </c>
      <c r="X89" s="136" t="s">
        <v>483</v>
      </c>
      <c r="Y89" s="148" t="s">
        <v>278</v>
      </c>
      <c r="Z89" s="136" t="s">
        <v>484</v>
      </c>
      <c r="AA89" s="136" t="s">
        <v>1066</v>
      </c>
      <c r="AB89" s="148" t="s">
        <v>390</v>
      </c>
      <c r="AC89" s="136" t="s">
        <v>791</v>
      </c>
      <c r="AD89" s="153">
        <v>2</v>
      </c>
      <c r="AE89" s="154">
        <v>2</v>
      </c>
      <c r="AF89" s="156">
        <f t="shared" si="80"/>
        <v>4</v>
      </c>
      <c r="AG89" s="157">
        <f t="shared" si="81"/>
        <v>100</v>
      </c>
      <c r="AH89" s="158" t="str">
        <f t="shared" si="82"/>
        <v>III</v>
      </c>
      <c r="AI89" s="155" t="str">
        <f t="shared" si="83"/>
        <v>Mejorable</v>
      </c>
      <c r="AJ89" s="159">
        <f t="shared" si="84"/>
        <v>150</v>
      </c>
      <c r="AK89" s="159">
        <f t="shared" si="85"/>
        <v>100</v>
      </c>
      <c r="AL89" s="160">
        <f t="shared" si="86"/>
        <v>0.33333333333333331</v>
      </c>
      <c r="AM89" s="161" t="s">
        <v>476</v>
      </c>
      <c r="AN89" s="210" t="s">
        <v>427</v>
      </c>
    </row>
    <row r="90" spans="1:40" ht="108">
      <c r="A90" s="566"/>
      <c r="B90" s="162" t="s">
        <v>385</v>
      </c>
      <c r="C90" s="162" t="s">
        <v>574</v>
      </c>
      <c r="D90" s="338" t="s">
        <v>796</v>
      </c>
      <c r="E90" s="149" t="s">
        <v>842</v>
      </c>
      <c r="F90" s="208" t="s">
        <v>29</v>
      </c>
      <c r="G90" s="208" t="s">
        <v>62</v>
      </c>
      <c r="H90" s="311" t="s">
        <v>812</v>
      </c>
      <c r="I90" s="147" t="s">
        <v>681</v>
      </c>
      <c r="J90" s="149" t="s">
        <v>389</v>
      </c>
      <c r="K90" s="149" t="s">
        <v>397</v>
      </c>
      <c r="L90" s="149" t="s">
        <v>682</v>
      </c>
      <c r="M90" s="153">
        <v>6</v>
      </c>
      <c r="N90" s="154">
        <v>1</v>
      </c>
      <c r="O90" s="153">
        <f t="shared" si="75"/>
        <v>6</v>
      </c>
      <c r="P90" s="167" t="str">
        <f t="shared" si="76"/>
        <v>Medio</v>
      </c>
      <c r="Q90" s="153">
        <v>100</v>
      </c>
      <c r="R90" s="153">
        <f t="shared" si="77"/>
        <v>600</v>
      </c>
      <c r="S90" s="153" t="str">
        <f t="shared" si="78"/>
        <v>I</v>
      </c>
      <c r="T90" s="155" t="str">
        <f t="shared" si="79"/>
        <v>No Aceptable</v>
      </c>
      <c r="U90" s="137" t="s">
        <v>391</v>
      </c>
      <c r="V90" s="137" t="s">
        <v>392</v>
      </c>
      <c r="W90" s="137" t="s">
        <v>392</v>
      </c>
      <c r="X90" s="149" t="s">
        <v>626</v>
      </c>
      <c r="Y90" s="148" t="s">
        <v>278</v>
      </c>
      <c r="Z90" s="147" t="s">
        <v>392</v>
      </c>
      <c r="AA90" s="149" t="s">
        <v>1051</v>
      </c>
      <c r="AB90" s="147" t="s">
        <v>390</v>
      </c>
      <c r="AC90" s="209" t="s">
        <v>794</v>
      </c>
      <c r="AD90" s="153">
        <v>2</v>
      </c>
      <c r="AE90" s="154">
        <v>1</v>
      </c>
      <c r="AF90" s="156">
        <f t="shared" si="80"/>
        <v>2</v>
      </c>
      <c r="AG90" s="157">
        <f t="shared" si="81"/>
        <v>200</v>
      </c>
      <c r="AH90" s="158" t="str">
        <f t="shared" si="82"/>
        <v>II</v>
      </c>
      <c r="AI90" s="155" t="str">
        <f t="shared" si="83"/>
        <v>No Aceptable o Aceptable con Control Especifico</v>
      </c>
      <c r="AJ90" s="159">
        <v>600</v>
      </c>
      <c r="AK90" s="159">
        <f t="shared" si="85"/>
        <v>200</v>
      </c>
      <c r="AL90" s="160">
        <f t="shared" si="86"/>
        <v>0.66666666666666663</v>
      </c>
      <c r="AM90" s="161" t="s">
        <v>394</v>
      </c>
      <c r="AN90" s="210" t="s">
        <v>399</v>
      </c>
    </row>
    <row r="91" spans="1:40" ht="102.6">
      <c r="A91" s="566"/>
      <c r="B91" s="162" t="s">
        <v>385</v>
      </c>
      <c r="C91" s="162" t="s">
        <v>574</v>
      </c>
      <c r="D91" s="338" t="s">
        <v>796</v>
      </c>
      <c r="E91" s="149" t="s">
        <v>842</v>
      </c>
      <c r="F91" s="208" t="s">
        <v>29</v>
      </c>
      <c r="G91" s="208" t="s">
        <v>67</v>
      </c>
      <c r="H91" s="311" t="s">
        <v>811</v>
      </c>
      <c r="I91" s="147" t="s">
        <v>820</v>
      </c>
      <c r="J91" s="149" t="s">
        <v>389</v>
      </c>
      <c r="K91" s="149" t="s">
        <v>397</v>
      </c>
      <c r="L91" s="149" t="s">
        <v>685</v>
      </c>
      <c r="M91" s="153">
        <v>6</v>
      </c>
      <c r="N91" s="154">
        <v>1</v>
      </c>
      <c r="O91" s="153">
        <f t="shared" si="75"/>
        <v>6</v>
      </c>
      <c r="P91" s="167" t="str">
        <f t="shared" si="76"/>
        <v>Medio</v>
      </c>
      <c r="Q91" s="153">
        <v>100</v>
      </c>
      <c r="R91" s="153">
        <f t="shared" si="77"/>
        <v>600</v>
      </c>
      <c r="S91" s="153" t="str">
        <f t="shared" si="78"/>
        <v>I</v>
      </c>
      <c r="T91" s="155" t="str">
        <f t="shared" si="79"/>
        <v>No Aceptable</v>
      </c>
      <c r="U91" s="137" t="s">
        <v>391</v>
      </c>
      <c r="V91" s="137" t="s">
        <v>392</v>
      </c>
      <c r="W91" s="137" t="s">
        <v>392</v>
      </c>
      <c r="X91" s="149" t="s">
        <v>626</v>
      </c>
      <c r="Y91" s="148" t="s">
        <v>278</v>
      </c>
      <c r="Z91" s="147" t="s">
        <v>392</v>
      </c>
      <c r="AA91" s="149" t="s">
        <v>1085</v>
      </c>
      <c r="AB91" s="147" t="s">
        <v>390</v>
      </c>
      <c r="AC91" s="209" t="s">
        <v>687</v>
      </c>
      <c r="AD91" s="153">
        <v>2</v>
      </c>
      <c r="AE91" s="154">
        <v>1</v>
      </c>
      <c r="AF91" s="156">
        <f t="shared" si="80"/>
        <v>2</v>
      </c>
      <c r="AG91" s="157">
        <f t="shared" si="81"/>
        <v>200</v>
      </c>
      <c r="AH91" s="158" t="str">
        <f t="shared" si="82"/>
        <v>II</v>
      </c>
      <c r="AI91" s="155" t="str">
        <f t="shared" si="83"/>
        <v>No Aceptable o Aceptable con Control Especifico</v>
      </c>
      <c r="AJ91" s="159">
        <v>600</v>
      </c>
      <c r="AK91" s="159">
        <f t="shared" si="85"/>
        <v>200</v>
      </c>
      <c r="AL91" s="160">
        <f t="shared" si="86"/>
        <v>0.66666666666666663</v>
      </c>
      <c r="AM91" s="161" t="s">
        <v>394</v>
      </c>
      <c r="AN91" s="210" t="s">
        <v>399</v>
      </c>
    </row>
    <row r="92" spans="1:40" ht="108">
      <c r="A92" s="566"/>
      <c r="B92" s="162" t="s">
        <v>385</v>
      </c>
      <c r="C92" s="162" t="s">
        <v>574</v>
      </c>
      <c r="D92" s="319" t="s">
        <v>770</v>
      </c>
      <c r="E92" s="149" t="s">
        <v>842</v>
      </c>
      <c r="F92" s="208" t="s">
        <v>30</v>
      </c>
      <c r="G92" s="208" t="s">
        <v>44</v>
      </c>
      <c r="H92" s="311" t="s">
        <v>636</v>
      </c>
      <c r="I92" s="147" t="s">
        <v>645</v>
      </c>
      <c r="J92" s="147" t="s">
        <v>390</v>
      </c>
      <c r="K92" s="147" t="s">
        <v>638</v>
      </c>
      <c r="L92" s="147" t="s">
        <v>639</v>
      </c>
      <c r="M92" s="153">
        <v>2</v>
      </c>
      <c r="N92" s="154">
        <v>4</v>
      </c>
      <c r="O92" s="153">
        <f t="shared" si="75"/>
        <v>8</v>
      </c>
      <c r="P92" s="167" t="str">
        <f t="shared" si="76"/>
        <v>Medio</v>
      </c>
      <c r="Q92" s="153">
        <v>100</v>
      </c>
      <c r="R92" s="153">
        <f t="shared" si="77"/>
        <v>800</v>
      </c>
      <c r="S92" s="153" t="str">
        <f t="shared" si="78"/>
        <v>I</v>
      </c>
      <c r="T92" s="155" t="str">
        <f t="shared" si="79"/>
        <v>No Aceptable</v>
      </c>
      <c r="U92" s="137" t="s">
        <v>391</v>
      </c>
      <c r="V92" s="137" t="s">
        <v>392</v>
      </c>
      <c r="W92" s="137" t="s">
        <v>392</v>
      </c>
      <c r="X92" s="149" t="s">
        <v>626</v>
      </c>
      <c r="Y92" s="148" t="s">
        <v>278</v>
      </c>
      <c r="Z92" s="147" t="s">
        <v>392</v>
      </c>
      <c r="AA92" s="149" t="s">
        <v>1087</v>
      </c>
      <c r="AB92" s="147" t="s">
        <v>641</v>
      </c>
      <c r="AC92" s="209" t="s">
        <v>643</v>
      </c>
      <c r="AD92" s="153">
        <v>2</v>
      </c>
      <c r="AE92" s="154">
        <v>3</v>
      </c>
      <c r="AF92" s="156">
        <f t="shared" si="80"/>
        <v>6</v>
      </c>
      <c r="AG92" s="157">
        <f t="shared" si="81"/>
        <v>600</v>
      </c>
      <c r="AH92" s="158" t="str">
        <f t="shared" si="82"/>
        <v>I</v>
      </c>
      <c r="AI92" s="155" t="str">
        <f t="shared" si="83"/>
        <v>No Aceptable</v>
      </c>
      <c r="AJ92" s="159">
        <v>800</v>
      </c>
      <c r="AK92" s="159">
        <f t="shared" si="85"/>
        <v>600</v>
      </c>
      <c r="AL92" s="160">
        <f t="shared" si="86"/>
        <v>0.25</v>
      </c>
      <c r="AM92" s="161" t="s">
        <v>407</v>
      </c>
      <c r="AN92" s="210" t="s">
        <v>634</v>
      </c>
    </row>
    <row r="93" spans="1:40" ht="108">
      <c r="A93" s="566"/>
      <c r="B93" s="162" t="s">
        <v>385</v>
      </c>
      <c r="C93" s="162" t="s">
        <v>574</v>
      </c>
      <c r="D93" s="319" t="s">
        <v>770</v>
      </c>
      <c r="E93" s="149" t="s">
        <v>842</v>
      </c>
      <c r="F93" s="208" t="s">
        <v>30</v>
      </c>
      <c r="G93" s="208" t="s">
        <v>57</v>
      </c>
      <c r="H93" s="311" t="s">
        <v>1044</v>
      </c>
      <c r="I93" s="147" t="s">
        <v>646</v>
      </c>
      <c r="J93" s="147" t="s">
        <v>390</v>
      </c>
      <c r="K93" s="147" t="s">
        <v>638</v>
      </c>
      <c r="L93" s="147" t="s">
        <v>639</v>
      </c>
      <c r="M93" s="153">
        <v>2</v>
      </c>
      <c r="N93" s="154">
        <v>4</v>
      </c>
      <c r="O93" s="153">
        <f t="shared" si="75"/>
        <v>8</v>
      </c>
      <c r="P93" s="167" t="str">
        <f t="shared" si="76"/>
        <v>Medio</v>
      </c>
      <c r="Q93" s="153">
        <v>100</v>
      </c>
      <c r="R93" s="153">
        <f t="shared" si="77"/>
        <v>800</v>
      </c>
      <c r="S93" s="153" t="str">
        <f t="shared" si="78"/>
        <v>I</v>
      </c>
      <c r="T93" s="155" t="str">
        <f t="shared" si="79"/>
        <v>No Aceptable</v>
      </c>
      <c r="U93" s="137" t="s">
        <v>391</v>
      </c>
      <c r="V93" s="137" t="s">
        <v>392</v>
      </c>
      <c r="W93" s="137" t="s">
        <v>392</v>
      </c>
      <c r="X93" s="149" t="s">
        <v>626</v>
      </c>
      <c r="Y93" s="148" t="s">
        <v>278</v>
      </c>
      <c r="Z93" s="147" t="s">
        <v>392</v>
      </c>
      <c r="AA93" s="149" t="s">
        <v>1086</v>
      </c>
      <c r="AB93" s="147" t="s">
        <v>641</v>
      </c>
      <c r="AC93" s="209" t="s">
        <v>643</v>
      </c>
      <c r="AD93" s="153">
        <v>2</v>
      </c>
      <c r="AE93" s="154">
        <v>3</v>
      </c>
      <c r="AF93" s="156">
        <f t="shared" si="80"/>
        <v>6</v>
      </c>
      <c r="AG93" s="157">
        <f t="shared" si="81"/>
        <v>600</v>
      </c>
      <c r="AH93" s="158" t="str">
        <f t="shared" si="82"/>
        <v>I</v>
      </c>
      <c r="AI93" s="155" t="str">
        <f t="shared" si="83"/>
        <v>No Aceptable</v>
      </c>
      <c r="AJ93" s="159">
        <v>800</v>
      </c>
      <c r="AK93" s="159">
        <f t="shared" si="85"/>
        <v>600</v>
      </c>
      <c r="AL93" s="160">
        <f t="shared" si="86"/>
        <v>0.25</v>
      </c>
      <c r="AM93" s="161" t="s">
        <v>407</v>
      </c>
      <c r="AN93" s="210" t="s">
        <v>634</v>
      </c>
    </row>
  </sheetData>
  <autoFilter ref="A10:AB83"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9:X80"/>
    <mergeCell ref="A11:A26"/>
    <mergeCell ref="A27:A43"/>
    <mergeCell ref="A75:A93"/>
    <mergeCell ref="A44:A59"/>
    <mergeCell ref="A60:A74"/>
  </mergeCells>
  <conditionalFormatting sqref="M37:N37">
    <cfRule type="cellIs" dxfId="435" priority="522" stopIfTrue="1" operator="greaterThan">
      <formula>#REF!</formula>
    </cfRule>
  </conditionalFormatting>
  <conditionalFormatting sqref="M62:N62 M70:N70">
    <cfRule type="cellIs" dxfId="434" priority="344" stopIfTrue="1" operator="greaterThan">
      <formula>#REF!</formula>
    </cfRule>
  </conditionalFormatting>
  <conditionalFormatting sqref="M75:N76 Q75:Q76">
    <cfRule type="cellIs" dxfId="433" priority="358" stopIfTrue="1" operator="greaterThan">
      <formula>#REF!</formula>
    </cfRule>
  </conditionalFormatting>
  <conditionalFormatting sqref="M79:N80 Q79:Q80 M86:N86 Q86 M88:N89 Q88:Q89">
    <cfRule type="cellIs" dxfId="432" priority="357" stopIfTrue="1" operator="greaterThan">
      <formula>#REF!</formula>
    </cfRule>
  </conditionalFormatting>
  <conditionalFormatting sqref="M28:O36">
    <cfRule type="cellIs" dxfId="431" priority="27" stopIfTrue="1" operator="greaterThan">
      <formula>#REF!</formula>
    </cfRule>
  </conditionalFormatting>
  <conditionalFormatting sqref="M39:O50">
    <cfRule type="cellIs" dxfId="430" priority="40" stopIfTrue="1" operator="greaterThan">
      <formula>#REF!</formula>
    </cfRule>
  </conditionalFormatting>
  <conditionalFormatting sqref="M52:O59">
    <cfRule type="cellIs" dxfId="429" priority="209" stopIfTrue="1" operator="greaterThan">
      <formula>#REF!</formula>
    </cfRule>
  </conditionalFormatting>
  <conditionalFormatting sqref="M61:O61">
    <cfRule type="cellIs" dxfId="428" priority="174" stopIfTrue="1" operator="greaterThan">
      <formula>#REF!</formula>
    </cfRule>
  </conditionalFormatting>
  <conditionalFormatting sqref="M63:O63">
    <cfRule type="cellIs" dxfId="427" priority="15" stopIfTrue="1" operator="greaterThan">
      <formula>#REF!</formula>
    </cfRule>
  </conditionalFormatting>
  <conditionalFormatting sqref="M66:O67">
    <cfRule type="cellIs" dxfId="426" priority="53" stopIfTrue="1" operator="greaterThan">
      <formula>#REF!</formula>
    </cfRule>
  </conditionalFormatting>
  <conditionalFormatting sqref="M69:O69">
    <cfRule type="cellIs" dxfId="425" priority="142" stopIfTrue="1" operator="greaterThan">
      <formula>#REF!</formula>
    </cfRule>
  </conditionalFormatting>
  <conditionalFormatting sqref="M71:O71">
    <cfRule type="cellIs" dxfId="424" priority="117" stopIfTrue="1" operator="greaterThan">
      <formula>#REF!</formula>
    </cfRule>
  </conditionalFormatting>
  <conditionalFormatting sqref="M77:O78">
    <cfRule type="cellIs" dxfId="423" priority="356" stopIfTrue="1" operator="greaterThan">
      <formula>#REF!</formula>
    </cfRule>
  </conditionalFormatting>
  <conditionalFormatting sqref="M81:O85">
    <cfRule type="cellIs" dxfId="422" priority="349" stopIfTrue="1" operator="greaterThan">
      <formula>#REF!</formula>
    </cfRule>
  </conditionalFormatting>
  <conditionalFormatting sqref="M87:O87">
    <cfRule type="cellIs" dxfId="421" priority="353" stopIfTrue="1" operator="greaterThan">
      <formula>#REF!</formula>
    </cfRule>
  </conditionalFormatting>
  <conditionalFormatting sqref="M90:O93">
    <cfRule type="cellIs" dxfId="420" priority="351" stopIfTrue="1" operator="greaterThan">
      <formula>#REF!</formula>
    </cfRule>
  </conditionalFormatting>
  <conditionalFormatting sqref="M60:P60">
    <cfRule type="cellIs" dxfId="419" priority="187" stopIfTrue="1" operator="greaterThan">
      <formula>#REF!</formula>
    </cfRule>
  </conditionalFormatting>
  <conditionalFormatting sqref="M72:P72">
    <cfRule type="cellIs" dxfId="418" priority="130" stopIfTrue="1" operator="greaterThan">
      <formula>#REF!</formula>
    </cfRule>
  </conditionalFormatting>
  <conditionalFormatting sqref="M11:R12 M14:O26">
    <cfRule type="cellIs" dxfId="417" priority="434" stopIfTrue="1" operator="greaterThan">
      <formula>#REF!</formula>
    </cfRule>
  </conditionalFormatting>
  <conditionalFormatting sqref="M64:R65">
    <cfRule type="cellIs" dxfId="416" priority="157" stopIfTrue="1" operator="greaterThan">
      <formula>#REF!</formula>
    </cfRule>
  </conditionalFormatting>
  <conditionalFormatting sqref="P11">
    <cfRule type="iconSet" priority="656">
      <iconSet showValue="0">
        <cfvo type="percent" val="0"/>
        <cfvo type="num" val="10"/>
        <cfvo type="num" val="24"/>
      </iconSet>
    </cfRule>
    <cfRule type="iconSet" priority="655">
      <iconSet showValue="0" reverse="1">
        <cfvo type="percent" val="0"/>
        <cfvo type="num" val="10"/>
        <cfvo type="num" val="24"/>
      </iconSet>
    </cfRule>
    <cfRule type="colorScale" priority="654">
      <colorScale>
        <cfvo type="num" val="6"/>
        <cfvo type="num" val="9"/>
        <cfvo type="num" val="23"/>
        <color rgb="FFF8696B"/>
        <color rgb="FFFFEB84"/>
        <color rgb="FF63BE7B"/>
      </colorScale>
    </cfRule>
    <cfRule type="iconSet" priority="657">
      <iconSet>
        <cfvo type="percent" val="0"/>
        <cfvo type="percent" val="9"/>
        <cfvo type="percent" val="23"/>
      </iconSet>
    </cfRule>
  </conditionalFormatting>
  <conditionalFormatting sqref="P12">
    <cfRule type="iconSet" priority="651">
      <iconSet showValue="0">
        <cfvo type="percent" val="0"/>
        <cfvo type="num" val="10"/>
        <cfvo type="num" val="24"/>
      </iconSet>
    </cfRule>
    <cfRule type="iconSet" priority="650">
      <iconSet showValue="0" reverse="1">
        <cfvo type="percent" val="0"/>
        <cfvo type="num" val="10"/>
        <cfvo type="num" val="24"/>
      </iconSet>
    </cfRule>
    <cfRule type="colorScale" priority="649">
      <colorScale>
        <cfvo type="num" val="6"/>
        <cfvo type="num" val="9"/>
        <cfvo type="num" val="23"/>
        <color rgb="FFF8696B"/>
        <color rgb="FFFFEB84"/>
        <color rgb="FF63BE7B"/>
      </colorScale>
    </cfRule>
    <cfRule type="iconSet" priority="652">
      <iconSet>
        <cfvo type="percent" val="0"/>
        <cfvo type="percent" val="9"/>
        <cfvo type="percent" val="23"/>
      </iconSet>
    </cfRule>
  </conditionalFormatting>
  <conditionalFormatting sqref="P14">
    <cfRule type="iconSet" priority="617">
      <iconSet>
        <cfvo type="percent" val="0"/>
        <cfvo type="percent" val="9"/>
        <cfvo type="percent" val="23"/>
      </iconSet>
    </cfRule>
    <cfRule type="iconSet" priority="616">
      <iconSet showValue="0">
        <cfvo type="percent" val="0"/>
        <cfvo type="num" val="10"/>
        <cfvo type="num" val="24"/>
      </iconSet>
    </cfRule>
    <cfRule type="iconSet" priority="615">
      <iconSet showValue="0" reverse="1">
        <cfvo type="percent" val="0"/>
        <cfvo type="num" val="10"/>
        <cfvo type="num" val="24"/>
      </iconSet>
    </cfRule>
    <cfRule type="colorScale" priority="614">
      <colorScale>
        <cfvo type="num" val="6"/>
        <cfvo type="num" val="9"/>
        <cfvo type="num" val="23"/>
        <color rgb="FFF8696B"/>
        <color rgb="FFFFEB84"/>
        <color rgb="FF63BE7B"/>
      </colorScale>
    </cfRule>
  </conditionalFormatting>
  <conditionalFormatting sqref="P14:P19">
    <cfRule type="cellIs" dxfId="415" priority="535" stopIfTrue="1" operator="greaterThan">
      <formula>#REF!</formula>
    </cfRule>
  </conditionalFormatting>
  <conditionalFormatting sqref="P15">
    <cfRule type="iconSet" priority="602">
      <iconSet showValue="0" reverse="1">
        <cfvo type="percent" val="0"/>
        <cfvo type="num" val="10"/>
        <cfvo type="num" val="24"/>
      </iconSet>
    </cfRule>
    <cfRule type="colorScale" priority="601">
      <colorScale>
        <cfvo type="num" val="6"/>
        <cfvo type="num" val="9"/>
        <cfvo type="num" val="23"/>
        <color rgb="FFF8696B"/>
        <color rgb="FFFFEB84"/>
        <color rgb="FF63BE7B"/>
      </colorScale>
    </cfRule>
    <cfRule type="iconSet" priority="604">
      <iconSet>
        <cfvo type="percent" val="0"/>
        <cfvo type="percent" val="9"/>
        <cfvo type="percent" val="23"/>
      </iconSet>
    </cfRule>
    <cfRule type="iconSet" priority="603">
      <iconSet showValue="0">
        <cfvo type="percent" val="0"/>
        <cfvo type="num" val="10"/>
        <cfvo type="num" val="24"/>
      </iconSet>
    </cfRule>
  </conditionalFormatting>
  <conditionalFormatting sqref="P16:P17">
    <cfRule type="iconSet" priority="643">
      <iconSet showValue="0">
        <cfvo type="percent" val="0"/>
        <cfvo type="num" val="10"/>
        <cfvo type="num" val="24"/>
      </iconSet>
    </cfRule>
    <cfRule type="iconSet" priority="642">
      <iconSet showValue="0" reverse="1">
        <cfvo type="percent" val="0"/>
        <cfvo type="num" val="10"/>
        <cfvo type="num" val="24"/>
      </iconSet>
    </cfRule>
    <cfRule type="colorScale" priority="641">
      <colorScale>
        <cfvo type="num" val="6"/>
        <cfvo type="num" val="9"/>
        <cfvo type="num" val="23"/>
        <color rgb="FFF8696B"/>
        <color rgb="FFFFEB84"/>
        <color rgb="FF63BE7B"/>
      </colorScale>
    </cfRule>
    <cfRule type="iconSet" priority="644">
      <iconSet>
        <cfvo type="percent" val="0"/>
        <cfvo type="percent" val="9"/>
        <cfvo type="percent" val="23"/>
      </iconSet>
    </cfRule>
  </conditionalFormatting>
  <conditionalFormatting sqref="P18">
    <cfRule type="colorScale" priority="645">
      <colorScale>
        <cfvo type="num" val="6"/>
        <cfvo type="num" val="9"/>
        <cfvo type="num" val="23"/>
        <color rgb="FFF8696B"/>
        <color rgb="FFFFEB84"/>
        <color rgb="FF63BE7B"/>
      </colorScale>
    </cfRule>
    <cfRule type="iconSet" priority="646">
      <iconSet showValue="0" reverse="1">
        <cfvo type="percent" val="0"/>
        <cfvo type="num" val="10"/>
        <cfvo type="num" val="24"/>
      </iconSet>
    </cfRule>
    <cfRule type="iconSet" priority="647">
      <iconSet showValue="0">
        <cfvo type="percent" val="0"/>
        <cfvo type="num" val="10"/>
        <cfvo type="num" val="24"/>
      </iconSet>
    </cfRule>
    <cfRule type="iconSet" priority="648">
      <iconSet>
        <cfvo type="percent" val="0"/>
        <cfvo type="percent" val="9"/>
        <cfvo type="percent" val="23"/>
      </iconSet>
    </cfRule>
  </conditionalFormatting>
  <conditionalFormatting sqref="P19">
    <cfRule type="iconSet" priority="538">
      <iconSet showValue="0">
        <cfvo type="percent" val="0"/>
        <cfvo type="num" val="10"/>
        <cfvo type="num" val="24"/>
      </iconSet>
    </cfRule>
    <cfRule type="iconSet" priority="539">
      <iconSet>
        <cfvo type="percent" val="0"/>
        <cfvo type="percent" val="9"/>
        <cfvo type="percent" val="23"/>
      </iconSet>
    </cfRule>
    <cfRule type="iconSet" priority="537">
      <iconSet showValue="0" reverse="1">
        <cfvo type="percent" val="0"/>
        <cfvo type="num" val="10"/>
        <cfvo type="num" val="24"/>
      </iconSet>
    </cfRule>
    <cfRule type="colorScale" priority="536">
      <colorScale>
        <cfvo type="num" val="6"/>
        <cfvo type="num" val="9"/>
        <cfvo type="num" val="23"/>
        <color rgb="FFF8696B"/>
        <color rgb="FFFFEB84"/>
        <color rgb="FF63BE7B"/>
      </colorScale>
    </cfRule>
  </conditionalFormatting>
  <conditionalFormatting sqref="P20">
    <cfRule type="iconSet" priority="640">
      <iconSet>
        <cfvo type="percent" val="0"/>
        <cfvo type="percent" val="9"/>
        <cfvo type="percent" val="23"/>
      </iconSet>
    </cfRule>
    <cfRule type="iconSet" priority="639">
      <iconSet showValue="0">
        <cfvo type="percent" val="0"/>
        <cfvo type="num" val="10"/>
        <cfvo type="num" val="24"/>
      </iconSet>
    </cfRule>
    <cfRule type="iconSet" priority="638">
      <iconSet showValue="0" reverse="1">
        <cfvo type="percent" val="0"/>
        <cfvo type="num" val="10"/>
        <cfvo type="num" val="24"/>
      </iconSet>
    </cfRule>
    <cfRule type="colorScale" priority="637">
      <colorScale>
        <cfvo type="num" val="6"/>
        <cfvo type="num" val="9"/>
        <cfvo type="num" val="23"/>
        <color rgb="FFF8696B"/>
        <color rgb="FFFFEB84"/>
        <color rgb="FF63BE7B"/>
      </colorScale>
    </cfRule>
  </conditionalFormatting>
  <conditionalFormatting sqref="P20:P26">
    <cfRule type="cellIs" dxfId="414" priority="561" stopIfTrue="1" operator="greaterThan">
      <formula>#REF!</formula>
    </cfRule>
  </conditionalFormatting>
  <conditionalFormatting sqref="P21">
    <cfRule type="iconSet" priority="636">
      <iconSet>
        <cfvo type="percent" val="0"/>
        <cfvo type="percent" val="9"/>
        <cfvo type="percent" val="23"/>
      </iconSet>
    </cfRule>
    <cfRule type="iconSet" priority="635">
      <iconSet showValue="0">
        <cfvo type="percent" val="0"/>
        <cfvo type="num" val="10"/>
        <cfvo type="num" val="24"/>
      </iconSet>
    </cfRule>
    <cfRule type="iconSet" priority="634">
      <iconSet showValue="0" reverse="1">
        <cfvo type="percent" val="0"/>
        <cfvo type="num" val="10"/>
        <cfvo type="num" val="24"/>
      </iconSet>
    </cfRule>
    <cfRule type="colorScale" priority="633">
      <colorScale>
        <cfvo type="num" val="6"/>
        <cfvo type="num" val="9"/>
        <cfvo type="num" val="23"/>
        <color rgb="FFF8696B"/>
        <color rgb="FFFFEB84"/>
        <color rgb="FF63BE7B"/>
      </colorScale>
    </cfRule>
  </conditionalFormatting>
  <conditionalFormatting sqref="P22">
    <cfRule type="iconSet" priority="551">
      <iconSet showValue="0">
        <cfvo type="percent" val="0"/>
        <cfvo type="num" val="10"/>
        <cfvo type="num" val="24"/>
      </iconSet>
    </cfRule>
    <cfRule type="iconSet" priority="552">
      <iconSet>
        <cfvo type="percent" val="0"/>
        <cfvo type="percent" val="9"/>
        <cfvo type="percent" val="23"/>
      </iconSet>
    </cfRule>
    <cfRule type="iconSet" priority="550">
      <iconSet showValue="0" reverse="1">
        <cfvo type="percent" val="0"/>
        <cfvo type="num" val="10"/>
        <cfvo type="num" val="24"/>
      </iconSet>
    </cfRule>
    <cfRule type="colorScale" priority="549">
      <colorScale>
        <cfvo type="num" val="6"/>
        <cfvo type="num" val="9"/>
        <cfvo type="num" val="23"/>
        <color rgb="FFF8696B"/>
        <color rgb="FFFFEB84"/>
        <color rgb="FF63BE7B"/>
      </colorScale>
    </cfRule>
  </conditionalFormatting>
  <conditionalFormatting sqref="P23">
    <cfRule type="iconSet" priority="565">
      <iconSet>
        <cfvo type="percent" val="0"/>
        <cfvo type="percent" val="9"/>
        <cfvo type="percent" val="23"/>
      </iconSet>
    </cfRule>
    <cfRule type="iconSet" priority="564">
      <iconSet showValue="0">
        <cfvo type="percent" val="0"/>
        <cfvo type="num" val="10"/>
        <cfvo type="num" val="24"/>
      </iconSet>
    </cfRule>
    <cfRule type="iconSet" priority="563">
      <iconSet showValue="0" reverse="1">
        <cfvo type="percent" val="0"/>
        <cfvo type="num" val="10"/>
        <cfvo type="num" val="24"/>
      </iconSet>
    </cfRule>
    <cfRule type="colorScale" priority="562">
      <colorScale>
        <cfvo type="num" val="6"/>
        <cfvo type="num" val="9"/>
        <cfvo type="num" val="23"/>
        <color rgb="FFF8696B"/>
        <color rgb="FFFFEB84"/>
        <color rgb="FF63BE7B"/>
      </colorScale>
    </cfRule>
  </conditionalFormatting>
  <conditionalFormatting sqref="P24">
    <cfRule type="iconSet" priority="578">
      <iconSet>
        <cfvo type="percent" val="0"/>
        <cfvo type="percent" val="9"/>
        <cfvo type="percent" val="23"/>
      </iconSet>
    </cfRule>
    <cfRule type="iconSet" priority="577">
      <iconSet showValue="0">
        <cfvo type="percent" val="0"/>
        <cfvo type="num" val="10"/>
        <cfvo type="num" val="24"/>
      </iconSet>
    </cfRule>
    <cfRule type="iconSet" priority="576">
      <iconSet showValue="0" reverse="1">
        <cfvo type="percent" val="0"/>
        <cfvo type="num" val="10"/>
        <cfvo type="num" val="24"/>
      </iconSet>
    </cfRule>
    <cfRule type="colorScale" priority="575">
      <colorScale>
        <cfvo type="num" val="6"/>
        <cfvo type="num" val="9"/>
        <cfvo type="num" val="23"/>
        <color rgb="FFF8696B"/>
        <color rgb="FFFFEB84"/>
        <color rgb="FF63BE7B"/>
      </colorScale>
    </cfRule>
  </conditionalFormatting>
  <conditionalFormatting sqref="P25:P26">
    <cfRule type="iconSet" priority="591">
      <iconSet>
        <cfvo type="percent" val="0"/>
        <cfvo type="percent" val="9"/>
        <cfvo type="percent" val="23"/>
      </iconSet>
    </cfRule>
    <cfRule type="iconSet" priority="590">
      <iconSet showValue="0">
        <cfvo type="percent" val="0"/>
        <cfvo type="num" val="10"/>
        <cfvo type="num" val="24"/>
      </iconSet>
    </cfRule>
    <cfRule type="iconSet" priority="589">
      <iconSet showValue="0" reverse="1">
        <cfvo type="percent" val="0"/>
        <cfvo type="num" val="10"/>
        <cfvo type="num" val="24"/>
      </iconSet>
    </cfRule>
    <cfRule type="colorScale" priority="588">
      <colorScale>
        <cfvo type="num" val="6"/>
        <cfvo type="num" val="9"/>
        <cfvo type="num" val="23"/>
        <color rgb="FFF8696B"/>
        <color rgb="FFFFEB84"/>
        <color rgb="FF63BE7B"/>
      </colorScale>
    </cfRule>
  </conditionalFormatting>
  <conditionalFormatting sqref="P28">
    <cfRule type="iconSet" priority="495">
      <iconSet showValue="0" reverse="1">
        <cfvo type="percent" val="0"/>
        <cfvo type="num" val="10"/>
        <cfvo type="num" val="24"/>
      </iconSet>
    </cfRule>
    <cfRule type="colorScale" priority="494">
      <colorScale>
        <cfvo type="num" val="6"/>
        <cfvo type="num" val="9"/>
        <cfvo type="num" val="23"/>
        <color rgb="FFF8696B"/>
        <color rgb="FFFFEB84"/>
        <color rgb="FF63BE7B"/>
      </colorScale>
    </cfRule>
    <cfRule type="iconSet" priority="497">
      <iconSet>
        <cfvo type="percent" val="0"/>
        <cfvo type="percent" val="9"/>
        <cfvo type="percent" val="23"/>
      </iconSet>
    </cfRule>
    <cfRule type="iconSet" priority="496">
      <iconSet showValue="0">
        <cfvo type="percent" val="0"/>
        <cfvo type="num" val="10"/>
        <cfvo type="num" val="24"/>
      </iconSet>
    </cfRule>
  </conditionalFormatting>
  <conditionalFormatting sqref="P28:P32">
    <cfRule type="cellIs" dxfId="413" priority="30" stopIfTrue="1" operator="greaterThan">
      <formula>#REF!</formula>
    </cfRule>
  </conditionalFormatting>
  <conditionalFormatting sqref="P29">
    <cfRule type="iconSet" priority="445">
      <iconSet>
        <cfvo type="percent" val="0"/>
        <cfvo type="percent" val="9"/>
        <cfvo type="percent" val="23"/>
      </iconSet>
    </cfRule>
    <cfRule type="iconSet" priority="444">
      <iconSet showValue="0">
        <cfvo type="percent" val="0"/>
        <cfvo type="num" val="10"/>
        <cfvo type="num" val="24"/>
      </iconSet>
    </cfRule>
    <cfRule type="colorScale" priority="442">
      <colorScale>
        <cfvo type="num" val="6"/>
        <cfvo type="num" val="9"/>
        <cfvo type="num" val="23"/>
        <color rgb="FFF8696B"/>
        <color rgb="FFFFEB84"/>
        <color rgb="FF63BE7B"/>
      </colorScale>
    </cfRule>
    <cfRule type="iconSet" priority="443">
      <iconSet showValue="0" reverse="1">
        <cfvo type="percent" val="0"/>
        <cfvo type="num" val="10"/>
        <cfvo type="num" val="24"/>
      </iconSet>
    </cfRule>
  </conditionalFormatting>
  <conditionalFormatting sqref="P30">
    <cfRule type="iconSet" priority="34">
      <iconSet>
        <cfvo type="percent" val="0"/>
        <cfvo type="percent" val="9"/>
        <cfvo type="percent" val="23"/>
      </iconSet>
    </cfRule>
    <cfRule type="colorScale" priority="31">
      <colorScale>
        <cfvo type="num" val="6"/>
        <cfvo type="num" val="9"/>
        <cfvo type="num" val="23"/>
        <color rgb="FFF8696B"/>
        <color rgb="FFFFEB84"/>
        <color rgb="FF63BE7B"/>
      </colorScale>
    </cfRule>
    <cfRule type="iconSet" priority="32">
      <iconSet showValue="0" reverse="1">
        <cfvo type="percent" val="0"/>
        <cfvo type="num" val="10"/>
        <cfvo type="num" val="24"/>
      </iconSet>
    </cfRule>
    <cfRule type="iconSet" priority="33">
      <iconSet showValue="0">
        <cfvo type="percent" val="0"/>
        <cfvo type="num" val="10"/>
        <cfvo type="num" val="24"/>
      </iconSet>
    </cfRule>
  </conditionalFormatting>
  <conditionalFormatting sqref="P31">
    <cfRule type="iconSet" priority="484">
      <iconSet>
        <cfvo type="percent" val="0"/>
        <cfvo type="percent" val="9"/>
        <cfvo type="percent" val="23"/>
      </iconSet>
    </cfRule>
    <cfRule type="iconSet" priority="482">
      <iconSet showValue="0" reverse="1">
        <cfvo type="percent" val="0"/>
        <cfvo type="num" val="10"/>
        <cfvo type="num" val="24"/>
      </iconSet>
    </cfRule>
    <cfRule type="iconSet" priority="483">
      <iconSet showValue="0">
        <cfvo type="percent" val="0"/>
        <cfvo type="num" val="10"/>
        <cfvo type="num" val="24"/>
      </iconSet>
    </cfRule>
    <cfRule type="colorScale" priority="481">
      <colorScale>
        <cfvo type="num" val="6"/>
        <cfvo type="num" val="9"/>
        <cfvo type="num" val="23"/>
        <color rgb="FFF8696B"/>
        <color rgb="FFFFEB84"/>
        <color rgb="FF63BE7B"/>
      </colorScale>
    </cfRule>
  </conditionalFormatting>
  <conditionalFormatting sqref="P32">
    <cfRule type="iconSet" priority="471">
      <iconSet>
        <cfvo type="percent" val="0"/>
        <cfvo type="percent" val="9"/>
        <cfvo type="percent" val="23"/>
      </iconSet>
    </cfRule>
    <cfRule type="iconSet" priority="470">
      <iconSet showValue="0">
        <cfvo type="percent" val="0"/>
        <cfvo type="num" val="10"/>
        <cfvo type="num" val="24"/>
      </iconSet>
    </cfRule>
    <cfRule type="iconSet" priority="469">
      <iconSet showValue="0" reverse="1">
        <cfvo type="percent" val="0"/>
        <cfvo type="num" val="10"/>
        <cfvo type="num" val="24"/>
      </iconSet>
    </cfRule>
    <cfRule type="colorScale" priority="468">
      <colorScale>
        <cfvo type="num" val="6"/>
        <cfvo type="num" val="9"/>
        <cfvo type="num" val="23"/>
        <color rgb="FFF8696B"/>
        <color rgb="FFFFEB84"/>
        <color rgb="FF63BE7B"/>
      </colorScale>
    </cfRule>
  </conditionalFormatting>
  <conditionalFormatting sqref="P33 P37">
    <cfRule type="iconSet" priority="526">
      <iconSet>
        <cfvo type="percent" val="0"/>
        <cfvo type="percent" val="9"/>
        <cfvo type="percent" val="23"/>
      </iconSet>
    </cfRule>
    <cfRule type="iconSet" priority="525">
      <iconSet showValue="0">
        <cfvo type="percent" val="0"/>
        <cfvo type="num" val="10"/>
        <cfvo type="num" val="24"/>
      </iconSet>
    </cfRule>
    <cfRule type="iconSet" priority="524">
      <iconSet showValue="0" reverse="1">
        <cfvo type="percent" val="0"/>
        <cfvo type="num" val="10"/>
        <cfvo type="num" val="24"/>
      </iconSet>
    </cfRule>
    <cfRule type="colorScale" priority="523">
      <colorScale>
        <cfvo type="num" val="6"/>
        <cfvo type="num" val="9"/>
        <cfvo type="num" val="23"/>
        <color rgb="FFF8696B"/>
        <color rgb="FFFFEB84"/>
        <color rgb="FF63BE7B"/>
      </colorScale>
    </cfRule>
  </conditionalFormatting>
  <conditionalFormatting sqref="P34">
    <cfRule type="colorScale" priority="429">
      <colorScale>
        <cfvo type="num" val="6"/>
        <cfvo type="num" val="9"/>
        <cfvo type="num" val="23"/>
        <color rgb="FFF8696B"/>
        <color rgb="FFFFEB84"/>
        <color rgb="FF63BE7B"/>
      </colorScale>
    </cfRule>
    <cfRule type="iconSet" priority="432">
      <iconSet>
        <cfvo type="percent" val="0"/>
        <cfvo type="percent" val="9"/>
        <cfvo type="percent" val="23"/>
      </iconSet>
    </cfRule>
    <cfRule type="iconSet" priority="431">
      <iconSet showValue="0">
        <cfvo type="percent" val="0"/>
        <cfvo type="num" val="10"/>
        <cfvo type="num" val="24"/>
      </iconSet>
    </cfRule>
    <cfRule type="iconSet" priority="430">
      <iconSet showValue="0" reverse="1">
        <cfvo type="percent" val="0"/>
        <cfvo type="num" val="10"/>
        <cfvo type="num" val="24"/>
      </iconSet>
    </cfRule>
  </conditionalFormatting>
  <conditionalFormatting sqref="P34:P36">
    <cfRule type="cellIs" dxfId="412" priority="415" stopIfTrue="1" operator="greaterThan">
      <formula>#REF!</formula>
    </cfRule>
  </conditionalFormatting>
  <conditionalFormatting sqref="P35">
    <cfRule type="colorScale" priority="416">
      <colorScale>
        <cfvo type="num" val="6"/>
        <cfvo type="num" val="9"/>
        <cfvo type="num" val="23"/>
        <color rgb="FFF8696B"/>
        <color rgb="FFFFEB84"/>
        <color rgb="FF63BE7B"/>
      </colorScale>
    </cfRule>
    <cfRule type="iconSet" priority="417">
      <iconSet showValue="0" reverse="1">
        <cfvo type="percent" val="0"/>
        <cfvo type="num" val="10"/>
        <cfvo type="num" val="24"/>
      </iconSet>
    </cfRule>
    <cfRule type="iconSet" priority="418">
      <iconSet showValue="0">
        <cfvo type="percent" val="0"/>
        <cfvo type="num" val="10"/>
        <cfvo type="num" val="24"/>
      </iconSet>
    </cfRule>
    <cfRule type="iconSet" priority="419">
      <iconSet>
        <cfvo type="percent" val="0"/>
        <cfvo type="percent" val="9"/>
        <cfvo type="percent" val="23"/>
      </iconSet>
    </cfRule>
  </conditionalFormatting>
  <conditionalFormatting sqref="P36">
    <cfRule type="iconSet" priority="509">
      <iconSet showValue="0">
        <cfvo type="percent" val="0"/>
        <cfvo type="num" val="10"/>
        <cfvo type="num" val="24"/>
      </iconSet>
    </cfRule>
    <cfRule type="iconSet" priority="510">
      <iconSet>
        <cfvo type="percent" val="0"/>
        <cfvo type="percent" val="9"/>
        <cfvo type="percent" val="23"/>
      </iconSet>
    </cfRule>
    <cfRule type="iconSet" priority="508">
      <iconSet showValue="0" reverse="1">
        <cfvo type="percent" val="0"/>
        <cfvo type="num" val="10"/>
        <cfvo type="num" val="24"/>
      </iconSet>
    </cfRule>
    <cfRule type="colorScale" priority="507">
      <colorScale>
        <cfvo type="num" val="6"/>
        <cfvo type="num" val="9"/>
        <cfvo type="num" val="23"/>
        <color rgb="FFF8696B"/>
        <color rgb="FFFFEB84"/>
        <color rgb="FF63BE7B"/>
      </colorScale>
    </cfRule>
  </conditionalFormatting>
  <conditionalFormatting sqref="P39">
    <cfRule type="colorScale" priority="403">
      <colorScale>
        <cfvo type="num" val="6"/>
        <cfvo type="num" val="9"/>
        <cfvo type="num" val="23"/>
        <color rgb="FFF8696B"/>
        <color rgb="FFFFEB84"/>
        <color rgb="FF63BE7B"/>
      </colorScale>
    </cfRule>
    <cfRule type="iconSet" priority="404">
      <iconSet showValue="0" reverse="1">
        <cfvo type="percent" val="0"/>
        <cfvo type="num" val="10"/>
        <cfvo type="num" val="24"/>
      </iconSet>
    </cfRule>
    <cfRule type="iconSet" priority="405">
      <iconSet showValue="0">
        <cfvo type="percent" val="0"/>
        <cfvo type="num" val="10"/>
        <cfvo type="num" val="24"/>
      </iconSet>
    </cfRule>
    <cfRule type="iconSet" priority="406">
      <iconSet>
        <cfvo type="percent" val="0"/>
        <cfvo type="percent" val="9"/>
        <cfvo type="percent" val="23"/>
      </iconSet>
    </cfRule>
  </conditionalFormatting>
  <conditionalFormatting sqref="P39:P50">
    <cfRule type="cellIs" dxfId="411" priority="43" stopIfTrue="1" operator="greaterThan">
      <formula>#REF!</formula>
    </cfRule>
  </conditionalFormatting>
  <conditionalFormatting sqref="P40">
    <cfRule type="iconSet" priority="393">
      <iconSet>
        <cfvo type="percent" val="0"/>
        <cfvo type="percent" val="9"/>
        <cfvo type="percent" val="23"/>
      </iconSet>
    </cfRule>
    <cfRule type="iconSet" priority="392">
      <iconSet showValue="0">
        <cfvo type="percent" val="0"/>
        <cfvo type="num" val="10"/>
        <cfvo type="num" val="24"/>
      </iconSet>
    </cfRule>
    <cfRule type="colorScale" priority="390">
      <colorScale>
        <cfvo type="num" val="6"/>
        <cfvo type="num" val="9"/>
        <cfvo type="num" val="23"/>
        <color rgb="FFF8696B"/>
        <color rgb="FFFFEB84"/>
        <color rgb="FF63BE7B"/>
      </colorScale>
    </cfRule>
    <cfRule type="iconSet" priority="391">
      <iconSet showValue="0" reverse="1">
        <cfvo type="percent" val="0"/>
        <cfvo type="num" val="10"/>
        <cfvo type="num" val="24"/>
      </iconSet>
    </cfRule>
  </conditionalFormatting>
  <conditionalFormatting sqref="P41">
    <cfRule type="iconSet" priority="378">
      <iconSet showValue="0" reverse="1">
        <cfvo type="percent" val="0"/>
        <cfvo type="num" val="10"/>
        <cfvo type="num" val="24"/>
      </iconSet>
    </cfRule>
    <cfRule type="iconSet" priority="380">
      <iconSet>
        <cfvo type="percent" val="0"/>
        <cfvo type="percent" val="9"/>
        <cfvo type="percent" val="23"/>
      </iconSet>
    </cfRule>
    <cfRule type="iconSet" priority="379">
      <iconSet showValue="0">
        <cfvo type="percent" val="0"/>
        <cfvo type="num" val="10"/>
        <cfvo type="num" val="24"/>
      </iconSet>
    </cfRule>
    <cfRule type="colorScale" priority="377">
      <colorScale>
        <cfvo type="num" val="6"/>
        <cfvo type="num" val="9"/>
        <cfvo type="num" val="23"/>
        <color rgb="FFF8696B"/>
        <color rgb="FFFFEB84"/>
        <color rgb="FF63BE7B"/>
      </colorScale>
    </cfRule>
  </conditionalFormatting>
  <conditionalFormatting sqref="P42:P43">
    <cfRule type="iconSet" priority="456">
      <iconSet showValue="0" reverse="1">
        <cfvo type="percent" val="0"/>
        <cfvo type="num" val="10"/>
        <cfvo type="num" val="24"/>
      </iconSet>
    </cfRule>
    <cfRule type="iconSet" priority="457">
      <iconSet showValue="0">
        <cfvo type="percent" val="0"/>
        <cfvo type="num" val="10"/>
        <cfvo type="num" val="24"/>
      </iconSet>
    </cfRule>
    <cfRule type="iconSet" priority="458">
      <iconSet>
        <cfvo type="percent" val="0"/>
        <cfvo type="percent" val="9"/>
        <cfvo type="percent" val="23"/>
      </iconSet>
    </cfRule>
    <cfRule type="colorScale" priority="455">
      <colorScale>
        <cfvo type="num" val="6"/>
        <cfvo type="num" val="9"/>
        <cfvo type="num" val="23"/>
        <color rgb="FFF8696B"/>
        <color rgb="FFFFEB84"/>
        <color rgb="FF63BE7B"/>
      </colorScale>
    </cfRule>
  </conditionalFormatting>
  <conditionalFormatting sqref="P44">
    <cfRule type="colorScale" priority="333">
      <colorScale>
        <cfvo type="num" val="6"/>
        <cfvo type="num" val="9"/>
        <cfvo type="num" val="23"/>
        <color rgb="FFF8696B"/>
        <color rgb="FFFFEB84"/>
        <color rgb="FF63BE7B"/>
      </colorScale>
    </cfRule>
    <cfRule type="iconSet" priority="334">
      <iconSet showValue="0" reverse="1">
        <cfvo type="percent" val="0"/>
        <cfvo type="num" val="10"/>
        <cfvo type="num" val="24"/>
      </iconSet>
    </cfRule>
    <cfRule type="iconSet" priority="335">
      <iconSet showValue="0">
        <cfvo type="percent" val="0"/>
        <cfvo type="num" val="10"/>
        <cfvo type="num" val="24"/>
      </iconSet>
    </cfRule>
    <cfRule type="iconSet" priority="336">
      <iconSet>
        <cfvo type="percent" val="0"/>
        <cfvo type="percent" val="9"/>
        <cfvo type="percent" val="23"/>
      </iconSet>
    </cfRule>
  </conditionalFormatting>
  <conditionalFormatting sqref="P45">
    <cfRule type="iconSet" priority="322">
      <iconSet showValue="0" reverse="1">
        <cfvo type="percent" val="0"/>
        <cfvo type="num" val="10"/>
        <cfvo type="num" val="24"/>
      </iconSet>
    </cfRule>
    <cfRule type="colorScale" priority="321">
      <colorScale>
        <cfvo type="num" val="6"/>
        <cfvo type="num" val="9"/>
        <cfvo type="num" val="23"/>
        <color rgb="FFF8696B"/>
        <color rgb="FFFFEB84"/>
        <color rgb="FF63BE7B"/>
      </colorScale>
    </cfRule>
    <cfRule type="iconSet" priority="324">
      <iconSet>
        <cfvo type="percent" val="0"/>
        <cfvo type="percent" val="9"/>
        <cfvo type="percent" val="23"/>
      </iconSet>
    </cfRule>
    <cfRule type="iconSet" priority="323">
      <iconSet showValue="0">
        <cfvo type="percent" val="0"/>
        <cfvo type="num" val="10"/>
        <cfvo type="num" val="24"/>
      </iconSet>
    </cfRule>
  </conditionalFormatting>
  <conditionalFormatting sqref="P46">
    <cfRule type="iconSet" priority="309">
      <iconSet showValue="0" reverse="1">
        <cfvo type="percent" val="0"/>
        <cfvo type="num" val="10"/>
        <cfvo type="num" val="24"/>
      </iconSet>
    </cfRule>
    <cfRule type="iconSet" priority="310">
      <iconSet showValue="0">
        <cfvo type="percent" val="0"/>
        <cfvo type="num" val="10"/>
        <cfvo type="num" val="24"/>
      </iconSet>
    </cfRule>
    <cfRule type="iconSet" priority="311">
      <iconSet>
        <cfvo type="percent" val="0"/>
        <cfvo type="percent" val="9"/>
        <cfvo type="percent" val="23"/>
      </iconSet>
    </cfRule>
    <cfRule type="colorScale" priority="308">
      <colorScale>
        <cfvo type="num" val="6"/>
        <cfvo type="num" val="9"/>
        <cfvo type="num" val="23"/>
        <color rgb="FFF8696B"/>
        <color rgb="FFFFEB84"/>
        <color rgb="FF63BE7B"/>
      </colorScale>
    </cfRule>
  </conditionalFormatting>
  <conditionalFormatting sqref="P47">
    <cfRule type="colorScale" priority="295">
      <colorScale>
        <cfvo type="num" val="6"/>
        <cfvo type="num" val="9"/>
        <cfvo type="num" val="23"/>
        <color rgb="FFF8696B"/>
        <color rgb="FFFFEB84"/>
        <color rgb="FF63BE7B"/>
      </colorScale>
    </cfRule>
    <cfRule type="iconSet" priority="298">
      <iconSet>
        <cfvo type="percent" val="0"/>
        <cfvo type="percent" val="9"/>
        <cfvo type="percent" val="23"/>
      </iconSet>
    </cfRule>
    <cfRule type="iconSet" priority="297">
      <iconSet showValue="0">
        <cfvo type="percent" val="0"/>
        <cfvo type="num" val="10"/>
        <cfvo type="num" val="24"/>
      </iconSet>
    </cfRule>
    <cfRule type="iconSet" priority="296">
      <iconSet showValue="0" reverse="1">
        <cfvo type="percent" val="0"/>
        <cfvo type="num" val="10"/>
        <cfvo type="num" val="24"/>
      </iconSet>
    </cfRule>
  </conditionalFormatting>
  <conditionalFormatting sqref="P48">
    <cfRule type="iconSet" priority="286">
      <iconSet>
        <cfvo type="percent" val="0"/>
        <cfvo type="percent" val="9"/>
        <cfvo type="percent" val="23"/>
      </iconSet>
    </cfRule>
    <cfRule type="iconSet" priority="285">
      <iconSet showValue="0">
        <cfvo type="percent" val="0"/>
        <cfvo type="num" val="10"/>
        <cfvo type="num" val="24"/>
      </iconSet>
    </cfRule>
    <cfRule type="iconSet" priority="284">
      <iconSet showValue="0" reverse="1">
        <cfvo type="percent" val="0"/>
        <cfvo type="num" val="10"/>
        <cfvo type="num" val="24"/>
      </iconSet>
    </cfRule>
    <cfRule type="colorScale" priority="283">
      <colorScale>
        <cfvo type="num" val="6"/>
        <cfvo type="num" val="9"/>
        <cfvo type="num" val="23"/>
        <color rgb="FFF8696B"/>
        <color rgb="FFFFEB84"/>
        <color rgb="FF63BE7B"/>
      </colorScale>
    </cfRule>
  </conditionalFormatting>
  <conditionalFormatting sqref="P49">
    <cfRule type="iconSet" priority="207">
      <iconSet>
        <cfvo type="percent" val="0"/>
        <cfvo type="percent" val="9"/>
        <cfvo type="percent" val="23"/>
      </iconSet>
    </cfRule>
    <cfRule type="iconSet" priority="206">
      <iconSet showValue="0">
        <cfvo type="percent" val="0"/>
        <cfvo type="num" val="10"/>
        <cfvo type="num" val="24"/>
      </iconSet>
    </cfRule>
    <cfRule type="iconSet" priority="205">
      <iconSet showValue="0" reverse="1">
        <cfvo type="percent" val="0"/>
        <cfvo type="num" val="10"/>
        <cfvo type="num" val="24"/>
      </iconSet>
    </cfRule>
    <cfRule type="colorScale" priority="204">
      <colorScale>
        <cfvo type="num" val="6"/>
        <cfvo type="num" val="9"/>
        <cfvo type="num" val="23"/>
        <color rgb="FFF8696B"/>
        <color rgb="FFFFEB84"/>
        <color rgb="FF63BE7B"/>
      </colorScale>
    </cfRule>
  </conditionalFormatting>
  <conditionalFormatting sqref="P50">
    <cfRule type="iconSet" priority="47">
      <iconSet>
        <cfvo type="percent" val="0"/>
        <cfvo type="percent" val="9"/>
        <cfvo type="percent" val="23"/>
      </iconSet>
    </cfRule>
    <cfRule type="iconSet" priority="46">
      <iconSet showValue="0">
        <cfvo type="percent" val="0"/>
        <cfvo type="num" val="10"/>
        <cfvo type="num" val="24"/>
      </iconSet>
    </cfRule>
    <cfRule type="colorScale" priority="44">
      <colorScale>
        <cfvo type="num" val="6"/>
        <cfvo type="num" val="9"/>
        <cfvo type="num" val="23"/>
        <color rgb="FFF8696B"/>
        <color rgb="FFFFEB84"/>
        <color rgb="FF63BE7B"/>
      </colorScale>
    </cfRule>
    <cfRule type="iconSet" priority="45">
      <iconSet showValue="0" reverse="1">
        <cfvo type="percent" val="0"/>
        <cfvo type="num" val="10"/>
        <cfvo type="num" val="24"/>
      </iconSet>
    </cfRule>
  </conditionalFormatting>
  <conditionalFormatting sqref="P52">
    <cfRule type="iconSet" priority="278">
      <iconSet>
        <cfvo type="percent" val="0"/>
        <cfvo type="percent" val="9"/>
        <cfvo type="percent" val="23"/>
      </iconSet>
    </cfRule>
    <cfRule type="iconSet" priority="277">
      <iconSet showValue="0">
        <cfvo type="percent" val="0"/>
        <cfvo type="num" val="10"/>
        <cfvo type="num" val="24"/>
      </iconSet>
    </cfRule>
    <cfRule type="iconSet" priority="276">
      <iconSet showValue="0" reverse="1">
        <cfvo type="percent" val="0"/>
        <cfvo type="num" val="10"/>
        <cfvo type="num" val="24"/>
      </iconSet>
    </cfRule>
    <cfRule type="colorScale" priority="275">
      <colorScale>
        <cfvo type="num" val="6"/>
        <cfvo type="num" val="9"/>
        <cfvo type="num" val="23"/>
        <color rgb="FFF8696B"/>
        <color rgb="FFFFEB84"/>
        <color rgb="FF63BE7B"/>
      </colorScale>
    </cfRule>
  </conditionalFormatting>
  <conditionalFormatting sqref="P53">
    <cfRule type="colorScale" priority="271">
      <colorScale>
        <cfvo type="num" val="6"/>
        <cfvo type="num" val="9"/>
        <cfvo type="num" val="23"/>
        <color rgb="FFF8696B"/>
        <color rgb="FFFFEB84"/>
        <color rgb="FF63BE7B"/>
      </colorScale>
    </cfRule>
    <cfRule type="iconSet" priority="274">
      <iconSet>
        <cfvo type="percent" val="0"/>
        <cfvo type="percent" val="9"/>
        <cfvo type="percent" val="23"/>
      </iconSet>
    </cfRule>
    <cfRule type="iconSet" priority="273">
      <iconSet showValue="0">
        <cfvo type="percent" val="0"/>
        <cfvo type="num" val="10"/>
        <cfvo type="num" val="24"/>
      </iconSet>
    </cfRule>
    <cfRule type="iconSet" priority="272">
      <iconSet showValue="0" reverse="1">
        <cfvo type="percent" val="0"/>
        <cfvo type="num" val="10"/>
        <cfvo type="num" val="24"/>
      </iconSet>
    </cfRule>
  </conditionalFormatting>
  <conditionalFormatting sqref="P54">
    <cfRule type="iconSet" priority="264">
      <iconSet showValue="0" reverse="1">
        <cfvo type="percent" val="0"/>
        <cfvo type="num" val="10"/>
        <cfvo type="num" val="24"/>
      </iconSet>
    </cfRule>
    <cfRule type="iconSet" priority="266">
      <iconSet>
        <cfvo type="percent" val="0"/>
        <cfvo type="percent" val="9"/>
        <cfvo type="percent" val="23"/>
      </iconSet>
    </cfRule>
    <cfRule type="colorScale" priority="263">
      <colorScale>
        <cfvo type="num" val="6"/>
        <cfvo type="num" val="9"/>
        <cfvo type="num" val="23"/>
        <color rgb="FFF8696B"/>
        <color rgb="FFFFEB84"/>
        <color rgb="FF63BE7B"/>
      </colorScale>
    </cfRule>
    <cfRule type="iconSet" priority="265">
      <iconSet showValue="0">
        <cfvo type="percent" val="0"/>
        <cfvo type="num" val="10"/>
        <cfvo type="num" val="24"/>
      </iconSet>
    </cfRule>
  </conditionalFormatting>
  <conditionalFormatting sqref="P54:P59">
    <cfRule type="cellIs" dxfId="410" priority="216" stopIfTrue="1" operator="greaterThan">
      <formula>#REF!</formula>
    </cfRule>
  </conditionalFormatting>
  <conditionalFormatting sqref="P55">
    <cfRule type="iconSet" priority="253">
      <iconSet>
        <cfvo type="percent" val="0"/>
        <cfvo type="percent" val="9"/>
        <cfvo type="percent" val="23"/>
      </iconSet>
    </cfRule>
    <cfRule type="iconSet" priority="252">
      <iconSet showValue="0">
        <cfvo type="percent" val="0"/>
        <cfvo type="num" val="10"/>
        <cfvo type="num" val="24"/>
      </iconSet>
    </cfRule>
    <cfRule type="iconSet" priority="251">
      <iconSet showValue="0" reverse="1">
        <cfvo type="percent" val="0"/>
        <cfvo type="num" val="10"/>
        <cfvo type="num" val="24"/>
      </iconSet>
    </cfRule>
    <cfRule type="colorScale" priority="250">
      <colorScale>
        <cfvo type="num" val="6"/>
        <cfvo type="num" val="9"/>
        <cfvo type="num" val="23"/>
        <color rgb="FFF8696B"/>
        <color rgb="FFFFEB84"/>
        <color rgb="FF63BE7B"/>
      </colorScale>
    </cfRule>
  </conditionalFormatting>
  <conditionalFormatting sqref="P56">
    <cfRule type="colorScale" priority="237">
      <colorScale>
        <cfvo type="num" val="6"/>
        <cfvo type="num" val="9"/>
        <cfvo type="num" val="23"/>
        <color rgb="FFF8696B"/>
        <color rgb="FFFFEB84"/>
        <color rgb="FF63BE7B"/>
      </colorScale>
    </cfRule>
    <cfRule type="iconSet" priority="238">
      <iconSet showValue="0" reverse="1">
        <cfvo type="percent" val="0"/>
        <cfvo type="num" val="10"/>
        <cfvo type="num" val="24"/>
      </iconSet>
    </cfRule>
    <cfRule type="iconSet" priority="240">
      <iconSet>
        <cfvo type="percent" val="0"/>
        <cfvo type="percent" val="9"/>
        <cfvo type="percent" val="23"/>
      </iconSet>
    </cfRule>
    <cfRule type="iconSet" priority="239">
      <iconSet showValue="0">
        <cfvo type="percent" val="0"/>
        <cfvo type="num" val="10"/>
        <cfvo type="num" val="24"/>
      </iconSet>
    </cfRule>
  </conditionalFormatting>
  <conditionalFormatting sqref="P57">
    <cfRule type="colorScale" priority="217">
      <colorScale>
        <cfvo type="num" val="6"/>
        <cfvo type="num" val="9"/>
        <cfvo type="num" val="23"/>
        <color rgb="FFF8696B"/>
        <color rgb="FFFFEB84"/>
        <color rgb="FF63BE7B"/>
      </colorScale>
    </cfRule>
    <cfRule type="iconSet" priority="218">
      <iconSet showValue="0" reverse="1">
        <cfvo type="percent" val="0"/>
        <cfvo type="num" val="10"/>
        <cfvo type="num" val="24"/>
      </iconSet>
    </cfRule>
    <cfRule type="iconSet" priority="219">
      <iconSet showValue="0">
        <cfvo type="percent" val="0"/>
        <cfvo type="num" val="10"/>
        <cfvo type="num" val="24"/>
      </iconSet>
    </cfRule>
    <cfRule type="iconSet" priority="220">
      <iconSet>
        <cfvo type="percent" val="0"/>
        <cfvo type="percent" val="9"/>
        <cfvo type="percent" val="23"/>
      </iconSet>
    </cfRule>
  </conditionalFormatting>
  <conditionalFormatting sqref="P58:P59">
    <cfRule type="iconSet" priority="227">
      <iconSet>
        <cfvo type="percent" val="0"/>
        <cfvo type="percent" val="9"/>
        <cfvo type="percent" val="23"/>
      </iconSet>
    </cfRule>
    <cfRule type="colorScale" priority="224">
      <colorScale>
        <cfvo type="num" val="6"/>
        <cfvo type="num" val="9"/>
        <cfvo type="num" val="23"/>
        <color rgb="FFF8696B"/>
        <color rgb="FFFFEB84"/>
        <color rgb="FF63BE7B"/>
      </colorScale>
    </cfRule>
    <cfRule type="iconSet" priority="225">
      <iconSet showValue="0" reverse="1">
        <cfvo type="percent" val="0"/>
        <cfvo type="num" val="10"/>
        <cfvo type="num" val="24"/>
      </iconSet>
    </cfRule>
    <cfRule type="iconSet" priority="226">
      <iconSet showValue="0">
        <cfvo type="percent" val="0"/>
        <cfvo type="num" val="10"/>
        <cfvo type="num" val="24"/>
      </iconSet>
    </cfRule>
  </conditionalFormatting>
  <conditionalFormatting sqref="P60">
    <cfRule type="colorScale" priority="196">
      <colorScale>
        <cfvo type="num" val="6"/>
        <cfvo type="num" val="9"/>
        <cfvo type="num" val="23"/>
        <color rgb="FFF8696B"/>
        <color rgb="FFFFEB84"/>
        <color rgb="FF63BE7B"/>
      </colorScale>
    </cfRule>
    <cfRule type="iconSet" priority="197">
      <iconSet showValue="0" reverse="1">
        <cfvo type="percent" val="0"/>
        <cfvo type="num" val="10"/>
        <cfvo type="num" val="24"/>
      </iconSet>
    </cfRule>
    <cfRule type="iconSet" priority="199">
      <iconSet>
        <cfvo type="percent" val="0"/>
        <cfvo type="percent" val="9"/>
        <cfvo type="percent" val="23"/>
      </iconSet>
    </cfRule>
    <cfRule type="iconSet" priority="198">
      <iconSet showValue="0">
        <cfvo type="percent" val="0"/>
        <cfvo type="num" val="10"/>
        <cfvo type="num" val="24"/>
      </iconSet>
    </cfRule>
  </conditionalFormatting>
  <conditionalFormatting sqref="P61">
    <cfRule type="iconSet" priority="185">
      <iconSet showValue="0">
        <cfvo type="percent" val="0"/>
        <cfvo type="num" val="10"/>
        <cfvo type="num" val="24"/>
      </iconSet>
    </cfRule>
    <cfRule type="cellIs" dxfId="409" priority="182" stopIfTrue="1" operator="greaterThan">
      <formula>#REF!</formula>
    </cfRule>
    <cfRule type="iconSet" priority="184">
      <iconSet showValue="0" reverse="1">
        <cfvo type="percent" val="0"/>
        <cfvo type="num" val="10"/>
        <cfvo type="num" val="24"/>
      </iconSet>
    </cfRule>
    <cfRule type="iconSet" priority="186">
      <iconSet>
        <cfvo type="percent" val="0"/>
        <cfvo type="percent" val="9"/>
        <cfvo type="percent" val="23"/>
      </iconSet>
    </cfRule>
    <cfRule type="colorScale" priority="183">
      <colorScale>
        <cfvo type="num" val="6"/>
        <cfvo type="num" val="9"/>
        <cfvo type="num" val="23"/>
        <color rgb="FFF8696B"/>
        <color rgb="FFFFEB84"/>
        <color rgb="FF63BE7B"/>
      </colorScale>
    </cfRule>
  </conditionalFormatting>
  <conditionalFormatting sqref="P62">
    <cfRule type="iconSet" priority="173">
      <iconSet>
        <cfvo type="percent" val="0"/>
        <cfvo type="percent" val="9"/>
        <cfvo type="percent" val="23"/>
      </iconSet>
    </cfRule>
    <cfRule type="iconSet" priority="171">
      <iconSet showValue="0" reverse="1">
        <cfvo type="percent" val="0"/>
        <cfvo type="num" val="10"/>
        <cfvo type="num" val="24"/>
      </iconSet>
    </cfRule>
    <cfRule type="colorScale" priority="170">
      <colorScale>
        <cfvo type="num" val="6"/>
        <cfvo type="num" val="9"/>
        <cfvo type="num" val="23"/>
        <color rgb="FFF8696B"/>
        <color rgb="FFFFEB84"/>
        <color rgb="FF63BE7B"/>
      </colorScale>
    </cfRule>
    <cfRule type="iconSet" priority="172">
      <iconSet showValue="0">
        <cfvo type="percent" val="0"/>
        <cfvo type="num" val="10"/>
        <cfvo type="num" val="24"/>
      </iconSet>
    </cfRule>
  </conditionalFormatting>
  <conditionalFormatting sqref="P63">
    <cfRule type="colorScale" priority="17">
      <colorScale>
        <cfvo type="num" val="6"/>
        <cfvo type="num" val="9"/>
        <cfvo type="num" val="23"/>
        <color rgb="FFF8696B"/>
        <color rgb="FFFFEB84"/>
        <color rgb="FF63BE7B"/>
      </colorScale>
    </cfRule>
    <cfRule type="iconSet" priority="18">
      <iconSet showValue="0" reverse="1">
        <cfvo type="percent" val="0"/>
        <cfvo type="num" val="10"/>
        <cfvo type="num" val="24"/>
      </iconSet>
    </cfRule>
    <cfRule type="iconSet" priority="19">
      <iconSet showValue="0">
        <cfvo type="percent" val="0"/>
        <cfvo type="num" val="10"/>
        <cfvo type="num" val="24"/>
      </iconSet>
    </cfRule>
    <cfRule type="cellIs" dxfId="408" priority="21" stopIfTrue="1" operator="greaterThan">
      <formula>#REF!</formula>
    </cfRule>
    <cfRule type="iconSet" priority="20">
      <iconSet>
        <cfvo type="percent" val="0"/>
        <cfvo type="percent" val="9"/>
        <cfvo type="percent" val="23"/>
      </iconSet>
    </cfRule>
  </conditionalFormatting>
  <conditionalFormatting sqref="P64">
    <cfRule type="iconSet" priority="167">
      <iconSet showValue="0">
        <cfvo type="percent" val="0"/>
        <cfvo type="num" val="10"/>
        <cfvo type="num" val="24"/>
      </iconSet>
    </cfRule>
    <cfRule type="iconSet" priority="168">
      <iconSet>
        <cfvo type="percent" val="0"/>
        <cfvo type="percent" val="9"/>
        <cfvo type="percent" val="23"/>
      </iconSet>
    </cfRule>
    <cfRule type="iconSet" priority="166">
      <iconSet showValue="0" reverse="1">
        <cfvo type="percent" val="0"/>
        <cfvo type="num" val="10"/>
        <cfvo type="num" val="24"/>
      </iconSet>
    </cfRule>
    <cfRule type="colorScale" priority="165">
      <colorScale>
        <cfvo type="num" val="6"/>
        <cfvo type="num" val="9"/>
        <cfvo type="num" val="23"/>
        <color rgb="FFF8696B"/>
        <color rgb="FFFFEB84"/>
        <color rgb="FF63BE7B"/>
      </colorScale>
    </cfRule>
  </conditionalFormatting>
  <conditionalFormatting sqref="P65">
    <cfRule type="iconSet" priority="164">
      <iconSet>
        <cfvo type="percent" val="0"/>
        <cfvo type="percent" val="9"/>
        <cfvo type="percent" val="23"/>
      </iconSet>
    </cfRule>
    <cfRule type="iconSet" priority="163">
      <iconSet showValue="0">
        <cfvo type="percent" val="0"/>
        <cfvo type="num" val="10"/>
        <cfvo type="num" val="24"/>
      </iconSet>
    </cfRule>
    <cfRule type="iconSet" priority="162">
      <iconSet showValue="0" reverse="1">
        <cfvo type="percent" val="0"/>
        <cfvo type="num" val="10"/>
        <cfvo type="num" val="24"/>
      </iconSet>
    </cfRule>
    <cfRule type="colorScale" priority="161">
      <colorScale>
        <cfvo type="num" val="6"/>
        <cfvo type="num" val="9"/>
        <cfvo type="num" val="23"/>
        <color rgb="FFF8696B"/>
        <color rgb="FFFFEB84"/>
        <color rgb="FF63BE7B"/>
      </colorScale>
    </cfRule>
  </conditionalFormatting>
  <conditionalFormatting sqref="P66">
    <cfRule type="colorScale" priority="153">
      <colorScale>
        <cfvo type="num" val="6"/>
        <cfvo type="num" val="9"/>
        <cfvo type="num" val="23"/>
        <color rgb="FFF8696B"/>
        <color rgb="FFFFEB84"/>
        <color rgb="FF63BE7B"/>
      </colorScale>
    </cfRule>
    <cfRule type="iconSet" priority="156">
      <iconSet>
        <cfvo type="percent" val="0"/>
        <cfvo type="percent" val="9"/>
        <cfvo type="percent" val="23"/>
      </iconSet>
    </cfRule>
    <cfRule type="iconSet" priority="154">
      <iconSet showValue="0" reverse="1">
        <cfvo type="percent" val="0"/>
        <cfvo type="num" val="10"/>
        <cfvo type="num" val="24"/>
      </iconSet>
    </cfRule>
    <cfRule type="iconSet" priority="155">
      <iconSet showValue="0">
        <cfvo type="percent" val="0"/>
        <cfvo type="num" val="10"/>
        <cfvo type="num" val="24"/>
      </iconSet>
    </cfRule>
  </conditionalFormatting>
  <conditionalFormatting sqref="P66:P67">
    <cfRule type="cellIs" dxfId="407" priority="56" stopIfTrue="1" operator="greaterThan">
      <formula>#REF!</formula>
    </cfRule>
  </conditionalFormatting>
  <conditionalFormatting sqref="P67">
    <cfRule type="iconSet" priority="60">
      <iconSet>
        <cfvo type="percent" val="0"/>
        <cfvo type="percent" val="9"/>
        <cfvo type="percent" val="23"/>
      </iconSet>
    </cfRule>
    <cfRule type="iconSet" priority="58">
      <iconSet showValue="0" reverse="1">
        <cfvo type="percent" val="0"/>
        <cfvo type="num" val="10"/>
        <cfvo type="num" val="24"/>
      </iconSet>
    </cfRule>
    <cfRule type="colorScale" priority="57">
      <colorScale>
        <cfvo type="num" val="6"/>
        <cfvo type="num" val="9"/>
        <cfvo type="num" val="23"/>
        <color rgb="FFF8696B"/>
        <color rgb="FFFFEB84"/>
        <color rgb="FF63BE7B"/>
      </colorScale>
    </cfRule>
    <cfRule type="iconSet" priority="59">
      <iconSet showValue="0">
        <cfvo type="percent" val="0"/>
        <cfvo type="num" val="10"/>
        <cfvo type="num" val="24"/>
      </iconSet>
    </cfRule>
  </conditionalFormatting>
  <conditionalFormatting sqref="P69">
    <cfRule type="cellIs" dxfId="406" priority="144" stopIfTrue="1" operator="greaterThan">
      <formula>#REF!</formula>
    </cfRule>
    <cfRule type="iconSet" priority="147">
      <iconSet showValue="0">
        <cfvo type="percent" val="0"/>
        <cfvo type="num" val="10"/>
        <cfvo type="num" val="24"/>
      </iconSet>
    </cfRule>
    <cfRule type="iconSet" priority="146">
      <iconSet showValue="0" reverse="1">
        <cfvo type="percent" val="0"/>
        <cfvo type="num" val="10"/>
        <cfvo type="num" val="24"/>
      </iconSet>
    </cfRule>
    <cfRule type="iconSet" priority="148">
      <iconSet>
        <cfvo type="percent" val="0"/>
        <cfvo type="percent" val="9"/>
        <cfvo type="percent" val="23"/>
      </iconSet>
    </cfRule>
    <cfRule type="colorScale" priority="145">
      <colorScale>
        <cfvo type="num" val="6"/>
        <cfvo type="num" val="9"/>
        <cfvo type="num" val="23"/>
        <color rgb="FFF8696B"/>
        <color rgb="FFFFEB84"/>
        <color rgb="FF63BE7B"/>
      </colorScale>
    </cfRule>
  </conditionalFormatting>
  <conditionalFormatting sqref="P70">
    <cfRule type="iconSet" priority="348">
      <iconSet>
        <cfvo type="percent" val="0"/>
        <cfvo type="percent" val="9"/>
        <cfvo type="percent" val="23"/>
      </iconSet>
    </cfRule>
    <cfRule type="iconSet" priority="346">
      <iconSet showValue="0" reverse="1">
        <cfvo type="percent" val="0"/>
        <cfvo type="num" val="10"/>
        <cfvo type="num" val="24"/>
      </iconSet>
    </cfRule>
    <cfRule type="colorScale" priority="345">
      <colorScale>
        <cfvo type="num" val="6"/>
        <cfvo type="num" val="9"/>
        <cfvo type="num" val="23"/>
        <color rgb="FFF8696B"/>
        <color rgb="FFFFEB84"/>
        <color rgb="FF63BE7B"/>
      </colorScale>
    </cfRule>
    <cfRule type="iconSet" priority="347">
      <iconSet showValue="0">
        <cfvo type="percent" val="0"/>
        <cfvo type="num" val="10"/>
        <cfvo type="num" val="24"/>
      </iconSet>
    </cfRule>
  </conditionalFormatting>
  <conditionalFormatting sqref="P71">
    <cfRule type="cellIs" dxfId="405" priority="124" stopIfTrue="1" operator="greaterThan">
      <formula>#REF!</formula>
    </cfRule>
    <cfRule type="colorScale" priority="125">
      <colorScale>
        <cfvo type="num" val="6"/>
        <cfvo type="num" val="9"/>
        <cfvo type="num" val="23"/>
        <color rgb="FFF8696B"/>
        <color rgb="FFFFEB84"/>
        <color rgb="FF63BE7B"/>
      </colorScale>
    </cfRule>
    <cfRule type="iconSet" priority="126">
      <iconSet showValue="0" reverse="1">
        <cfvo type="percent" val="0"/>
        <cfvo type="num" val="10"/>
        <cfvo type="num" val="24"/>
      </iconSet>
    </cfRule>
    <cfRule type="iconSet" priority="127">
      <iconSet showValue="0">
        <cfvo type="percent" val="0"/>
        <cfvo type="num" val="10"/>
        <cfvo type="num" val="24"/>
      </iconSet>
    </cfRule>
    <cfRule type="iconSet" priority="128">
      <iconSet>
        <cfvo type="percent" val="0"/>
        <cfvo type="percent" val="9"/>
        <cfvo type="percent" val="23"/>
      </iconSet>
    </cfRule>
  </conditionalFormatting>
  <conditionalFormatting sqref="P72">
    <cfRule type="iconSet" priority="140">
      <iconSet>
        <cfvo type="percent" val="0"/>
        <cfvo type="percent" val="9"/>
        <cfvo type="percent" val="23"/>
      </iconSet>
    </cfRule>
    <cfRule type="iconSet" priority="139">
      <iconSet showValue="0">
        <cfvo type="percent" val="0"/>
        <cfvo type="num" val="10"/>
        <cfvo type="num" val="24"/>
      </iconSet>
    </cfRule>
    <cfRule type="iconSet" priority="138">
      <iconSet showValue="0" reverse="1">
        <cfvo type="percent" val="0"/>
        <cfvo type="num" val="10"/>
        <cfvo type="num" val="24"/>
      </iconSet>
    </cfRule>
    <cfRule type="colorScale" priority="137">
      <colorScale>
        <cfvo type="num" val="6"/>
        <cfvo type="num" val="9"/>
        <cfvo type="num" val="23"/>
        <color rgb="FFF8696B"/>
        <color rgb="FFFFEB84"/>
        <color rgb="FF63BE7B"/>
      </colorScale>
    </cfRule>
  </conditionalFormatting>
  <conditionalFormatting sqref="P73:P74">
    <cfRule type="iconSet" priority="115">
      <iconSet>
        <cfvo type="percent" val="0"/>
        <cfvo type="percent" val="9"/>
        <cfvo type="percent" val="23"/>
      </iconSet>
    </cfRule>
    <cfRule type="colorScale" priority="112">
      <colorScale>
        <cfvo type="num" val="6"/>
        <cfvo type="num" val="9"/>
        <cfvo type="num" val="23"/>
        <color rgb="FFF8696B"/>
        <color rgb="FFFFEB84"/>
        <color rgb="FF63BE7B"/>
      </colorScale>
    </cfRule>
    <cfRule type="iconSet" priority="113">
      <iconSet showValue="0" reverse="1">
        <cfvo type="percent" val="0"/>
        <cfvo type="num" val="10"/>
        <cfvo type="num" val="24"/>
      </iconSet>
    </cfRule>
    <cfRule type="iconSet" priority="114">
      <iconSet showValue="0">
        <cfvo type="percent" val="0"/>
        <cfvo type="num" val="10"/>
        <cfvo type="num" val="24"/>
      </iconSet>
    </cfRule>
  </conditionalFormatting>
  <conditionalFormatting sqref="P73:P93">
    <cfRule type="cellIs" dxfId="404" priority="111" stopIfTrue="1" operator="greaterThan">
      <formula>#REF!</formula>
    </cfRule>
  </conditionalFormatting>
  <conditionalFormatting sqref="P75:P93">
    <cfRule type="colorScale" priority="365">
      <colorScale>
        <cfvo type="num" val="6"/>
        <cfvo type="num" val="9"/>
        <cfvo type="num" val="23"/>
        <color rgb="FFF8696B"/>
        <color rgb="FFFFEB84"/>
        <color rgb="FF63BE7B"/>
      </colorScale>
    </cfRule>
    <cfRule type="iconSet" priority="367">
      <iconSet showValue="0">
        <cfvo type="percent" val="0"/>
        <cfvo type="num" val="10"/>
        <cfvo type="num" val="24"/>
      </iconSet>
    </cfRule>
    <cfRule type="iconSet" priority="366">
      <iconSet showValue="0" reverse="1">
        <cfvo type="percent" val="0"/>
        <cfvo type="num" val="10"/>
        <cfvo type="num" val="24"/>
      </iconSet>
    </cfRule>
    <cfRule type="iconSet" priority="368">
      <iconSet>
        <cfvo type="percent" val="0"/>
        <cfvo type="percent" val="9"/>
        <cfvo type="percent" val="23"/>
      </iconSet>
    </cfRule>
  </conditionalFormatting>
  <conditionalFormatting sqref="P33:Q33 P37:Q37">
    <cfRule type="cellIs" dxfId="403" priority="521" stopIfTrue="1" operator="greaterThan">
      <formula>#REF!</formula>
    </cfRule>
  </conditionalFormatting>
  <conditionalFormatting sqref="P62:Q62">
    <cfRule type="cellIs" dxfId="402" priority="169" stopIfTrue="1" operator="greaterThan">
      <formula>#REF!</formula>
    </cfRule>
  </conditionalFormatting>
  <conditionalFormatting sqref="P70:Q70">
    <cfRule type="cellIs" dxfId="401" priority="343" stopIfTrue="1" operator="greaterThan">
      <formula>#REF!</formula>
    </cfRule>
  </conditionalFormatting>
  <conditionalFormatting sqref="P52:R53">
    <cfRule type="cellIs" dxfId="400" priority="267" stopIfTrue="1" operator="greaterThan">
      <formula>#REF!</formula>
    </cfRule>
  </conditionalFormatting>
  <conditionalFormatting sqref="Q14:R26">
    <cfRule type="cellIs" dxfId="399" priority="527" stopIfTrue="1" operator="greaterThan">
      <formula>#REF!</formula>
    </cfRule>
  </conditionalFormatting>
  <conditionalFormatting sqref="Q28:R32">
    <cfRule type="cellIs" dxfId="398" priority="28" stopIfTrue="1" operator="greaterThan">
      <formula>#REF!</formula>
    </cfRule>
  </conditionalFormatting>
  <conditionalFormatting sqref="Q34:R36">
    <cfRule type="cellIs" dxfId="397" priority="407" stopIfTrue="1" operator="greaterThan">
      <formula>#REF!</formula>
    </cfRule>
  </conditionalFormatting>
  <conditionalFormatting sqref="Q39:R50">
    <cfRule type="cellIs" dxfId="396" priority="41" stopIfTrue="1" operator="greaterThan">
      <formula>#REF!</formula>
    </cfRule>
  </conditionalFormatting>
  <conditionalFormatting sqref="Q54:R61">
    <cfRule type="cellIs" dxfId="395" priority="175" stopIfTrue="1" operator="greaterThan">
      <formula>#REF!</formula>
    </cfRule>
  </conditionalFormatting>
  <conditionalFormatting sqref="Q63:R63">
    <cfRule type="cellIs" dxfId="394" priority="14" stopIfTrue="1" operator="greaterThan">
      <formula>#REF!</formula>
    </cfRule>
  </conditionalFormatting>
  <conditionalFormatting sqref="Q66:R67">
    <cfRule type="cellIs" dxfId="393" priority="54" stopIfTrue="1" operator="greaterThan">
      <formula>#REF!</formula>
    </cfRule>
  </conditionalFormatting>
  <conditionalFormatting sqref="Q69:R69">
    <cfRule type="cellIs" dxfId="392" priority="141" stopIfTrue="1" operator="greaterThan">
      <formula>#REF!</formula>
    </cfRule>
  </conditionalFormatting>
  <conditionalFormatting sqref="Q71:R74">
    <cfRule type="cellIs" dxfId="391" priority="109" stopIfTrue="1" operator="greaterThan">
      <formula>#REF!</formula>
    </cfRule>
  </conditionalFormatting>
  <conditionalFormatting sqref="Q77:R78">
    <cfRule type="cellIs" dxfId="390" priority="355" stopIfTrue="1" operator="greaterThan">
      <formula>#REF!</formula>
    </cfRule>
  </conditionalFormatting>
  <conditionalFormatting sqref="Q81:R85">
    <cfRule type="cellIs" dxfId="389" priority="350" stopIfTrue="1" operator="greaterThan">
      <formula>#REF!</formula>
    </cfRule>
  </conditionalFormatting>
  <conditionalFormatting sqref="Q87:R87">
    <cfRule type="cellIs" dxfId="388" priority="354" stopIfTrue="1" operator="greaterThan">
      <formula>#REF!</formula>
    </cfRule>
  </conditionalFormatting>
  <conditionalFormatting sqref="Q90:R93">
    <cfRule type="cellIs" dxfId="387" priority="352" stopIfTrue="1" operator="greaterThan">
      <formula>#REF!</formula>
    </cfRule>
  </conditionalFormatting>
  <conditionalFormatting sqref="T11:T12 AI11:AI12 T14:T26 AI14:AI26 T28:T37 AI28:AI37 T39:T50 AI39:AI50">
    <cfRule type="containsText" dxfId="386" priority="36" stopIfTrue="1" operator="containsText" text="No Aceptable o Aceptable con Control Especifico">
      <formula>NOT(ISERROR(SEARCH("No Aceptable o Aceptable con Control Especifico",T11)))</formula>
    </cfRule>
  </conditionalFormatting>
  <conditionalFormatting sqref="T11:T12 AI11:AI12 T14:T26 AI14:AI26">
    <cfRule type="containsText" dxfId="385" priority="363" stopIfTrue="1" operator="containsText" text="Aceptable">
      <formula>NOT(ISERROR(SEARCH("Aceptable",T11)))</formula>
    </cfRule>
    <cfRule type="containsText" dxfId="384" priority="362" stopIfTrue="1" operator="containsText" text="Mejorable">
      <formula>NOT(ISERROR(SEARCH("Mejorable",T11)))</formula>
    </cfRule>
    <cfRule type="containsText" dxfId="383" priority="361" stopIfTrue="1" operator="containsText" text="NO Aceptable">
      <formula>NOT(ISERROR(SEARCH("NO Aceptable",T11)))</formula>
    </cfRule>
  </conditionalFormatting>
  <conditionalFormatting sqref="T28:T37 AI28:AI37 T39:T50 AI39:AI50">
    <cfRule type="containsText" dxfId="382" priority="39" stopIfTrue="1" operator="containsText" text="Aceptable">
      <formula>NOT(ISERROR(SEARCH("Aceptable",T28)))</formula>
    </cfRule>
    <cfRule type="containsText" dxfId="381" priority="38" stopIfTrue="1" operator="containsText" text="Mejorable">
      <formula>NOT(ISERROR(SEARCH("Mejorable",T28)))</formula>
    </cfRule>
    <cfRule type="containsText" dxfId="380" priority="37" stopIfTrue="1" operator="containsText" text="NO Aceptable">
      <formula>NOT(ISERROR(SEARCH("NO Aceptable",T28)))</formula>
    </cfRule>
  </conditionalFormatting>
  <conditionalFormatting sqref="T52:T67 AI52:AI67">
    <cfRule type="containsText" dxfId="379" priority="26" stopIfTrue="1" operator="containsText" text="Aceptable">
      <formula>NOT(ISERROR(SEARCH("Aceptable",T52)))</formula>
    </cfRule>
    <cfRule type="containsText" dxfId="378" priority="25" stopIfTrue="1" operator="containsText" text="Mejorable">
      <formula>NOT(ISERROR(SEARCH("Mejorable",T52)))</formula>
    </cfRule>
    <cfRule type="containsText" dxfId="377" priority="24" stopIfTrue="1" operator="containsText" text="NO Aceptable">
      <formula>NOT(ISERROR(SEARCH("NO Aceptable",T52)))</formula>
    </cfRule>
    <cfRule type="containsText" dxfId="376" priority="23" stopIfTrue="1" operator="containsText" text="No Aceptable o Aceptable con Control Especifico">
      <formula>NOT(ISERROR(SEARCH("No Aceptable o Aceptable con Control Especifico",T52)))</formula>
    </cfRule>
  </conditionalFormatting>
  <conditionalFormatting sqref="T69:T93 AI69:AI93">
    <cfRule type="containsText" dxfId="375" priority="123" stopIfTrue="1" operator="containsText" text="Aceptable">
      <formula>NOT(ISERROR(SEARCH("Aceptable",T69)))</formula>
    </cfRule>
    <cfRule type="containsText" dxfId="374" priority="120" stopIfTrue="1" operator="containsText" text="No Aceptable o Aceptable con Control Especifico">
      <formula>NOT(ISERROR(SEARCH("No Aceptable o Aceptable con Control Especifico",T69)))</formula>
    </cfRule>
    <cfRule type="containsText" dxfId="373" priority="121" stopIfTrue="1" operator="containsText" text="NO Aceptable">
      <formula>NOT(ISERROR(SEARCH("NO Aceptable",T69)))</formula>
    </cfRule>
    <cfRule type="containsText" dxfId="372" priority="122" stopIfTrue="1" operator="containsText" text="Mejorable">
      <formula>NOT(ISERROR(SEARCH("Mejorable",T69)))</formula>
    </cfRule>
  </conditionalFormatting>
  <conditionalFormatting sqref="AD11:AE12 AD14:AE26">
    <cfRule type="cellIs" dxfId="371" priority="529" stopIfTrue="1" operator="greaterThan">
      <formula>#REF!</formula>
    </cfRule>
  </conditionalFormatting>
  <conditionalFormatting sqref="AD28:AE29">
    <cfRule type="cellIs" dxfId="370" priority="435" stopIfTrue="1" operator="greaterThan">
      <formula>#REF!</formula>
    </cfRule>
  </conditionalFormatting>
  <conditionalFormatting sqref="AD30:AE30">
    <cfRule type="cellIs" dxfId="369" priority="29" stopIfTrue="1" operator="greaterThan">
      <formula>#REF!</formula>
    </cfRule>
  </conditionalFormatting>
  <conditionalFormatting sqref="AD31:AE37 AD39:AE50">
    <cfRule type="cellIs" dxfId="368" priority="42" stopIfTrue="1" operator="greaterThan">
      <formula>#REF!</formula>
    </cfRule>
  </conditionalFormatting>
  <conditionalFormatting sqref="AD52:AE67">
    <cfRule type="cellIs" dxfId="367" priority="16" stopIfTrue="1" operator="greaterThan">
      <formula>#REF!</formula>
    </cfRule>
  </conditionalFormatting>
  <conditionalFormatting sqref="AD69:AE93 M73:O74">
    <cfRule type="cellIs" dxfId="366" priority="110" stopIfTrue="1" operator="greaterThan">
      <formula>#REF!</formula>
    </cfRule>
  </conditionalFormatting>
  <conditionalFormatting sqref="AG11:AG12 AG14:AG26 AG28:AG37 AG39:AG50">
    <cfRule type="containsText" dxfId="365" priority="35" stopIfTrue="1" operator="containsText" text="ACEPTABLE">
      <formula>NOT(ISERROR(SEARCH("ACEPTABLE",AG11)))</formula>
    </cfRule>
  </conditionalFormatting>
  <conditionalFormatting sqref="AG52:AG67">
    <cfRule type="containsText" dxfId="364" priority="22" stopIfTrue="1" operator="containsText" text="ACEPTABLE">
      <formula>NOT(ISERROR(SEARCH("ACEPTABLE",AG52)))</formula>
    </cfRule>
  </conditionalFormatting>
  <conditionalFormatting sqref="AG69:AG93">
    <cfRule type="containsText" dxfId="363" priority="119" stopIfTrue="1" operator="containsText" text="ACEPTABLE">
      <formula>NOT(ISERROR(SEARCH("ACEPTABLE",AG69)))</formula>
    </cfRule>
  </conditionalFormatting>
  <dataValidations count="7">
    <dataValidation type="list" allowBlank="1" showInputMessage="1" showErrorMessage="1" sqref="C11:C37 C39:C93" xr:uid="{FBF9A25E-9735-AD42-BB72-D9837FC26372}">
      <formula1>"INTERNA,EXTERNA"</formula1>
    </dataValidation>
    <dataValidation type="list" allowBlank="1" showInputMessage="1" showErrorMessage="1" sqref="G11:G37 G39:G93" xr:uid="{50AFC62A-1A25-6D48-83B5-41E3552597C8}">
      <formula1>INDIRECT($F11)</formula1>
    </dataValidation>
    <dataValidation type="list" allowBlank="1" showInputMessage="1" showErrorMessage="1" sqref="B11:B37 B39:B93" xr:uid="{5AC36842-B66F-C242-83E2-384D3ABC57E8}">
      <formula1>"RUTINARIA,NO RUTINARIA"</formula1>
    </dataValidation>
    <dataValidation type="list" allowBlank="1" showInputMessage="1" showErrorMessage="1" sqref="Y69:Y93 Y14:Y26 Y52:Y67 Y11:Y12 Y28:Y37 Y39:Y50" xr:uid="{11154D5C-3175-AD46-9F1F-32D12B83EF96}">
      <formula1>"SI,NO"</formula1>
    </dataValidation>
    <dataValidation type="list" allowBlank="1" showInputMessage="1" showErrorMessage="1" sqref="M69:M93 AD69:AD93 AD14:AD26 M14:M26 AD52:AD67 M11:M12 AD11:AD12 M52:M67 AD39:AD50 AD28:AD37 M28:M37 M39:M50" xr:uid="{2205E94B-32AB-4A47-8221-4396D30521DA}">
      <formula1>"10, 6, 2, 1"</formula1>
    </dataValidation>
    <dataValidation type="list" allowBlank="1" showInputMessage="1" showErrorMessage="1" sqref="N69:N93 AE69:AE93 AE14:AE26 N14:N26 AE52:AE67 N11:N12 AE11:AE12 N52:N67 AE39:AE50 AE28:AE37 N28:N37 N39:N50" xr:uid="{4ECDE518-0CC5-904E-AA82-3A31EF7C41D7}">
      <formula1>"4, 3, 2, 1"</formula1>
    </dataValidation>
    <dataValidation type="list" allowBlank="1" showInputMessage="1" showErrorMessage="1" sqref="Q69:Q93 Q14:Q26 Q52:Q67 Q11:Q12 Q28:Q37 Q39:Q50" xr:uid="{83B080DB-EA13-2348-B2E4-A18B211F5C6A}">
      <formula1>"100,60,25,10"</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D01F7CA2-FBCA-9543-A87D-4E1EB6D14C96}">
          <x14:formula1>
            <xm:f>'Peligros GTC 45'!$B$3:$H$3</xm:f>
          </x14:formula1>
          <xm:sqref>F11:F37 F39:F93</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FF1E06-209A-124E-B305-E94432E19039}">
  <sheetPr>
    <tabColor theme="4" tint="0.39997558519241921"/>
  </sheetPr>
  <dimension ref="A1:AN85"/>
  <sheetViews>
    <sheetView showGridLines="0" zoomScale="90" zoomScaleNormal="90" zoomScaleSheetLayoutView="100" workbookViewId="0">
      <selection activeCell="L56" sqref="L56"/>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796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494</v>
      </c>
      <c r="C4" s="443"/>
      <c r="D4" s="443"/>
      <c r="E4" s="443"/>
      <c r="F4" s="74"/>
      <c r="G4" s="164" t="s">
        <v>228</v>
      </c>
      <c r="H4" s="443" t="s">
        <v>1188</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95" customHeight="1">
      <c r="A11" s="560" t="s">
        <v>384</v>
      </c>
      <c r="B11" s="152" t="s">
        <v>385</v>
      </c>
      <c r="C11" s="162" t="s">
        <v>386</v>
      </c>
      <c r="D11" s="136" t="s">
        <v>387</v>
      </c>
      <c r="E11" s="149" t="s">
        <v>843</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6"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913</v>
      </c>
      <c r="AD11" s="153">
        <v>2</v>
      </c>
      <c r="AE11" s="154">
        <v>2</v>
      </c>
      <c r="AF11" s="156">
        <f t="shared" ref="AF11:AF39"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5.95" customHeight="1">
      <c r="A12" s="560"/>
      <c r="B12" s="152" t="s">
        <v>385</v>
      </c>
      <c r="C12" s="162" t="s">
        <v>386</v>
      </c>
      <c r="D12" s="208" t="s">
        <v>1183</v>
      </c>
      <c r="E12" s="149" t="s">
        <v>843</v>
      </c>
      <c r="F12" s="208" t="s">
        <v>27</v>
      </c>
      <c r="G12" s="136" t="s">
        <v>34</v>
      </c>
      <c r="H12" s="208" t="s">
        <v>612</v>
      </c>
      <c r="I12" s="136" t="s">
        <v>596</v>
      </c>
      <c r="J12" s="147" t="s">
        <v>389</v>
      </c>
      <c r="K12" s="149" t="s">
        <v>598</v>
      </c>
      <c r="L12" s="147" t="s">
        <v>390</v>
      </c>
      <c r="M12" s="153">
        <v>2</v>
      </c>
      <c r="N12" s="154">
        <v>3</v>
      </c>
      <c r="O12" s="153">
        <f>M12*N12</f>
        <v>6</v>
      </c>
      <c r="P12" s="167" t="str">
        <f t="shared" ref="P12:P66" si="2">IF((O12&gt;23),"MuyAlto",IF(O12&gt;9,"Alto",IF(O12&gt;5,"Medio",IF(O12&lt;6,"Bajo"))))</f>
        <v>Medio</v>
      </c>
      <c r="Q12" s="153">
        <v>60</v>
      </c>
      <c r="R12" s="153">
        <f t="shared" si="0"/>
        <v>360</v>
      </c>
      <c r="S12" s="153" t="str">
        <f t="shared" ref="S12:S66" si="3">IF((R12&gt;599),"I",IF(R12&gt;149,"II",IF(R12&gt;39,"III",IF(R12&lt;31,"IV"))))</f>
        <v>II</v>
      </c>
      <c r="T12" s="155" t="str">
        <f t="shared" ref="T12:T66"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851</v>
      </c>
      <c r="AB12" s="147" t="s">
        <v>390</v>
      </c>
      <c r="AC12" s="209" t="s">
        <v>913</v>
      </c>
      <c r="AD12" s="153">
        <v>2</v>
      </c>
      <c r="AE12" s="154">
        <v>2</v>
      </c>
      <c r="AF12" s="156">
        <f t="shared" si="1"/>
        <v>4</v>
      </c>
      <c r="AG12" s="157">
        <f>AF12*Q12</f>
        <v>240</v>
      </c>
      <c r="AH12" s="158" t="str">
        <f t="shared" ref="AH12:AH39"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35.05" customHeight="1">
      <c r="A13" s="560"/>
      <c r="B13" s="152" t="s">
        <v>385</v>
      </c>
      <c r="C13" s="162" t="s">
        <v>386</v>
      </c>
      <c r="D13" s="136" t="s">
        <v>416</v>
      </c>
      <c r="E13" s="149" t="s">
        <v>843</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851</v>
      </c>
      <c r="AB13" s="147" t="s">
        <v>390</v>
      </c>
      <c r="AC13" s="209" t="s">
        <v>913</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66.95" customHeight="1">
      <c r="A14" s="560"/>
      <c r="B14" s="152" t="s">
        <v>385</v>
      </c>
      <c r="C14" s="162" t="s">
        <v>386</v>
      </c>
      <c r="D14" s="136" t="s">
        <v>855</v>
      </c>
      <c r="E14" s="149" t="s">
        <v>843</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916</v>
      </c>
      <c r="AB14" s="147" t="s">
        <v>837</v>
      </c>
      <c r="AC14" s="209" t="s">
        <v>659</v>
      </c>
      <c r="AD14" s="153">
        <v>2</v>
      </c>
      <c r="AE14" s="154">
        <v>2</v>
      </c>
      <c r="AF14" s="156">
        <f t="shared" si="1"/>
        <v>4</v>
      </c>
      <c r="AG14" s="157">
        <f t="shared" ref="AG14:AG39" si="7">AF14*Q14</f>
        <v>240</v>
      </c>
      <c r="AH14" s="158" t="str">
        <f t="shared" si="5"/>
        <v>II</v>
      </c>
      <c r="AI14" s="155" t="str">
        <f t="shared" ref="AI14:AI39" si="8">IF(AH14="IV","Aceptable",IF(AH14="III","Mejorable",IF(AH14="II","No Aceptable o Aceptable con Control Especifico",IF(AH14="I","No Aceptable"))))</f>
        <v>No Aceptable o Aceptable con Control Especifico</v>
      </c>
      <c r="AJ14" s="159">
        <f t="shared" ref="AJ14:AJ17" si="9">R14</f>
        <v>360</v>
      </c>
      <c r="AK14" s="159">
        <f t="shared" ref="AK14:AK39" si="10">AG14</f>
        <v>240</v>
      </c>
      <c r="AL14" s="160">
        <f t="shared" ref="AL14:AL43" si="11">(AJ14-AK14)/AJ14</f>
        <v>0.33333333333333331</v>
      </c>
      <c r="AM14" s="161" t="s">
        <v>418</v>
      </c>
      <c r="AN14" s="210" t="s">
        <v>427</v>
      </c>
    </row>
    <row r="15" spans="1:40" s="69" customFormat="1" ht="157.94999999999999" customHeight="1">
      <c r="A15" s="560"/>
      <c r="B15" s="152" t="s">
        <v>385</v>
      </c>
      <c r="C15" s="162" t="s">
        <v>386</v>
      </c>
      <c r="D15" s="136" t="s">
        <v>855</v>
      </c>
      <c r="E15" s="149" t="s">
        <v>843</v>
      </c>
      <c r="F15" s="208" t="s">
        <v>28</v>
      </c>
      <c r="G15" s="136" t="s">
        <v>35</v>
      </c>
      <c r="H15" s="136" t="s">
        <v>400</v>
      </c>
      <c r="I15" s="136" t="s">
        <v>605</v>
      </c>
      <c r="J15" s="149" t="s">
        <v>401</v>
      </c>
      <c r="K15" s="147" t="s">
        <v>397</v>
      </c>
      <c r="L15" s="147" t="s">
        <v>390</v>
      </c>
      <c r="M15" s="153">
        <v>2</v>
      </c>
      <c r="N15" s="154">
        <v>3</v>
      </c>
      <c r="O15" s="153">
        <f t="shared" ref="O15:O66"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921</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4.94999999999999" customHeight="1">
      <c r="A16" s="560"/>
      <c r="B16" s="152" t="s">
        <v>385</v>
      </c>
      <c r="C16" s="162" t="s">
        <v>386</v>
      </c>
      <c r="D16" s="136" t="s">
        <v>855</v>
      </c>
      <c r="E16" s="149" t="s">
        <v>843</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914</v>
      </c>
      <c r="AB16" s="147" t="s">
        <v>390</v>
      </c>
      <c r="AC16" s="209" t="s">
        <v>658</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71" customHeight="1">
      <c r="A17" s="560"/>
      <c r="B17" s="152" t="s">
        <v>385</v>
      </c>
      <c r="C17" s="162" t="s">
        <v>574</v>
      </c>
      <c r="D17" s="136" t="s">
        <v>408</v>
      </c>
      <c r="E17" s="149" t="s">
        <v>843</v>
      </c>
      <c r="F17" s="208" t="s">
        <v>25</v>
      </c>
      <c r="G17" s="136" t="s">
        <v>569</v>
      </c>
      <c r="H17" s="311"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81.95" customHeight="1">
      <c r="A18" s="560"/>
      <c r="B18" s="152" t="s">
        <v>385</v>
      </c>
      <c r="C18" s="162" t="s">
        <v>386</v>
      </c>
      <c r="D18" s="136" t="s">
        <v>408</v>
      </c>
      <c r="E18" s="149" t="s">
        <v>843</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915</v>
      </c>
      <c r="AB18" s="147" t="s">
        <v>390</v>
      </c>
      <c r="AC18" s="209" t="s">
        <v>917</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66.95" customHeight="1">
      <c r="A19" s="560"/>
      <c r="B19" s="152" t="s">
        <v>385</v>
      </c>
      <c r="C19" s="162" t="s">
        <v>386</v>
      </c>
      <c r="D19" s="136" t="s">
        <v>408</v>
      </c>
      <c r="E19" s="149" t="s">
        <v>843</v>
      </c>
      <c r="F19" s="208" t="s">
        <v>29</v>
      </c>
      <c r="G19" s="136" t="s">
        <v>67</v>
      </c>
      <c r="H19" s="136" t="s">
        <v>412</v>
      </c>
      <c r="I19" s="147" t="s">
        <v>852</v>
      </c>
      <c r="J19" s="149" t="s">
        <v>389</v>
      </c>
      <c r="K19" s="149" t="s">
        <v>397</v>
      </c>
      <c r="L19" s="149" t="s">
        <v>685</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889</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109.95" customHeight="1">
      <c r="A20" s="560"/>
      <c r="B20" s="152" t="s">
        <v>385</v>
      </c>
      <c r="C20" s="162" t="s">
        <v>386</v>
      </c>
      <c r="D20" s="136" t="s">
        <v>856</v>
      </c>
      <c r="E20" s="149" t="s">
        <v>843</v>
      </c>
      <c r="F20" s="208" t="s">
        <v>29</v>
      </c>
      <c r="G20" s="136" t="s">
        <v>49</v>
      </c>
      <c r="H20" s="136" t="s">
        <v>1198</v>
      </c>
      <c r="I20" s="147" t="s">
        <v>623</v>
      </c>
      <c r="J20" s="147" t="s">
        <v>389</v>
      </c>
      <c r="K20" s="149" t="s">
        <v>624</v>
      </c>
      <c r="L20" s="149" t="s">
        <v>625</v>
      </c>
      <c r="M20" s="153">
        <v>2</v>
      </c>
      <c r="N20" s="154">
        <v>3</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880</v>
      </c>
      <c r="AB20" s="147" t="s">
        <v>390</v>
      </c>
      <c r="AC20" s="209" t="s">
        <v>879</v>
      </c>
      <c r="AD20" s="153">
        <v>2</v>
      </c>
      <c r="AE20" s="154">
        <v>2</v>
      </c>
      <c r="AF20" s="156">
        <f t="shared" si="1"/>
        <v>4</v>
      </c>
      <c r="AG20" s="157">
        <f t="shared" si="7"/>
        <v>400</v>
      </c>
      <c r="AH20" s="158" t="str">
        <f t="shared" si="5"/>
        <v>II</v>
      </c>
      <c r="AI20" s="155" t="str">
        <f t="shared" si="8"/>
        <v>No Aceptable o Aceptable con Control Especifico</v>
      </c>
      <c r="AJ20" s="159">
        <v>600</v>
      </c>
      <c r="AK20" s="159">
        <f t="shared" si="10"/>
        <v>400</v>
      </c>
      <c r="AL20" s="160">
        <f t="shared" si="11"/>
        <v>0.33333333333333331</v>
      </c>
      <c r="AM20" s="161" t="s">
        <v>407</v>
      </c>
      <c r="AN20" s="210" t="s">
        <v>427</v>
      </c>
    </row>
    <row r="21" spans="1:40" s="69" customFormat="1" ht="179.25" customHeight="1">
      <c r="A21" s="560"/>
      <c r="B21" s="152" t="s">
        <v>385</v>
      </c>
      <c r="C21" s="162" t="s">
        <v>386</v>
      </c>
      <c r="D21" s="319" t="s">
        <v>420</v>
      </c>
      <c r="E21" s="149" t="s">
        <v>843</v>
      </c>
      <c r="F21" s="311" t="s">
        <v>29</v>
      </c>
      <c r="G21" s="311" t="s">
        <v>43</v>
      </c>
      <c r="H21" s="311" t="s">
        <v>617</v>
      </c>
      <c r="I21" s="147" t="s">
        <v>618</v>
      </c>
      <c r="J21" s="147" t="s">
        <v>397</v>
      </c>
      <c r="K21" s="147" t="s">
        <v>397</v>
      </c>
      <c r="L21" s="147" t="s">
        <v>397</v>
      </c>
      <c r="M21" s="153">
        <v>2</v>
      </c>
      <c r="N21" s="154">
        <v>3</v>
      </c>
      <c r="O21" s="153">
        <f t="shared" si="12"/>
        <v>6</v>
      </c>
      <c r="P21" s="167" t="str">
        <f t="shared" si="2"/>
        <v>Medio</v>
      </c>
      <c r="Q21" s="153">
        <v>10</v>
      </c>
      <c r="R21" s="153">
        <f t="shared" si="0"/>
        <v>60</v>
      </c>
      <c r="S21" s="153" t="str">
        <f t="shared" si="3"/>
        <v>III</v>
      </c>
      <c r="T21" s="155" t="str">
        <f t="shared" si="4"/>
        <v>Mejorable</v>
      </c>
      <c r="U21" s="137" t="s">
        <v>391</v>
      </c>
      <c r="V21" s="137" t="s">
        <v>392</v>
      </c>
      <c r="W21" s="137" t="s">
        <v>392</v>
      </c>
      <c r="X21" s="149" t="s">
        <v>619</v>
      </c>
      <c r="Y21" s="148" t="s">
        <v>278</v>
      </c>
      <c r="Z21" s="147" t="s">
        <v>392</v>
      </c>
      <c r="AA21" s="149" t="s">
        <v>621</v>
      </c>
      <c r="AB21" s="147" t="s">
        <v>390</v>
      </c>
      <c r="AC21" s="209" t="s">
        <v>622</v>
      </c>
      <c r="AD21" s="153">
        <v>2</v>
      </c>
      <c r="AE21" s="154">
        <v>2</v>
      </c>
      <c r="AF21" s="156">
        <f t="shared" si="1"/>
        <v>4</v>
      </c>
      <c r="AG21" s="157">
        <f t="shared" si="7"/>
        <v>40</v>
      </c>
      <c r="AH21" s="158" t="str">
        <f t="shared" si="5"/>
        <v>III</v>
      </c>
      <c r="AI21" s="155" t="str">
        <f t="shared" si="8"/>
        <v>Mejorable</v>
      </c>
      <c r="AJ21" s="159">
        <v>60</v>
      </c>
      <c r="AK21" s="159">
        <f t="shared" si="10"/>
        <v>40</v>
      </c>
      <c r="AL21" s="160">
        <f t="shared" si="11"/>
        <v>0.33333333333333331</v>
      </c>
      <c r="AM21" s="161" t="s">
        <v>407</v>
      </c>
      <c r="AN21" s="210" t="s">
        <v>427</v>
      </c>
    </row>
    <row r="22" spans="1:40" s="69" customFormat="1" ht="154.05000000000001" customHeight="1">
      <c r="A22" s="560"/>
      <c r="B22" s="152" t="s">
        <v>385</v>
      </c>
      <c r="C22" s="162" t="s">
        <v>386</v>
      </c>
      <c r="D22" s="136" t="s">
        <v>855</v>
      </c>
      <c r="E22" s="149" t="s">
        <v>843</v>
      </c>
      <c r="F22" s="311" t="s">
        <v>29</v>
      </c>
      <c r="G22" s="311" t="s">
        <v>56</v>
      </c>
      <c r="H22" s="311" t="s">
        <v>629</v>
      </c>
      <c r="I22" s="147" t="s">
        <v>632</v>
      </c>
      <c r="J22" s="149" t="s">
        <v>631</v>
      </c>
      <c r="K22" s="149" t="s">
        <v>630</v>
      </c>
      <c r="L22" s="149" t="s">
        <v>637</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633</v>
      </c>
      <c r="AA22" s="149" t="s">
        <v>918</v>
      </c>
      <c r="AB22" s="147" t="s">
        <v>635</v>
      </c>
      <c r="AC22" s="209" t="s">
        <v>642</v>
      </c>
      <c r="AD22" s="153">
        <v>2</v>
      </c>
      <c r="AE22" s="154">
        <v>2</v>
      </c>
      <c r="AF22" s="156">
        <f t="shared" si="1"/>
        <v>4</v>
      </c>
      <c r="AG22" s="157">
        <f t="shared" si="7"/>
        <v>400</v>
      </c>
      <c r="AH22" s="158" t="str">
        <f t="shared" si="5"/>
        <v>II</v>
      </c>
      <c r="AI22" s="155" t="str">
        <f t="shared" si="8"/>
        <v>No Aceptable o Aceptable con Control Especifico</v>
      </c>
      <c r="AJ22" s="159">
        <v>800</v>
      </c>
      <c r="AK22" s="159">
        <f t="shared" si="10"/>
        <v>400</v>
      </c>
      <c r="AL22" s="160">
        <f t="shared" si="11"/>
        <v>0.5</v>
      </c>
      <c r="AM22" s="161" t="s">
        <v>407</v>
      </c>
      <c r="AN22" s="210" t="s">
        <v>395</v>
      </c>
    </row>
    <row r="23" spans="1:40" s="69" customFormat="1" ht="160.05000000000001" customHeight="1">
      <c r="A23" s="560"/>
      <c r="B23" s="152" t="s">
        <v>385</v>
      </c>
      <c r="C23" s="162" t="s">
        <v>574</v>
      </c>
      <c r="D23" s="136" t="s">
        <v>855</v>
      </c>
      <c r="E23" s="149" t="s">
        <v>843</v>
      </c>
      <c r="F23" s="311" t="s">
        <v>30</v>
      </c>
      <c r="G23" s="311" t="s">
        <v>44</v>
      </c>
      <c r="H23" s="311" t="s">
        <v>636</v>
      </c>
      <c r="I23" s="147" t="s">
        <v>645</v>
      </c>
      <c r="J23" s="147" t="s">
        <v>390</v>
      </c>
      <c r="K23" s="147" t="s">
        <v>638</v>
      </c>
      <c r="L23" s="147" t="s">
        <v>639</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392</v>
      </c>
      <c r="AA23" s="149" t="s">
        <v>919</v>
      </c>
      <c r="AB23" s="147" t="s">
        <v>641</v>
      </c>
      <c r="AC23" s="209" t="s">
        <v>643</v>
      </c>
      <c r="AD23" s="153">
        <v>2</v>
      </c>
      <c r="AE23" s="154">
        <v>3</v>
      </c>
      <c r="AF23" s="156">
        <f t="shared" si="1"/>
        <v>6</v>
      </c>
      <c r="AG23" s="157">
        <f t="shared" si="7"/>
        <v>600</v>
      </c>
      <c r="AH23" s="158" t="str">
        <f t="shared" si="5"/>
        <v>I</v>
      </c>
      <c r="AI23" s="155" t="str">
        <f t="shared" si="8"/>
        <v>No Aceptable</v>
      </c>
      <c r="AJ23" s="159">
        <v>800</v>
      </c>
      <c r="AK23" s="159">
        <f t="shared" si="10"/>
        <v>600</v>
      </c>
      <c r="AL23" s="160">
        <f t="shared" si="11"/>
        <v>0.25</v>
      </c>
      <c r="AM23" s="161" t="s">
        <v>407</v>
      </c>
      <c r="AN23" s="210" t="s">
        <v>634</v>
      </c>
    </row>
    <row r="24" spans="1:40" ht="193.95" customHeight="1">
      <c r="A24" s="560"/>
      <c r="B24" s="152" t="s">
        <v>385</v>
      </c>
      <c r="C24" s="162" t="s">
        <v>574</v>
      </c>
      <c r="D24" s="136" t="s">
        <v>855</v>
      </c>
      <c r="E24" s="149" t="s">
        <v>843</v>
      </c>
      <c r="F24" s="311" t="s">
        <v>30</v>
      </c>
      <c r="G24" s="311" t="s">
        <v>57</v>
      </c>
      <c r="H24" s="311" t="s">
        <v>1045</v>
      </c>
      <c r="I24" s="147" t="s">
        <v>646</v>
      </c>
      <c r="J24" s="147" t="s">
        <v>390</v>
      </c>
      <c r="K24" s="147" t="s">
        <v>638</v>
      </c>
      <c r="L24" s="147" t="s">
        <v>639</v>
      </c>
      <c r="M24" s="153">
        <v>2</v>
      </c>
      <c r="N24" s="154">
        <v>4</v>
      </c>
      <c r="O24" s="153">
        <f t="shared" si="12"/>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392</v>
      </c>
      <c r="AA24" s="149" t="s">
        <v>920</v>
      </c>
      <c r="AB24" s="147" t="s">
        <v>641</v>
      </c>
      <c r="AC24" s="209" t="s">
        <v>643</v>
      </c>
      <c r="AD24" s="153">
        <v>2</v>
      </c>
      <c r="AE24" s="154">
        <v>3</v>
      </c>
      <c r="AF24" s="156">
        <f t="shared" si="1"/>
        <v>6</v>
      </c>
      <c r="AG24" s="157">
        <f t="shared" si="7"/>
        <v>600</v>
      </c>
      <c r="AH24" s="158" t="str">
        <f t="shared" si="5"/>
        <v>I</v>
      </c>
      <c r="AI24" s="155" t="str">
        <f t="shared" si="8"/>
        <v>No Aceptable</v>
      </c>
      <c r="AJ24" s="159">
        <v>800</v>
      </c>
      <c r="AK24" s="159">
        <f t="shared" si="10"/>
        <v>600</v>
      </c>
      <c r="AL24" s="160">
        <f t="shared" si="11"/>
        <v>0.25</v>
      </c>
      <c r="AM24" s="161" t="s">
        <v>407</v>
      </c>
      <c r="AN24" s="210" t="s">
        <v>634</v>
      </c>
    </row>
    <row r="25" spans="1:40" ht="253.95" customHeight="1">
      <c r="A25" s="571" t="s">
        <v>1193</v>
      </c>
      <c r="B25" s="170" t="s">
        <v>385</v>
      </c>
      <c r="C25" s="162" t="s">
        <v>386</v>
      </c>
      <c r="D25" s="208" t="s">
        <v>428</v>
      </c>
      <c r="E25" s="149" t="s">
        <v>843</v>
      </c>
      <c r="F25" s="208" t="s">
        <v>27</v>
      </c>
      <c r="G25" s="208" t="s">
        <v>566</v>
      </c>
      <c r="H25" s="208" t="s">
        <v>612</v>
      </c>
      <c r="I25" s="136" t="s">
        <v>594</v>
      </c>
      <c r="J25" s="147" t="s">
        <v>389</v>
      </c>
      <c r="K25" s="149" t="s">
        <v>595</v>
      </c>
      <c r="L25" s="147" t="s">
        <v>390</v>
      </c>
      <c r="M25" s="153">
        <v>2</v>
      </c>
      <c r="N25" s="154">
        <v>3</v>
      </c>
      <c r="O25" s="153">
        <f t="shared" si="12"/>
        <v>6</v>
      </c>
      <c r="P25" s="167" t="str">
        <f t="shared" si="2"/>
        <v>Medio</v>
      </c>
      <c r="Q25" s="153">
        <v>60</v>
      </c>
      <c r="R25" s="153">
        <f t="shared" si="0"/>
        <v>360</v>
      </c>
      <c r="S25" s="153" t="str">
        <f t="shared" si="3"/>
        <v>II</v>
      </c>
      <c r="T25" s="155" t="str">
        <f t="shared" si="4"/>
        <v>No Aceptable o Aceptable con Control Especifico</v>
      </c>
      <c r="U25" s="137" t="s">
        <v>391</v>
      </c>
      <c r="V25" s="137" t="s">
        <v>392</v>
      </c>
      <c r="W25" s="137" t="s">
        <v>392</v>
      </c>
      <c r="X25" s="149" t="s">
        <v>599</v>
      </c>
      <c r="Y25" s="148" t="s">
        <v>278</v>
      </c>
      <c r="Z25" s="148" t="s">
        <v>392</v>
      </c>
      <c r="AA25" s="149" t="s">
        <v>850</v>
      </c>
      <c r="AB25" s="147" t="s">
        <v>390</v>
      </c>
      <c r="AC25" s="209" t="s">
        <v>913</v>
      </c>
      <c r="AD25" s="153">
        <v>2</v>
      </c>
      <c r="AE25" s="154">
        <v>2</v>
      </c>
      <c r="AF25" s="156">
        <f t="shared" si="1"/>
        <v>4</v>
      </c>
      <c r="AG25" s="157">
        <f>AF25*Q25</f>
        <v>240</v>
      </c>
      <c r="AH25" s="158" t="str">
        <f t="shared" si="5"/>
        <v>II</v>
      </c>
      <c r="AI25" s="155" t="str">
        <f>IF(AH25="IV","Aceptable",IF(AH25="III","Mejorable",IF(AH25="II","No Aceptable o Aceptable con Control Especifico",IF(AH25="I","No Aceptable"))))</f>
        <v>No Aceptable o Aceptable con Control Especifico</v>
      </c>
      <c r="AJ25" s="159">
        <f>R25</f>
        <v>360</v>
      </c>
      <c r="AK25" s="159">
        <f>AG25</f>
        <v>240</v>
      </c>
      <c r="AL25" s="160">
        <f>(AJ25-AK25)/AJ25</f>
        <v>0.33333333333333331</v>
      </c>
      <c r="AM25" s="161" t="s">
        <v>394</v>
      </c>
      <c r="AN25" s="210" t="s">
        <v>427</v>
      </c>
    </row>
    <row r="26" spans="1:40" ht="240" customHeight="1">
      <c r="A26" s="571"/>
      <c r="B26" s="162" t="s">
        <v>385</v>
      </c>
      <c r="C26" s="162" t="s">
        <v>386</v>
      </c>
      <c r="D26" s="337" t="s">
        <v>387</v>
      </c>
      <c r="E26" s="149" t="s">
        <v>843</v>
      </c>
      <c r="F26" s="208" t="s">
        <v>27</v>
      </c>
      <c r="G26" s="136" t="s">
        <v>590</v>
      </c>
      <c r="H26" s="208" t="s">
        <v>749</v>
      </c>
      <c r="I26" s="136" t="s">
        <v>596</v>
      </c>
      <c r="J26" s="147" t="s">
        <v>389</v>
      </c>
      <c r="K26" s="149" t="s">
        <v>592</v>
      </c>
      <c r="L26" s="147" t="s">
        <v>390</v>
      </c>
      <c r="M26" s="153">
        <v>2</v>
      </c>
      <c r="N26" s="154">
        <v>3</v>
      </c>
      <c r="O26" s="153">
        <f>M26*N26</f>
        <v>6</v>
      </c>
      <c r="P26" s="167" t="str">
        <f>IF((O26&gt;23),"MuyAlto",IF(O26&gt;9,"Alto",IF(O26&gt;5,"Medio",IF(O26&lt;6,"Bajo"))))</f>
        <v>Medio</v>
      </c>
      <c r="Q26" s="153">
        <v>25</v>
      </c>
      <c r="R26" s="153">
        <f t="shared" si="0"/>
        <v>150</v>
      </c>
      <c r="S26" s="153" t="str">
        <f>IF((R26&gt;599),"I",IF(R26&gt;149,"II",IF(R26&gt;39,"III",IF(R26&lt;31,"IV"))))</f>
        <v>II</v>
      </c>
      <c r="T26" s="155" t="str">
        <f>IF(S26="IV","Aceptable",IF(S26="III","Mejorable",IF(S26="II","No Aceptable o Aceptable con Control Especifico",IF(S26="I","No Aceptable"))))</f>
        <v>No Aceptable o Aceptable con Control Especifico</v>
      </c>
      <c r="U26" s="137" t="s">
        <v>391</v>
      </c>
      <c r="V26" s="137" t="s">
        <v>392</v>
      </c>
      <c r="W26" s="137" t="s">
        <v>392</v>
      </c>
      <c r="X26" s="149" t="s">
        <v>593</v>
      </c>
      <c r="Y26" s="148" t="s">
        <v>278</v>
      </c>
      <c r="Z26" s="148" t="s">
        <v>392</v>
      </c>
      <c r="AA26" s="149" t="s">
        <v>967</v>
      </c>
      <c r="AB26" s="147" t="s">
        <v>390</v>
      </c>
      <c r="AC26" s="209" t="s">
        <v>913</v>
      </c>
      <c r="AD26" s="153">
        <v>2</v>
      </c>
      <c r="AE26" s="154">
        <v>2</v>
      </c>
      <c r="AF26" s="156">
        <f t="shared" si="1"/>
        <v>4</v>
      </c>
      <c r="AG26" s="157">
        <f>AF26*Q26</f>
        <v>100</v>
      </c>
      <c r="AH26" s="158" t="str">
        <f>IF((AG26&gt;599),"I",IF(AG26&gt;149,"II",IF(AG26&gt;39,"III",IF(AG26&lt;31,"IV"))))</f>
        <v>III</v>
      </c>
      <c r="AI26" s="155" t="str">
        <f>IF(AH26="IV","Aceptable",IF(AH26="III","Mejorable",IF(AH26="II","No Aceptable o Aceptable con Control Especifico",IF(AH26="I","No Aceptable"))))</f>
        <v>Mejorable</v>
      </c>
      <c r="AJ26" s="159">
        <f>R26</f>
        <v>150</v>
      </c>
      <c r="AK26" s="159">
        <f>AG26</f>
        <v>100</v>
      </c>
      <c r="AL26" s="160">
        <f>(AJ26-AK26)/AJ26</f>
        <v>0.33333333333333331</v>
      </c>
      <c r="AM26" s="161" t="s">
        <v>394</v>
      </c>
      <c r="AN26" s="210" t="s">
        <v>427</v>
      </c>
    </row>
    <row r="27" spans="1:40" ht="246" customHeight="1">
      <c r="A27" s="571"/>
      <c r="B27" s="162" t="s">
        <v>385</v>
      </c>
      <c r="C27" s="162" t="s">
        <v>386</v>
      </c>
      <c r="D27" s="208" t="s">
        <v>438</v>
      </c>
      <c r="E27" s="149" t="s">
        <v>843</v>
      </c>
      <c r="F27" s="208" t="s">
        <v>27</v>
      </c>
      <c r="G27" s="311" t="s">
        <v>580</v>
      </c>
      <c r="H27" s="208" t="s">
        <v>955</v>
      </c>
      <c r="I27" s="136" t="s">
        <v>596</v>
      </c>
      <c r="J27" s="147" t="s">
        <v>389</v>
      </c>
      <c r="K27" s="149" t="s">
        <v>598</v>
      </c>
      <c r="L27" s="147" t="s">
        <v>390</v>
      </c>
      <c r="M27" s="153">
        <v>2</v>
      </c>
      <c r="N27" s="154">
        <v>3</v>
      </c>
      <c r="O27" s="153">
        <f>M27*N27</f>
        <v>6</v>
      </c>
      <c r="P27" s="167" t="str">
        <f t="shared" ref="P27:P31" si="13">IF((O27&gt;23),"MuyAlto",IF(O27&gt;9,"Alto",IF(O27&gt;5,"Medio",IF(O27&lt;6,"Bajo"))))</f>
        <v>Medio</v>
      </c>
      <c r="Q27" s="153">
        <v>60</v>
      </c>
      <c r="R27" s="153">
        <f t="shared" si="0"/>
        <v>360</v>
      </c>
      <c r="S27" s="153" t="str">
        <f t="shared" ref="S27:S31" si="14">IF((R27&gt;599),"I",IF(R27&gt;149,"II",IF(R27&gt;39,"III",IF(R27&lt;31,"IV"))))</f>
        <v>II</v>
      </c>
      <c r="T27" s="155" t="str">
        <f t="shared" ref="T27:T31" si="15">IF(S27="IV","Aceptable",IF(S27="III","Mejorable",IF(S27="II","No Aceptable o Aceptable con Control Especifico",IF(S27="I","No Aceptable"))))</f>
        <v>No Aceptable o Aceptable con Control Especifico</v>
      </c>
      <c r="U27" s="137" t="s">
        <v>391</v>
      </c>
      <c r="V27" s="137" t="s">
        <v>392</v>
      </c>
      <c r="W27" s="137" t="s">
        <v>392</v>
      </c>
      <c r="X27" s="149" t="s">
        <v>599</v>
      </c>
      <c r="Y27" s="148" t="s">
        <v>278</v>
      </c>
      <c r="Z27" s="148" t="s">
        <v>392</v>
      </c>
      <c r="AA27" s="149" t="s">
        <v>850</v>
      </c>
      <c r="AB27" s="147" t="s">
        <v>390</v>
      </c>
      <c r="AC27" s="209" t="s">
        <v>913</v>
      </c>
      <c r="AD27" s="153">
        <v>2</v>
      </c>
      <c r="AE27" s="154">
        <v>2</v>
      </c>
      <c r="AF27" s="156">
        <f t="shared" si="1"/>
        <v>4</v>
      </c>
      <c r="AG27" s="157">
        <f>AF27*Q27</f>
        <v>240</v>
      </c>
      <c r="AH27" s="158" t="str">
        <f t="shared" ref="AH27" si="16">IF((AG27&gt;599),"I",IF(AG27&gt;149,"II",IF(AG27&gt;39,"III",IF(AG27&lt;31,"IV"))))</f>
        <v>II</v>
      </c>
      <c r="AI27" s="155" t="str">
        <f>IF(AH27="IV","Aceptable",IF(AH27="III","Mejorable",IF(AH27="II","No Aceptable o Aceptable con Control Especifico",IF(AH27="I","No Aceptable"))))</f>
        <v>No Aceptable o Aceptable con Control Especifico</v>
      </c>
      <c r="AJ27" s="159">
        <f>R27</f>
        <v>360</v>
      </c>
      <c r="AK27" s="159">
        <f>AG27</f>
        <v>240</v>
      </c>
      <c r="AL27" s="160">
        <f>(AJ27-AK27)/AJ27</f>
        <v>0.33333333333333331</v>
      </c>
      <c r="AM27" s="161" t="s">
        <v>407</v>
      </c>
      <c r="AN27" s="210" t="s">
        <v>427</v>
      </c>
    </row>
    <row r="28" spans="1:40" ht="144" customHeight="1">
      <c r="A28" s="571"/>
      <c r="B28" s="162" t="s">
        <v>385</v>
      </c>
      <c r="C28" s="162" t="s">
        <v>386</v>
      </c>
      <c r="D28" s="208" t="s">
        <v>429</v>
      </c>
      <c r="E28" s="149" t="s">
        <v>843</v>
      </c>
      <c r="F28" s="208" t="s">
        <v>25</v>
      </c>
      <c r="G28" s="136" t="s">
        <v>32</v>
      </c>
      <c r="H28" s="136" t="s">
        <v>435</v>
      </c>
      <c r="I28" s="136" t="s">
        <v>664</v>
      </c>
      <c r="J28" s="147" t="s">
        <v>389</v>
      </c>
      <c r="K28" s="149" t="s">
        <v>665</v>
      </c>
      <c r="L28" s="147" t="s">
        <v>390</v>
      </c>
      <c r="M28" s="153">
        <v>2</v>
      </c>
      <c r="N28" s="154">
        <v>4</v>
      </c>
      <c r="O28" s="153">
        <f t="shared" ref="O28" si="17">M28*N28</f>
        <v>8</v>
      </c>
      <c r="P28" s="167" t="str">
        <f t="shared" si="13"/>
        <v>Medio</v>
      </c>
      <c r="Q28" s="153">
        <v>60</v>
      </c>
      <c r="R28" s="153">
        <f t="shared" si="0"/>
        <v>480</v>
      </c>
      <c r="S28" s="153" t="str">
        <f t="shared" si="14"/>
        <v>II</v>
      </c>
      <c r="T28" s="155" t="str">
        <f t="shared" si="15"/>
        <v>No Aceptable o Aceptable con Control Especifico</v>
      </c>
      <c r="U28" s="137" t="s">
        <v>666</v>
      </c>
      <c r="V28" s="137" t="s">
        <v>392</v>
      </c>
      <c r="W28" s="137" t="s">
        <v>392</v>
      </c>
      <c r="X28" s="149" t="s">
        <v>667</v>
      </c>
      <c r="Y28" s="148" t="s">
        <v>278</v>
      </c>
      <c r="Z28" s="148" t="s">
        <v>392</v>
      </c>
      <c r="AA28" s="149" t="s">
        <v>956</v>
      </c>
      <c r="AB28" s="147" t="s">
        <v>390</v>
      </c>
      <c r="AC28" s="209" t="s">
        <v>668</v>
      </c>
      <c r="AD28" s="153">
        <v>2</v>
      </c>
      <c r="AE28" s="154">
        <v>3</v>
      </c>
      <c r="AF28" s="156">
        <f>AD28*AE28</f>
        <v>6</v>
      </c>
      <c r="AG28" s="157">
        <f>AF28*Q28</f>
        <v>360</v>
      </c>
      <c r="AH28" s="158" t="str">
        <f>IF((AG28&gt;599),"I",IF(AG28&gt;149,"II",IF(AG28&gt;39,"III",IF(AG28&lt;31,"IV"))))</f>
        <v>II</v>
      </c>
      <c r="AI28" s="155" t="str">
        <f>IF(AH28="IV","Aceptable",IF(AH28="III","Mejorable",IF(AH28="II","No Aceptable o Aceptable con Control Especifico",IF(AH28="I","No Aceptable"))))</f>
        <v>No Aceptable o Aceptable con Control Especifico</v>
      </c>
      <c r="AJ28" s="159">
        <v>480</v>
      </c>
      <c r="AK28" s="159">
        <f>AG28</f>
        <v>360</v>
      </c>
      <c r="AL28" s="160">
        <f t="shared" ref="AL28" si="18">(AJ28-AK28)/AJ28</f>
        <v>0.25</v>
      </c>
      <c r="AM28" s="161" t="s">
        <v>394</v>
      </c>
      <c r="AN28" s="210" t="s">
        <v>634</v>
      </c>
    </row>
    <row r="29" spans="1:40" ht="250.95" customHeight="1">
      <c r="A29" s="571"/>
      <c r="B29" s="152" t="s">
        <v>385</v>
      </c>
      <c r="C29" s="162" t="s">
        <v>386</v>
      </c>
      <c r="D29" s="208" t="s">
        <v>951</v>
      </c>
      <c r="E29" s="149" t="s">
        <v>843</v>
      </c>
      <c r="F29" s="208" t="s">
        <v>25</v>
      </c>
      <c r="G29" s="136" t="s">
        <v>570</v>
      </c>
      <c r="H29" s="136" t="s">
        <v>424</v>
      </c>
      <c r="I29" s="136" t="s">
        <v>403</v>
      </c>
      <c r="J29" s="147" t="s">
        <v>389</v>
      </c>
      <c r="K29" s="147" t="s">
        <v>397</v>
      </c>
      <c r="L29" s="147" t="s">
        <v>397</v>
      </c>
      <c r="M29" s="153">
        <v>2</v>
      </c>
      <c r="N29" s="154">
        <v>3</v>
      </c>
      <c r="O29" s="156">
        <f t="shared" ref="O29:O30" si="19">M29*N29</f>
        <v>6</v>
      </c>
      <c r="P29" s="167" t="str">
        <f t="shared" si="13"/>
        <v>Medio</v>
      </c>
      <c r="Q29" s="156">
        <v>10</v>
      </c>
      <c r="R29" s="156">
        <f t="shared" si="0"/>
        <v>60</v>
      </c>
      <c r="S29" s="153" t="str">
        <f t="shared" si="14"/>
        <v>III</v>
      </c>
      <c r="T29" s="155" t="str">
        <f t="shared" si="15"/>
        <v>Mejorable</v>
      </c>
      <c r="U29" s="137" t="s">
        <v>391</v>
      </c>
      <c r="V29" s="137" t="s">
        <v>392</v>
      </c>
      <c r="W29" s="137" t="s">
        <v>392</v>
      </c>
      <c r="X29" s="149" t="s">
        <v>405</v>
      </c>
      <c r="Y29" s="148" t="s">
        <v>278</v>
      </c>
      <c r="Z29" s="148" t="s">
        <v>392</v>
      </c>
      <c r="AA29" s="149" t="s">
        <v>406</v>
      </c>
      <c r="AB29" s="147" t="s">
        <v>390</v>
      </c>
      <c r="AC29" s="209" t="s">
        <v>406</v>
      </c>
      <c r="AD29" s="153">
        <v>2</v>
      </c>
      <c r="AE29" s="154">
        <v>1</v>
      </c>
      <c r="AF29" s="156">
        <f t="shared" si="1"/>
        <v>2</v>
      </c>
      <c r="AG29" s="157">
        <f>AF29*Q29</f>
        <v>20</v>
      </c>
      <c r="AH29" s="158" t="str">
        <f>IF((AG29&gt;599),"I",IF(AG29&gt;149,"II",IF(AG29&gt;39,"III",IF(AG29&lt;31,"IV"))))</f>
        <v>IV</v>
      </c>
      <c r="AI29" s="155" t="str">
        <f>IF(AH29="IV","Aceptable",IF(AH29="III","Mejorable",IF(AH29="II","No Aceptable o Aceptable con Control Especifico",IF(AH29="I","No Aceptable"))))</f>
        <v>Aceptable</v>
      </c>
      <c r="AJ29" s="159">
        <f>R29</f>
        <v>60</v>
      </c>
      <c r="AK29" s="159">
        <f>AG29</f>
        <v>20</v>
      </c>
      <c r="AL29" s="160">
        <f>(AJ29-AK29)/AJ29</f>
        <v>0.66666666666666663</v>
      </c>
      <c r="AM29" s="161" t="s">
        <v>407</v>
      </c>
      <c r="AN29" s="210" t="s">
        <v>399</v>
      </c>
    </row>
    <row r="30" spans="1:40" ht="237" customHeight="1">
      <c r="A30" s="571"/>
      <c r="B30" s="152" t="s">
        <v>385</v>
      </c>
      <c r="C30" s="162" t="s">
        <v>386</v>
      </c>
      <c r="D30" s="208" t="s">
        <v>953</v>
      </c>
      <c r="E30" s="149" t="s">
        <v>843</v>
      </c>
      <c r="F30" s="208" t="s">
        <v>28</v>
      </c>
      <c r="G30" s="136" t="s">
        <v>35</v>
      </c>
      <c r="H30" s="311" t="s">
        <v>615</v>
      </c>
      <c r="I30" s="136" t="s">
        <v>605</v>
      </c>
      <c r="J30" s="149" t="s">
        <v>401</v>
      </c>
      <c r="K30" s="147" t="s">
        <v>397</v>
      </c>
      <c r="L30" s="147" t="s">
        <v>397</v>
      </c>
      <c r="M30" s="153">
        <v>2</v>
      </c>
      <c r="N30" s="154">
        <v>3</v>
      </c>
      <c r="O30" s="153">
        <f t="shared" si="19"/>
        <v>6</v>
      </c>
      <c r="P30" s="167" t="str">
        <f t="shared" si="13"/>
        <v>Medio</v>
      </c>
      <c r="Q30" s="153">
        <v>60</v>
      </c>
      <c r="R30" s="153">
        <f t="shared" si="0"/>
        <v>360</v>
      </c>
      <c r="S30" s="153" t="str">
        <f t="shared" si="14"/>
        <v>II</v>
      </c>
      <c r="T30" s="155" t="str">
        <f t="shared" si="15"/>
        <v>No Aceptable o Aceptable con Control Especifico</v>
      </c>
      <c r="U30" s="137" t="s">
        <v>391</v>
      </c>
      <c r="V30" s="137" t="s">
        <v>392</v>
      </c>
      <c r="W30" s="137" t="s">
        <v>392</v>
      </c>
      <c r="X30" s="149" t="s">
        <v>606</v>
      </c>
      <c r="Y30" s="148" t="s">
        <v>278</v>
      </c>
      <c r="Z30" s="148" t="s">
        <v>392</v>
      </c>
      <c r="AA30" s="149" t="s">
        <v>965</v>
      </c>
      <c r="AB30" s="147" t="s">
        <v>390</v>
      </c>
      <c r="AC30" s="209" t="s">
        <v>966</v>
      </c>
      <c r="AD30" s="153">
        <v>2</v>
      </c>
      <c r="AE30" s="154">
        <v>2</v>
      </c>
      <c r="AF30" s="156">
        <f t="shared" si="1"/>
        <v>4</v>
      </c>
      <c r="AG30" s="157">
        <f t="shared" ref="AG30:AG31" si="20">AF30*Q30</f>
        <v>240</v>
      </c>
      <c r="AH30" s="158" t="str">
        <f t="shared" ref="AH30:AH31" si="21">IF((AG30&gt;599),"I",IF(AG30&gt;149,"II",IF(AG30&gt;39,"III",IF(AG30&lt;31,"IV"))))</f>
        <v>II</v>
      </c>
      <c r="AI30" s="155" t="str">
        <f t="shared" ref="AI30:AI31" si="22">IF(AH30="IV","Aceptable",IF(AH30="III","Mejorable",IF(AH30="II","No Aceptable o Aceptable con Control Especifico",IF(AH30="I","No Aceptable"))))</f>
        <v>No Aceptable o Aceptable con Control Especifico</v>
      </c>
      <c r="AJ30" s="159">
        <f t="shared" ref="AJ30:AJ31" si="23">R30</f>
        <v>360</v>
      </c>
      <c r="AK30" s="159">
        <f t="shared" ref="AK30:AK31" si="24">AG30</f>
        <v>240</v>
      </c>
      <c r="AL30" s="160">
        <f t="shared" ref="AL30:AL31" si="25">(AJ30-AK30)/AJ30</f>
        <v>0.33333333333333331</v>
      </c>
      <c r="AM30" s="161" t="s">
        <v>394</v>
      </c>
      <c r="AN30" s="210" t="s">
        <v>563</v>
      </c>
    </row>
    <row r="31" spans="1:40" ht="238.05" customHeight="1">
      <c r="A31" s="571"/>
      <c r="B31" s="152" t="s">
        <v>385</v>
      </c>
      <c r="C31" s="162" t="s">
        <v>386</v>
      </c>
      <c r="D31" s="208" t="s">
        <v>953</v>
      </c>
      <c r="E31" s="149" t="s">
        <v>843</v>
      </c>
      <c r="F31" s="208" t="s">
        <v>28</v>
      </c>
      <c r="G31" s="136" t="s">
        <v>48</v>
      </c>
      <c r="H31" s="136" t="s">
        <v>426</v>
      </c>
      <c r="I31" s="136" t="s">
        <v>600</v>
      </c>
      <c r="J31" s="149" t="s">
        <v>603</v>
      </c>
      <c r="K31" s="149" t="s">
        <v>604</v>
      </c>
      <c r="L31" s="147" t="s">
        <v>390</v>
      </c>
      <c r="M31" s="153">
        <v>2</v>
      </c>
      <c r="N31" s="154">
        <v>3</v>
      </c>
      <c r="O31" s="153">
        <f>M31*N31</f>
        <v>6</v>
      </c>
      <c r="P31" s="167" t="str">
        <f t="shared" si="13"/>
        <v>Medio</v>
      </c>
      <c r="Q31" s="153">
        <v>60</v>
      </c>
      <c r="R31" s="153">
        <f t="shared" si="0"/>
        <v>360</v>
      </c>
      <c r="S31" s="153" t="str">
        <f t="shared" si="14"/>
        <v>II</v>
      </c>
      <c r="T31" s="155" t="str">
        <f t="shared" si="15"/>
        <v>No Aceptable o Aceptable con Control Especifico</v>
      </c>
      <c r="U31" s="137" t="s">
        <v>391</v>
      </c>
      <c r="V31" s="137" t="s">
        <v>392</v>
      </c>
      <c r="W31" s="137" t="s">
        <v>392</v>
      </c>
      <c r="X31" s="149" t="s">
        <v>398</v>
      </c>
      <c r="Y31" s="148" t="s">
        <v>278</v>
      </c>
      <c r="Z31" s="148" t="s">
        <v>392</v>
      </c>
      <c r="AA31" s="149" t="s">
        <v>964</v>
      </c>
      <c r="AB31" s="147" t="s">
        <v>837</v>
      </c>
      <c r="AC31" s="209" t="s">
        <v>659</v>
      </c>
      <c r="AD31" s="153">
        <v>2</v>
      </c>
      <c r="AE31" s="154">
        <v>2</v>
      </c>
      <c r="AF31" s="156">
        <f t="shared" si="1"/>
        <v>4</v>
      </c>
      <c r="AG31" s="157">
        <f t="shared" si="20"/>
        <v>240</v>
      </c>
      <c r="AH31" s="158" t="str">
        <f t="shared" si="21"/>
        <v>II</v>
      </c>
      <c r="AI31" s="155" t="str">
        <f t="shared" si="22"/>
        <v>No Aceptable o Aceptable con Control Especifico</v>
      </c>
      <c r="AJ31" s="159">
        <f t="shared" si="23"/>
        <v>360</v>
      </c>
      <c r="AK31" s="159">
        <f t="shared" si="24"/>
        <v>240</v>
      </c>
      <c r="AL31" s="160">
        <f t="shared" si="25"/>
        <v>0.33333333333333331</v>
      </c>
      <c r="AM31" s="161" t="s">
        <v>394</v>
      </c>
      <c r="AN31" s="210" t="s">
        <v>563</v>
      </c>
    </row>
    <row r="32" spans="1:40" ht="101.55" customHeight="1">
      <c r="A32" s="571"/>
      <c r="B32" s="152" t="s">
        <v>385</v>
      </c>
      <c r="C32" s="162" t="s">
        <v>386</v>
      </c>
      <c r="D32" s="208" t="s">
        <v>957</v>
      </c>
      <c r="E32" s="149" t="s">
        <v>843</v>
      </c>
      <c r="F32" s="311" t="s">
        <v>29</v>
      </c>
      <c r="G32" s="311" t="s">
        <v>43</v>
      </c>
      <c r="H32" s="311" t="s">
        <v>617</v>
      </c>
      <c r="I32" s="147" t="s">
        <v>618</v>
      </c>
      <c r="J32" s="147" t="s">
        <v>397</v>
      </c>
      <c r="K32" s="147" t="s">
        <v>397</v>
      </c>
      <c r="L32" s="147" t="s">
        <v>397</v>
      </c>
      <c r="M32" s="153">
        <v>2</v>
      </c>
      <c r="N32" s="154">
        <v>3</v>
      </c>
      <c r="O32" s="153">
        <f t="shared" si="12"/>
        <v>6</v>
      </c>
      <c r="P32" s="167" t="str">
        <f t="shared" si="2"/>
        <v>Medio</v>
      </c>
      <c r="Q32" s="153">
        <v>10</v>
      </c>
      <c r="R32" s="153">
        <f t="shared" si="0"/>
        <v>60</v>
      </c>
      <c r="S32" s="153" t="str">
        <f t="shared" si="3"/>
        <v>III</v>
      </c>
      <c r="T32" s="155" t="str">
        <f t="shared" si="4"/>
        <v>Mejorable</v>
      </c>
      <c r="U32" s="137" t="s">
        <v>391</v>
      </c>
      <c r="V32" s="137" t="s">
        <v>392</v>
      </c>
      <c r="W32" s="137" t="s">
        <v>392</v>
      </c>
      <c r="X32" s="149" t="s">
        <v>619</v>
      </c>
      <c r="Y32" s="148" t="s">
        <v>278</v>
      </c>
      <c r="Z32" s="147" t="s">
        <v>392</v>
      </c>
      <c r="AA32" s="149" t="s">
        <v>621</v>
      </c>
      <c r="AB32" s="147" t="s">
        <v>390</v>
      </c>
      <c r="AC32" s="209" t="s">
        <v>622</v>
      </c>
      <c r="AD32" s="153">
        <v>2</v>
      </c>
      <c r="AE32" s="154">
        <v>2</v>
      </c>
      <c r="AF32" s="156">
        <f t="shared" si="1"/>
        <v>4</v>
      </c>
      <c r="AG32" s="157">
        <f t="shared" si="7"/>
        <v>40</v>
      </c>
      <c r="AH32" s="158" t="str">
        <f t="shared" si="5"/>
        <v>III</v>
      </c>
      <c r="AI32" s="155" t="str">
        <f t="shared" si="8"/>
        <v>Mejorable</v>
      </c>
      <c r="AJ32" s="159">
        <v>60</v>
      </c>
      <c r="AK32" s="159">
        <f t="shared" si="10"/>
        <v>40</v>
      </c>
      <c r="AL32" s="160">
        <f t="shared" si="11"/>
        <v>0.33333333333333331</v>
      </c>
      <c r="AM32" s="161" t="s">
        <v>407</v>
      </c>
      <c r="AN32" s="210" t="s">
        <v>427</v>
      </c>
    </row>
    <row r="33" spans="1:40" ht="123" customHeight="1">
      <c r="A33" s="571"/>
      <c r="B33" s="162" t="s">
        <v>385</v>
      </c>
      <c r="C33" s="162" t="s">
        <v>386</v>
      </c>
      <c r="D33" s="208" t="s">
        <v>429</v>
      </c>
      <c r="E33" s="149" t="s">
        <v>843</v>
      </c>
      <c r="F33" s="208" t="s">
        <v>29</v>
      </c>
      <c r="G33" s="136" t="s">
        <v>36</v>
      </c>
      <c r="H33" s="136" t="s">
        <v>432</v>
      </c>
      <c r="I33" s="136" t="s">
        <v>433</v>
      </c>
      <c r="J33" s="153" t="s">
        <v>397</v>
      </c>
      <c r="K33" s="147" t="s">
        <v>397</v>
      </c>
      <c r="L33" s="147" t="s">
        <v>410</v>
      </c>
      <c r="M33" s="153">
        <v>2</v>
      </c>
      <c r="N33" s="154">
        <v>2</v>
      </c>
      <c r="O33" s="156">
        <f t="shared" si="12"/>
        <v>4</v>
      </c>
      <c r="P33" s="167" t="str">
        <f t="shared" si="2"/>
        <v>Bajo</v>
      </c>
      <c r="Q33" s="156">
        <v>60</v>
      </c>
      <c r="R33" s="156">
        <f t="shared" si="0"/>
        <v>240</v>
      </c>
      <c r="S33" s="153" t="str">
        <f t="shared" si="3"/>
        <v>II</v>
      </c>
      <c r="T33" s="155" t="str">
        <f t="shared" si="4"/>
        <v>No Aceptable o Aceptable con Control Especifico</v>
      </c>
      <c r="U33" s="137" t="s">
        <v>391</v>
      </c>
      <c r="V33" s="137" t="s">
        <v>392</v>
      </c>
      <c r="W33" s="137" t="s">
        <v>392</v>
      </c>
      <c r="X33" s="149" t="s">
        <v>434</v>
      </c>
      <c r="Y33" s="148" t="s">
        <v>278</v>
      </c>
      <c r="Z33" s="148" t="s">
        <v>392</v>
      </c>
      <c r="AA33" s="149" t="s">
        <v>963</v>
      </c>
      <c r="AB33" s="147" t="s">
        <v>390</v>
      </c>
      <c r="AC33" s="209" t="s">
        <v>958</v>
      </c>
      <c r="AD33" s="153">
        <v>2</v>
      </c>
      <c r="AE33" s="154">
        <v>1</v>
      </c>
      <c r="AF33" s="156">
        <f t="shared" si="1"/>
        <v>2</v>
      </c>
      <c r="AG33" s="157">
        <f t="shared" si="7"/>
        <v>120</v>
      </c>
      <c r="AH33" s="158" t="str">
        <f t="shared" si="5"/>
        <v>III</v>
      </c>
      <c r="AI33" s="155" t="str">
        <f t="shared" si="8"/>
        <v>Mejorable</v>
      </c>
      <c r="AJ33" s="159">
        <f t="shared" ref="AJ33" si="26">R33</f>
        <v>240</v>
      </c>
      <c r="AK33" s="159">
        <f t="shared" si="10"/>
        <v>120</v>
      </c>
      <c r="AL33" s="160">
        <f t="shared" si="11"/>
        <v>0.5</v>
      </c>
      <c r="AM33" s="161" t="s">
        <v>407</v>
      </c>
      <c r="AN33" s="210" t="s">
        <v>395</v>
      </c>
    </row>
    <row r="34" spans="1:40" ht="123" customHeight="1">
      <c r="A34" s="571"/>
      <c r="B34" s="371" t="s">
        <v>385</v>
      </c>
      <c r="C34" s="372" t="s">
        <v>386</v>
      </c>
      <c r="D34" s="373" t="s">
        <v>856</v>
      </c>
      <c r="E34" s="149" t="s">
        <v>843</v>
      </c>
      <c r="F34" s="374" t="s">
        <v>29</v>
      </c>
      <c r="G34" s="373" t="s">
        <v>49</v>
      </c>
      <c r="H34" s="373" t="s">
        <v>1198</v>
      </c>
      <c r="I34" s="298" t="s">
        <v>623</v>
      </c>
      <c r="J34" s="298" t="s">
        <v>389</v>
      </c>
      <c r="K34" s="340" t="s">
        <v>624</v>
      </c>
      <c r="L34" s="340" t="s">
        <v>625</v>
      </c>
      <c r="M34" s="298">
        <v>2</v>
      </c>
      <c r="N34" s="341">
        <v>3</v>
      </c>
      <c r="O34" s="298">
        <v>6</v>
      </c>
      <c r="P34" s="342" t="s">
        <v>1032</v>
      </c>
      <c r="Q34" s="298">
        <v>100</v>
      </c>
      <c r="R34" s="298">
        <v>600</v>
      </c>
      <c r="S34" s="298" t="s">
        <v>147</v>
      </c>
      <c r="T34" s="375" t="s">
        <v>209</v>
      </c>
      <c r="U34" s="342" t="s">
        <v>391</v>
      </c>
      <c r="V34" s="342" t="s">
        <v>392</v>
      </c>
      <c r="W34" s="342" t="s">
        <v>392</v>
      </c>
      <c r="X34" s="340" t="s">
        <v>626</v>
      </c>
      <c r="Y34" s="297" t="s">
        <v>278</v>
      </c>
      <c r="Z34" s="298" t="s">
        <v>392</v>
      </c>
      <c r="AA34" s="340" t="s">
        <v>1202</v>
      </c>
      <c r="AB34" s="298" t="s">
        <v>390</v>
      </c>
      <c r="AC34" s="299" t="s">
        <v>879</v>
      </c>
      <c r="AD34" s="298">
        <v>2</v>
      </c>
      <c r="AE34" s="341">
        <v>2</v>
      </c>
      <c r="AF34" s="298">
        <v>4</v>
      </c>
      <c r="AG34" s="298">
        <v>400</v>
      </c>
      <c r="AH34" s="355" t="s">
        <v>148</v>
      </c>
      <c r="AI34" s="343" t="s">
        <v>212</v>
      </c>
      <c r="AJ34" s="298">
        <v>600</v>
      </c>
      <c r="AK34" s="298">
        <v>400</v>
      </c>
      <c r="AL34" s="376">
        <v>0.33</v>
      </c>
      <c r="AM34" s="377" t="s">
        <v>407</v>
      </c>
      <c r="AN34" s="378" t="s">
        <v>427</v>
      </c>
    </row>
    <row r="35" spans="1:40" ht="190.05" customHeight="1">
      <c r="A35" s="571"/>
      <c r="B35" s="162" t="s">
        <v>385</v>
      </c>
      <c r="C35" s="162" t="s">
        <v>386</v>
      </c>
      <c r="D35" s="208" t="s">
        <v>952</v>
      </c>
      <c r="E35" s="149" t="s">
        <v>843</v>
      </c>
      <c r="F35" s="208" t="s">
        <v>29</v>
      </c>
      <c r="G35" s="136" t="s">
        <v>62</v>
      </c>
      <c r="H35" s="136" t="s">
        <v>439</v>
      </c>
      <c r="I35" s="147" t="s">
        <v>681</v>
      </c>
      <c r="J35" s="149" t="s">
        <v>389</v>
      </c>
      <c r="K35" s="149" t="s">
        <v>397</v>
      </c>
      <c r="L35" s="149" t="s">
        <v>682</v>
      </c>
      <c r="M35" s="153">
        <v>6</v>
      </c>
      <c r="N35" s="154">
        <v>1</v>
      </c>
      <c r="O35" s="153">
        <f t="shared" si="12"/>
        <v>6</v>
      </c>
      <c r="P35" s="167" t="str">
        <f t="shared" si="2"/>
        <v>Medio</v>
      </c>
      <c r="Q35" s="153">
        <v>100</v>
      </c>
      <c r="R35" s="153">
        <f t="shared" si="0"/>
        <v>600</v>
      </c>
      <c r="S35" s="153" t="str">
        <f t="shared" si="3"/>
        <v>I</v>
      </c>
      <c r="T35" s="155" t="str">
        <f t="shared" si="4"/>
        <v>No Aceptable</v>
      </c>
      <c r="U35" s="137" t="s">
        <v>391</v>
      </c>
      <c r="V35" s="137" t="s">
        <v>392</v>
      </c>
      <c r="W35" s="137" t="s">
        <v>392</v>
      </c>
      <c r="X35" s="149" t="s">
        <v>626</v>
      </c>
      <c r="Y35" s="148" t="s">
        <v>278</v>
      </c>
      <c r="Z35" s="147" t="s">
        <v>392</v>
      </c>
      <c r="AA35" s="149" t="s">
        <v>881</v>
      </c>
      <c r="AB35" s="147" t="s">
        <v>390</v>
      </c>
      <c r="AC35" s="209" t="s">
        <v>968</v>
      </c>
      <c r="AD35" s="153">
        <v>2</v>
      </c>
      <c r="AE35" s="154">
        <v>1</v>
      </c>
      <c r="AF35" s="156">
        <f t="shared" si="1"/>
        <v>2</v>
      </c>
      <c r="AG35" s="157">
        <f t="shared" si="7"/>
        <v>200</v>
      </c>
      <c r="AH35" s="158" t="str">
        <f t="shared" si="5"/>
        <v>II</v>
      </c>
      <c r="AI35" s="155" t="str">
        <f t="shared" si="8"/>
        <v>No Aceptable o Aceptable con Control Especifico</v>
      </c>
      <c r="AJ35" s="159">
        <v>600</v>
      </c>
      <c r="AK35" s="159">
        <f t="shared" si="10"/>
        <v>200</v>
      </c>
      <c r="AL35" s="160">
        <f t="shared" si="11"/>
        <v>0.66666666666666663</v>
      </c>
      <c r="AM35" s="161" t="s">
        <v>394</v>
      </c>
      <c r="AN35" s="210" t="s">
        <v>399</v>
      </c>
    </row>
    <row r="36" spans="1:40" ht="211.95" customHeight="1">
      <c r="A36" s="571"/>
      <c r="B36" s="313" t="s">
        <v>385</v>
      </c>
      <c r="C36" s="313" t="s">
        <v>386</v>
      </c>
      <c r="D36" s="315" t="s">
        <v>954</v>
      </c>
      <c r="E36" s="149" t="s">
        <v>843</v>
      </c>
      <c r="F36" s="325" t="s">
        <v>29</v>
      </c>
      <c r="G36" s="326" t="s">
        <v>67</v>
      </c>
      <c r="H36" s="326" t="s">
        <v>440</v>
      </c>
      <c r="I36" s="312" t="s">
        <v>820</v>
      </c>
      <c r="J36" s="314" t="s">
        <v>389</v>
      </c>
      <c r="K36" s="314" t="s">
        <v>397</v>
      </c>
      <c r="L36" s="314" t="s">
        <v>685</v>
      </c>
      <c r="M36" s="276">
        <v>6</v>
      </c>
      <c r="N36" s="277">
        <v>1</v>
      </c>
      <c r="O36" s="276">
        <f t="shared" si="12"/>
        <v>6</v>
      </c>
      <c r="P36" s="316" t="str">
        <f t="shared" si="2"/>
        <v>Medio</v>
      </c>
      <c r="Q36" s="276">
        <v>100</v>
      </c>
      <c r="R36" s="276">
        <f t="shared" si="0"/>
        <v>600</v>
      </c>
      <c r="S36" s="276" t="str">
        <f t="shared" si="3"/>
        <v>I</v>
      </c>
      <c r="T36" s="281" t="str">
        <f t="shared" si="4"/>
        <v>No Aceptable</v>
      </c>
      <c r="U36" s="317" t="s">
        <v>391</v>
      </c>
      <c r="V36" s="317" t="s">
        <v>392</v>
      </c>
      <c r="W36" s="317" t="s">
        <v>392</v>
      </c>
      <c r="X36" s="314" t="s">
        <v>626</v>
      </c>
      <c r="Y36" s="318" t="s">
        <v>278</v>
      </c>
      <c r="Z36" s="312" t="s">
        <v>392</v>
      </c>
      <c r="AA36" s="314" t="s">
        <v>962</v>
      </c>
      <c r="AB36" s="312" t="s">
        <v>390</v>
      </c>
      <c r="AC36" s="327" t="s">
        <v>687</v>
      </c>
      <c r="AD36" s="328">
        <v>2</v>
      </c>
      <c r="AE36" s="329">
        <v>1</v>
      </c>
      <c r="AF36" s="330">
        <f t="shared" si="1"/>
        <v>2</v>
      </c>
      <c r="AG36" s="331">
        <f t="shared" si="7"/>
        <v>200</v>
      </c>
      <c r="AH36" s="332" t="str">
        <f t="shared" si="5"/>
        <v>II</v>
      </c>
      <c r="AI36" s="333" t="str">
        <f t="shared" si="8"/>
        <v>No Aceptable o Aceptable con Control Especifico</v>
      </c>
      <c r="AJ36" s="334">
        <v>600</v>
      </c>
      <c r="AK36" s="334">
        <f t="shared" si="10"/>
        <v>200</v>
      </c>
      <c r="AL36" s="335">
        <f t="shared" si="11"/>
        <v>0.66666666666666663</v>
      </c>
      <c r="AM36" s="336" t="s">
        <v>394</v>
      </c>
      <c r="AN36" s="284" t="s">
        <v>399</v>
      </c>
    </row>
    <row r="37" spans="1:40" ht="234" customHeight="1">
      <c r="A37" s="571"/>
      <c r="B37" s="162" t="s">
        <v>385</v>
      </c>
      <c r="C37" s="162" t="s">
        <v>386</v>
      </c>
      <c r="D37" s="208" t="s">
        <v>953</v>
      </c>
      <c r="E37" s="149" t="s">
        <v>843</v>
      </c>
      <c r="F37" s="323" t="s">
        <v>29</v>
      </c>
      <c r="G37" s="311" t="s">
        <v>56</v>
      </c>
      <c r="H37" s="311" t="s">
        <v>629</v>
      </c>
      <c r="I37" s="147" t="s">
        <v>632</v>
      </c>
      <c r="J37" s="149" t="s">
        <v>631</v>
      </c>
      <c r="K37" s="149" t="s">
        <v>630</v>
      </c>
      <c r="L37" s="149" t="s">
        <v>637</v>
      </c>
      <c r="M37" s="153">
        <v>2</v>
      </c>
      <c r="N37" s="154">
        <v>4</v>
      </c>
      <c r="O37" s="153">
        <f t="shared" si="12"/>
        <v>8</v>
      </c>
      <c r="P37" s="167" t="str">
        <f t="shared" si="2"/>
        <v>Medio</v>
      </c>
      <c r="Q37" s="153">
        <v>100</v>
      </c>
      <c r="R37" s="153">
        <f t="shared" si="0"/>
        <v>800</v>
      </c>
      <c r="S37" s="153" t="str">
        <f t="shared" si="3"/>
        <v>I</v>
      </c>
      <c r="T37" s="155" t="str">
        <f t="shared" si="4"/>
        <v>No Aceptable</v>
      </c>
      <c r="U37" s="137" t="s">
        <v>391</v>
      </c>
      <c r="V37" s="260" t="s">
        <v>392</v>
      </c>
      <c r="W37" s="260" t="s">
        <v>392</v>
      </c>
      <c r="X37" s="261" t="s">
        <v>626</v>
      </c>
      <c r="Y37" s="262" t="s">
        <v>278</v>
      </c>
      <c r="Z37" s="263" t="s">
        <v>633</v>
      </c>
      <c r="AA37" s="261" t="s">
        <v>961</v>
      </c>
      <c r="AB37" s="263" t="s">
        <v>635</v>
      </c>
      <c r="AC37" s="264" t="s">
        <v>642</v>
      </c>
      <c r="AD37" s="265">
        <v>2</v>
      </c>
      <c r="AE37" s="266">
        <v>2</v>
      </c>
      <c r="AF37" s="267">
        <f t="shared" si="1"/>
        <v>4</v>
      </c>
      <c r="AG37" s="268">
        <f t="shared" si="7"/>
        <v>400</v>
      </c>
      <c r="AH37" s="269" t="str">
        <f t="shared" si="5"/>
        <v>II</v>
      </c>
      <c r="AI37" s="270" t="str">
        <f t="shared" si="8"/>
        <v>No Aceptable o Aceptable con Control Especifico</v>
      </c>
      <c r="AJ37" s="271">
        <v>800</v>
      </c>
      <c r="AK37" s="271">
        <f t="shared" si="10"/>
        <v>400</v>
      </c>
      <c r="AL37" s="272">
        <f t="shared" si="11"/>
        <v>0.5</v>
      </c>
      <c r="AM37" s="273" t="s">
        <v>407</v>
      </c>
      <c r="AN37" s="210" t="s">
        <v>395</v>
      </c>
    </row>
    <row r="38" spans="1:40" ht="237" customHeight="1">
      <c r="A38" s="571"/>
      <c r="B38" s="162" t="s">
        <v>385</v>
      </c>
      <c r="C38" s="162" t="s">
        <v>574</v>
      </c>
      <c r="D38" s="208" t="s">
        <v>953</v>
      </c>
      <c r="E38" s="149" t="s">
        <v>843</v>
      </c>
      <c r="F38" s="311" t="s">
        <v>30</v>
      </c>
      <c r="G38" s="311" t="s">
        <v>44</v>
      </c>
      <c r="H38" s="311" t="s">
        <v>636</v>
      </c>
      <c r="I38" s="149" t="s">
        <v>645</v>
      </c>
      <c r="J38" s="147" t="s">
        <v>390</v>
      </c>
      <c r="K38" s="147" t="s">
        <v>638</v>
      </c>
      <c r="L38" s="147" t="s">
        <v>639</v>
      </c>
      <c r="M38" s="153">
        <v>2</v>
      </c>
      <c r="N38" s="154">
        <v>4</v>
      </c>
      <c r="O38" s="153">
        <f t="shared" si="12"/>
        <v>8</v>
      </c>
      <c r="P38" s="167" t="str">
        <f t="shared" si="2"/>
        <v>Medio</v>
      </c>
      <c r="Q38" s="153">
        <v>100</v>
      </c>
      <c r="R38" s="153">
        <f t="shared" si="0"/>
        <v>800</v>
      </c>
      <c r="S38" s="153" t="str">
        <f t="shared" si="3"/>
        <v>I</v>
      </c>
      <c r="T38" s="155" t="str">
        <f t="shared" si="4"/>
        <v>No Aceptable</v>
      </c>
      <c r="U38" s="137" t="s">
        <v>391</v>
      </c>
      <c r="V38" s="137" t="s">
        <v>392</v>
      </c>
      <c r="W38" s="137" t="s">
        <v>392</v>
      </c>
      <c r="X38" s="149" t="s">
        <v>626</v>
      </c>
      <c r="Y38" s="262" t="s">
        <v>278</v>
      </c>
      <c r="Z38" s="263" t="s">
        <v>392</v>
      </c>
      <c r="AA38" s="261" t="s">
        <v>960</v>
      </c>
      <c r="AB38" s="263" t="s">
        <v>641</v>
      </c>
      <c r="AC38" s="264" t="s">
        <v>643</v>
      </c>
      <c r="AD38" s="265">
        <v>2</v>
      </c>
      <c r="AE38" s="266">
        <v>3</v>
      </c>
      <c r="AF38" s="267">
        <f t="shared" si="1"/>
        <v>6</v>
      </c>
      <c r="AG38" s="268">
        <f t="shared" si="7"/>
        <v>600</v>
      </c>
      <c r="AH38" s="269" t="str">
        <f t="shared" si="5"/>
        <v>I</v>
      </c>
      <c r="AI38" s="270" t="str">
        <f t="shared" si="8"/>
        <v>No Aceptable</v>
      </c>
      <c r="AJ38" s="271">
        <v>800</v>
      </c>
      <c r="AK38" s="271">
        <f t="shared" si="10"/>
        <v>600</v>
      </c>
      <c r="AL38" s="272">
        <f t="shared" si="11"/>
        <v>0.25</v>
      </c>
      <c r="AM38" s="273" t="s">
        <v>407</v>
      </c>
      <c r="AN38" s="210" t="s">
        <v>634</v>
      </c>
    </row>
    <row r="39" spans="1:40" ht="238.95" customHeight="1">
      <c r="A39" s="572"/>
      <c r="B39" s="162" t="s">
        <v>385</v>
      </c>
      <c r="C39" s="162" t="s">
        <v>574</v>
      </c>
      <c r="D39" s="208" t="s">
        <v>953</v>
      </c>
      <c r="E39" s="149" t="s">
        <v>843</v>
      </c>
      <c r="F39" s="311" t="s">
        <v>30</v>
      </c>
      <c r="G39" s="311" t="s">
        <v>57</v>
      </c>
      <c r="H39" s="311" t="s">
        <v>1045</v>
      </c>
      <c r="I39" s="147" t="s">
        <v>646</v>
      </c>
      <c r="J39" s="147" t="s">
        <v>390</v>
      </c>
      <c r="K39" s="147" t="s">
        <v>638</v>
      </c>
      <c r="L39" s="147" t="s">
        <v>639</v>
      </c>
      <c r="M39" s="153">
        <v>2</v>
      </c>
      <c r="N39" s="154">
        <v>4</v>
      </c>
      <c r="O39" s="153">
        <f t="shared" si="12"/>
        <v>8</v>
      </c>
      <c r="P39" s="167" t="str">
        <f t="shared" si="2"/>
        <v>Medio</v>
      </c>
      <c r="Q39" s="153">
        <v>100</v>
      </c>
      <c r="R39" s="153">
        <f t="shared" si="0"/>
        <v>800</v>
      </c>
      <c r="S39" s="153" t="str">
        <f t="shared" si="3"/>
        <v>I</v>
      </c>
      <c r="T39" s="155" t="str">
        <f t="shared" si="4"/>
        <v>No Aceptable</v>
      </c>
      <c r="U39" s="137" t="s">
        <v>391</v>
      </c>
      <c r="V39" s="137" t="s">
        <v>392</v>
      </c>
      <c r="W39" s="137" t="s">
        <v>392</v>
      </c>
      <c r="X39" s="149" t="s">
        <v>626</v>
      </c>
      <c r="Y39" s="262" t="s">
        <v>278</v>
      </c>
      <c r="Z39" s="263" t="s">
        <v>392</v>
      </c>
      <c r="AA39" s="261" t="s">
        <v>959</v>
      </c>
      <c r="AB39" s="263" t="s">
        <v>641</v>
      </c>
      <c r="AC39" s="264" t="s">
        <v>643</v>
      </c>
      <c r="AD39" s="265">
        <v>2</v>
      </c>
      <c r="AE39" s="266">
        <v>3</v>
      </c>
      <c r="AF39" s="267">
        <f t="shared" si="1"/>
        <v>6</v>
      </c>
      <c r="AG39" s="268">
        <f t="shared" si="7"/>
        <v>600</v>
      </c>
      <c r="AH39" s="269" t="str">
        <f t="shared" si="5"/>
        <v>I</v>
      </c>
      <c r="AI39" s="270" t="str">
        <f t="shared" si="8"/>
        <v>No Aceptable</v>
      </c>
      <c r="AJ39" s="271">
        <v>800</v>
      </c>
      <c r="AK39" s="271">
        <f t="shared" si="10"/>
        <v>600</v>
      </c>
      <c r="AL39" s="272">
        <f t="shared" si="11"/>
        <v>0.25</v>
      </c>
      <c r="AM39" s="273" t="s">
        <v>407</v>
      </c>
      <c r="AN39" s="210" t="s">
        <v>634</v>
      </c>
    </row>
    <row r="40" spans="1:40" ht="145.19999999999999">
      <c r="A40" s="573" t="s">
        <v>444</v>
      </c>
      <c r="B40" s="162" t="s">
        <v>385</v>
      </c>
      <c r="C40" s="162" t="s">
        <v>386</v>
      </c>
      <c r="D40" s="136" t="s">
        <v>447</v>
      </c>
      <c r="E40" s="149" t="s">
        <v>843</v>
      </c>
      <c r="F40" s="208" t="s">
        <v>25</v>
      </c>
      <c r="G40" s="136" t="s">
        <v>32</v>
      </c>
      <c r="H40" s="136" t="s">
        <v>448</v>
      </c>
      <c r="I40" s="136" t="s">
        <v>664</v>
      </c>
      <c r="J40" s="147" t="s">
        <v>389</v>
      </c>
      <c r="K40" s="149" t="s">
        <v>665</v>
      </c>
      <c r="L40" s="147" t="s">
        <v>390</v>
      </c>
      <c r="M40" s="153">
        <v>2</v>
      </c>
      <c r="N40" s="154">
        <v>4</v>
      </c>
      <c r="O40" s="153">
        <f t="shared" si="12"/>
        <v>8</v>
      </c>
      <c r="P40" s="167" t="str">
        <f t="shared" si="2"/>
        <v>Medio</v>
      </c>
      <c r="Q40" s="153">
        <v>60</v>
      </c>
      <c r="R40" s="153">
        <f t="shared" si="0"/>
        <v>480</v>
      </c>
      <c r="S40" s="153" t="str">
        <f t="shared" si="3"/>
        <v>II</v>
      </c>
      <c r="T40" s="155" t="str">
        <f t="shared" si="4"/>
        <v>No Aceptable o Aceptable con Control Especifico</v>
      </c>
      <c r="U40" s="137" t="s">
        <v>666</v>
      </c>
      <c r="V40" s="137" t="s">
        <v>392</v>
      </c>
      <c r="W40" s="137" t="s">
        <v>392</v>
      </c>
      <c r="X40" s="149" t="s">
        <v>667</v>
      </c>
      <c r="Y40" s="148" t="s">
        <v>278</v>
      </c>
      <c r="Z40" s="148" t="s">
        <v>392</v>
      </c>
      <c r="AA40" s="149" t="s">
        <v>669</v>
      </c>
      <c r="AB40" s="147" t="s">
        <v>390</v>
      </c>
      <c r="AC40" s="209" t="s">
        <v>668</v>
      </c>
      <c r="AD40" s="276">
        <v>2</v>
      </c>
      <c r="AE40" s="277">
        <v>3</v>
      </c>
      <c r="AF40" s="278">
        <f>AD40*AE40</f>
        <v>6</v>
      </c>
      <c r="AG40" s="279">
        <f>AF40*Q40</f>
        <v>360</v>
      </c>
      <c r="AH40" s="280" t="str">
        <f>IF((AG40&gt;599),"I",IF(AG40&gt;149,"II",IF(AG40&gt;39,"III",IF(AG40&lt;31,"IV"))))</f>
        <v>II</v>
      </c>
      <c r="AI40" s="281" t="str">
        <f>IF(AH40="IV","Aceptable",IF(AH40="III","Mejorable",IF(AH40="II","No Aceptable o Aceptable con Control Especifico",IF(AH40="I","No Aceptable"))))</f>
        <v>No Aceptable o Aceptable con Control Especifico</v>
      </c>
      <c r="AJ40" s="282">
        <v>480</v>
      </c>
      <c r="AK40" s="282">
        <f>AG40</f>
        <v>360</v>
      </c>
      <c r="AL40" s="283">
        <f t="shared" si="11"/>
        <v>0.25</v>
      </c>
      <c r="AM40" s="161" t="s">
        <v>394</v>
      </c>
      <c r="AN40" s="210" t="s">
        <v>634</v>
      </c>
    </row>
    <row r="41" spans="1:40" ht="198">
      <c r="A41" s="574"/>
      <c r="B41" s="162" t="s">
        <v>385</v>
      </c>
      <c r="C41" s="162" t="s">
        <v>386</v>
      </c>
      <c r="D41" s="136" t="s">
        <v>449</v>
      </c>
      <c r="E41" s="149" t="s">
        <v>843</v>
      </c>
      <c r="F41" s="208" t="s">
        <v>25</v>
      </c>
      <c r="G41" s="136" t="s">
        <v>39</v>
      </c>
      <c r="H41" s="136" t="s">
        <v>450</v>
      </c>
      <c r="I41" s="339" t="s">
        <v>655</v>
      </c>
      <c r="J41" s="149" t="s">
        <v>389</v>
      </c>
      <c r="K41" s="147" t="s">
        <v>397</v>
      </c>
      <c r="L41" s="149" t="s">
        <v>404</v>
      </c>
      <c r="M41" s="153">
        <v>2</v>
      </c>
      <c r="N41" s="154">
        <v>4</v>
      </c>
      <c r="O41" s="153">
        <f t="shared" si="12"/>
        <v>8</v>
      </c>
      <c r="P41" s="167" t="str">
        <f t="shared" si="2"/>
        <v>Medio</v>
      </c>
      <c r="Q41" s="153">
        <v>25</v>
      </c>
      <c r="R41" s="153">
        <f t="shared" si="0"/>
        <v>200</v>
      </c>
      <c r="S41" s="153" t="str">
        <f t="shared" si="3"/>
        <v>II</v>
      </c>
      <c r="T41" s="221" t="str">
        <f t="shared" si="4"/>
        <v>No Aceptable o Aceptable con Control Especifico</v>
      </c>
      <c r="U41" s="137" t="s">
        <v>391</v>
      </c>
      <c r="V41" s="137" t="s">
        <v>392</v>
      </c>
      <c r="W41" s="137" t="s">
        <v>392</v>
      </c>
      <c r="X41" s="149" t="s">
        <v>609</v>
      </c>
      <c r="Y41" s="148" t="s">
        <v>278</v>
      </c>
      <c r="Z41" s="147" t="s">
        <v>610</v>
      </c>
      <c r="AA41" s="149" t="s">
        <v>611</v>
      </c>
      <c r="AB41" s="147" t="s">
        <v>390</v>
      </c>
      <c r="AC41" s="209" t="s">
        <v>620</v>
      </c>
      <c r="AD41" s="153">
        <v>2</v>
      </c>
      <c r="AE41" s="154">
        <v>3</v>
      </c>
      <c r="AF41" s="156">
        <f t="shared" ref="AF41:AF63" si="27">AD41*AE41</f>
        <v>6</v>
      </c>
      <c r="AG41" s="157">
        <f t="shared" ref="AG41:AG43" si="28">AF41*Q41</f>
        <v>150</v>
      </c>
      <c r="AH41" s="158" t="str">
        <f t="shared" ref="AH41:AH43" si="29">IF((AG41&gt;599),"I",IF(AG41&gt;149,"II",IF(AG41&gt;39,"III",IF(AG41&lt;31,"IV"))))</f>
        <v>II</v>
      </c>
      <c r="AI41" s="155" t="str">
        <f t="shared" ref="AI41:AI43" si="30">IF(AH41="IV","Aceptable",IF(AH41="III","Mejorable",IF(AH41="II","No Aceptable o Aceptable con Control Especifico",IF(AH41="I","No Aceptable"))))</f>
        <v>No Aceptable o Aceptable con Control Especifico</v>
      </c>
      <c r="AJ41" s="159">
        <v>200</v>
      </c>
      <c r="AK41" s="159">
        <f t="shared" ref="AK41:AK43" si="31">AG41</f>
        <v>150</v>
      </c>
      <c r="AL41" s="160">
        <f t="shared" si="11"/>
        <v>0.25</v>
      </c>
      <c r="AM41" s="161" t="s">
        <v>407</v>
      </c>
      <c r="AN41" s="210" t="s">
        <v>634</v>
      </c>
    </row>
    <row r="42" spans="1:40" ht="198">
      <c r="A42" s="574"/>
      <c r="B42" s="162" t="s">
        <v>385</v>
      </c>
      <c r="C42" s="162" t="s">
        <v>386</v>
      </c>
      <c r="D42" s="136" t="s">
        <v>449</v>
      </c>
      <c r="E42" s="149" t="s">
        <v>843</v>
      </c>
      <c r="F42" s="208" t="s">
        <v>25</v>
      </c>
      <c r="G42" s="136" t="s">
        <v>570</v>
      </c>
      <c r="H42" s="136" t="s">
        <v>441</v>
      </c>
      <c r="I42" s="136" t="s">
        <v>403</v>
      </c>
      <c r="J42" s="149" t="s">
        <v>389</v>
      </c>
      <c r="K42" s="147" t="s">
        <v>397</v>
      </c>
      <c r="L42" s="149" t="s">
        <v>404</v>
      </c>
      <c r="M42" s="153">
        <v>2</v>
      </c>
      <c r="N42" s="154">
        <v>3</v>
      </c>
      <c r="O42" s="153">
        <f t="shared" si="12"/>
        <v>6</v>
      </c>
      <c r="P42" s="167" t="str">
        <f t="shared" si="2"/>
        <v>Medio</v>
      </c>
      <c r="Q42" s="153">
        <v>10</v>
      </c>
      <c r="R42" s="153">
        <f t="shared" si="0"/>
        <v>60</v>
      </c>
      <c r="S42" s="153" t="str">
        <f t="shared" si="3"/>
        <v>III</v>
      </c>
      <c r="T42" s="221" t="str">
        <f t="shared" si="4"/>
        <v>Mejorable</v>
      </c>
      <c r="U42" s="137" t="s">
        <v>391</v>
      </c>
      <c r="V42" s="137" t="s">
        <v>392</v>
      </c>
      <c r="W42" s="137" t="s">
        <v>392</v>
      </c>
      <c r="X42" s="149" t="s">
        <v>405</v>
      </c>
      <c r="Y42" s="148" t="s">
        <v>278</v>
      </c>
      <c r="Z42" s="147" t="s">
        <v>607</v>
      </c>
      <c r="AA42" s="149" t="s">
        <v>608</v>
      </c>
      <c r="AB42" s="147" t="s">
        <v>390</v>
      </c>
      <c r="AC42" s="209" t="s">
        <v>658</v>
      </c>
      <c r="AD42" s="153">
        <v>2</v>
      </c>
      <c r="AE42" s="154">
        <v>2</v>
      </c>
      <c r="AF42" s="156">
        <f t="shared" si="27"/>
        <v>4</v>
      </c>
      <c r="AG42" s="157">
        <f t="shared" si="28"/>
        <v>40</v>
      </c>
      <c r="AH42" s="158" t="str">
        <f t="shared" si="29"/>
        <v>III</v>
      </c>
      <c r="AI42" s="155" t="str">
        <f t="shared" si="30"/>
        <v>Mejorable</v>
      </c>
      <c r="AJ42" s="159">
        <f t="shared" ref="AJ42:AJ43" si="32">R42</f>
        <v>60</v>
      </c>
      <c r="AK42" s="159">
        <f t="shared" si="31"/>
        <v>40</v>
      </c>
      <c r="AL42" s="160">
        <f t="shared" si="11"/>
        <v>0.33333333333333331</v>
      </c>
      <c r="AM42" s="161" t="s">
        <v>407</v>
      </c>
      <c r="AN42" s="210" t="s">
        <v>427</v>
      </c>
    </row>
    <row r="43" spans="1:40" ht="175.05" customHeight="1">
      <c r="A43" s="574"/>
      <c r="B43" s="162" t="s">
        <v>385</v>
      </c>
      <c r="C43" s="162" t="s">
        <v>386</v>
      </c>
      <c r="D43" s="136" t="s">
        <v>445</v>
      </c>
      <c r="E43" s="149" t="s">
        <v>843</v>
      </c>
      <c r="F43" s="208" t="s">
        <v>25</v>
      </c>
      <c r="G43" s="136" t="s">
        <v>569</v>
      </c>
      <c r="H43" s="320" t="s">
        <v>1009</v>
      </c>
      <c r="I43" s="149" t="s">
        <v>706</v>
      </c>
      <c r="J43" s="149" t="s">
        <v>389</v>
      </c>
      <c r="K43" s="147" t="s">
        <v>397</v>
      </c>
      <c r="L43" s="149" t="s">
        <v>707</v>
      </c>
      <c r="M43" s="153">
        <v>2</v>
      </c>
      <c r="N43" s="154">
        <v>3</v>
      </c>
      <c r="O43" s="153">
        <f t="shared" si="12"/>
        <v>6</v>
      </c>
      <c r="P43" s="167" t="str">
        <f t="shared" si="2"/>
        <v>Medio</v>
      </c>
      <c r="Q43" s="153">
        <v>60</v>
      </c>
      <c r="R43" s="153">
        <f t="shared" si="0"/>
        <v>360</v>
      </c>
      <c r="S43" s="153" t="str">
        <f t="shared" si="3"/>
        <v>II</v>
      </c>
      <c r="T43" s="155" t="str">
        <f t="shared" si="4"/>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6">
        <f t="shared" si="27"/>
        <v>4</v>
      </c>
      <c r="AG43" s="157">
        <f t="shared" si="28"/>
        <v>240</v>
      </c>
      <c r="AH43" s="158" t="str">
        <f t="shared" si="29"/>
        <v>II</v>
      </c>
      <c r="AI43" s="155" t="str">
        <f t="shared" si="30"/>
        <v>No Aceptable o Aceptable con Control Especifico</v>
      </c>
      <c r="AJ43" s="159">
        <f t="shared" si="32"/>
        <v>360</v>
      </c>
      <c r="AK43" s="159">
        <f t="shared" si="31"/>
        <v>240</v>
      </c>
      <c r="AL43" s="160">
        <f t="shared" si="11"/>
        <v>0.33333333333333331</v>
      </c>
      <c r="AM43" s="161" t="s">
        <v>394</v>
      </c>
      <c r="AN43" s="210" t="s">
        <v>427</v>
      </c>
    </row>
    <row r="44" spans="1:40" ht="240" customHeight="1">
      <c r="A44" s="574"/>
      <c r="B44" s="152" t="s">
        <v>385</v>
      </c>
      <c r="C44" s="162" t="s">
        <v>386</v>
      </c>
      <c r="D44" s="136" t="s">
        <v>387</v>
      </c>
      <c r="E44" s="149" t="s">
        <v>843</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0"/>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913</v>
      </c>
      <c r="AD44" s="153">
        <v>2</v>
      </c>
      <c r="AE44" s="154">
        <v>2</v>
      </c>
      <c r="AF44" s="156">
        <f t="shared" si="27"/>
        <v>4</v>
      </c>
      <c r="AG44" s="157">
        <f>AF44*Q44</f>
        <v>100</v>
      </c>
      <c r="AH44" s="158" t="str">
        <f>IF((AG44&gt;599),"I",IF(AG44&gt;149,"II",IF(AG44&gt;39,"III",IF(AG44&lt;31,"IV"))))</f>
        <v>III</v>
      </c>
      <c r="AI44" s="155" t="str">
        <f>IF(AH44="IV","Aceptable",IF(AH44="III","Mejorable",IF(AH44="II","No Aceptable o Aceptable con Control Especifico",IF(AH44="I","No Aceptable"))))</f>
        <v>Mejorable</v>
      </c>
      <c r="AJ44" s="159">
        <f>R44</f>
        <v>150</v>
      </c>
      <c r="AK44" s="159">
        <f>AG44</f>
        <v>100</v>
      </c>
      <c r="AL44" s="160">
        <f>(AJ44-AK44)/AJ44</f>
        <v>0.33333333333333331</v>
      </c>
      <c r="AM44" s="161" t="s">
        <v>394</v>
      </c>
      <c r="AN44" s="210" t="s">
        <v>427</v>
      </c>
    </row>
    <row r="45" spans="1:40" ht="256.95" customHeight="1">
      <c r="A45" s="574"/>
      <c r="B45" s="152" t="s">
        <v>385</v>
      </c>
      <c r="C45" s="162" t="s">
        <v>386</v>
      </c>
      <c r="D45" s="136" t="s">
        <v>449</v>
      </c>
      <c r="E45" s="149" t="s">
        <v>843</v>
      </c>
      <c r="F45" s="208" t="s">
        <v>27</v>
      </c>
      <c r="G45" s="208" t="s">
        <v>566</v>
      </c>
      <c r="H45" s="208" t="s">
        <v>612</v>
      </c>
      <c r="I45" s="136" t="s">
        <v>594</v>
      </c>
      <c r="J45" s="147" t="s">
        <v>389</v>
      </c>
      <c r="K45" s="149" t="s">
        <v>595</v>
      </c>
      <c r="L45" s="147" t="s">
        <v>390</v>
      </c>
      <c r="M45" s="153">
        <v>2</v>
      </c>
      <c r="N45" s="154">
        <v>3</v>
      </c>
      <c r="O45" s="153">
        <f t="shared" ref="O45:O46" si="33">M45*N45</f>
        <v>6</v>
      </c>
      <c r="P45" s="167" t="str">
        <f t="shared" ref="P45:P59" si="34">IF((O45&gt;23),"MuyAlto",IF(O45&gt;9,"Alto",IF(O45&gt;5,"Medio",IF(O45&lt;6,"Bajo"))))</f>
        <v>Medio</v>
      </c>
      <c r="Q45" s="153">
        <v>60</v>
      </c>
      <c r="R45" s="153">
        <f t="shared" si="0"/>
        <v>360</v>
      </c>
      <c r="S45" s="153" t="str">
        <f t="shared" ref="S45:S59" si="35">IF((R45&gt;599),"I",IF(R45&gt;149,"II",IF(R45&gt;39,"III",IF(R45&lt;31,"IV"))))</f>
        <v>II</v>
      </c>
      <c r="T45" s="155" t="str">
        <f t="shared" ref="T45:T59" si="36">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913</v>
      </c>
      <c r="AD45" s="153">
        <v>2</v>
      </c>
      <c r="AE45" s="154">
        <v>2</v>
      </c>
      <c r="AF45" s="156">
        <f t="shared" si="27"/>
        <v>4</v>
      </c>
      <c r="AG45" s="157">
        <f>AF45*Q45</f>
        <v>240</v>
      </c>
      <c r="AH45" s="158" t="str">
        <f t="shared" ref="AH45:AH59" si="37">IF((AG45&gt;599),"I",IF(AG45&gt;149,"II",IF(AG45&gt;39,"III",IF(AG45&lt;31,"IV"))))</f>
        <v>II</v>
      </c>
      <c r="AI45" s="155" t="str">
        <f>IF(AH45="IV","Aceptable",IF(AH45="III","Mejorable",IF(AH45="II","No Aceptable o Aceptable con Control Especifico",IF(AH45="I","No Aceptable"))))</f>
        <v>No Aceptable o Aceptable con Control Especifico</v>
      </c>
      <c r="AJ45" s="159">
        <f>R45</f>
        <v>360</v>
      </c>
      <c r="AK45" s="159">
        <f>AG45</f>
        <v>240</v>
      </c>
      <c r="AL45" s="160">
        <f>(AJ45-AK45)/AJ45</f>
        <v>0.33333333333333331</v>
      </c>
      <c r="AM45" s="161" t="s">
        <v>394</v>
      </c>
      <c r="AN45" s="210" t="s">
        <v>427</v>
      </c>
    </row>
    <row r="46" spans="1:40" ht="198">
      <c r="A46" s="574"/>
      <c r="B46" s="162" t="s">
        <v>385</v>
      </c>
      <c r="C46" s="162" t="s">
        <v>386</v>
      </c>
      <c r="D46" s="136" t="s">
        <v>449</v>
      </c>
      <c r="E46" s="149" t="s">
        <v>843</v>
      </c>
      <c r="F46" s="208" t="s">
        <v>28</v>
      </c>
      <c r="G46" s="136" t="s">
        <v>35</v>
      </c>
      <c r="H46" s="311" t="s">
        <v>615</v>
      </c>
      <c r="I46" s="136" t="s">
        <v>605</v>
      </c>
      <c r="J46" s="149" t="s">
        <v>401</v>
      </c>
      <c r="K46" s="147" t="s">
        <v>397</v>
      </c>
      <c r="L46" s="147" t="s">
        <v>397</v>
      </c>
      <c r="M46" s="153">
        <v>2</v>
      </c>
      <c r="N46" s="154">
        <v>3</v>
      </c>
      <c r="O46" s="153">
        <f t="shared" si="33"/>
        <v>6</v>
      </c>
      <c r="P46" s="167" t="str">
        <f t="shared" si="34"/>
        <v>Medio</v>
      </c>
      <c r="Q46" s="153">
        <v>60</v>
      </c>
      <c r="R46" s="153">
        <f t="shared" si="0"/>
        <v>360</v>
      </c>
      <c r="S46" s="153" t="str">
        <f t="shared" si="35"/>
        <v>II</v>
      </c>
      <c r="T46" s="155" t="str">
        <f t="shared" si="36"/>
        <v>No Aceptable o Aceptable con Control Especifico</v>
      </c>
      <c r="U46" s="137" t="s">
        <v>391</v>
      </c>
      <c r="V46" s="137" t="s">
        <v>392</v>
      </c>
      <c r="W46" s="137" t="s">
        <v>392</v>
      </c>
      <c r="X46" s="149" t="s">
        <v>606</v>
      </c>
      <c r="Y46" s="148" t="s">
        <v>278</v>
      </c>
      <c r="Z46" s="148" t="s">
        <v>392</v>
      </c>
      <c r="AA46" s="149" t="s">
        <v>965</v>
      </c>
      <c r="AB46" s="147" t="s">
        <v>390</v>
      </c>
      <c r="AC46" s="209" t="s">
        <v>966</v>
      </c>
      <c r="AD46" s="153">
        <v>2</v>
      </c>
      <c r="AE46" s="154">
        <v>2</v>
      </c>
      <c r="AF46" s="156">
        <f t="shared" si="27"/>
        <v>4</v>
      </c>
      <c r="AG46" s="157">
        <f t="shared" ref="AG46:AG59" si="38">AF46*Q46</f>
        <v>240</v>
      </c>
      <c r="AH46" s="158" t="str">
        <f t="shared" si="37"/>
        <v>II</v>
      </c>
      <c r="AI46" s="155" t="str">
        <f t="shared" ref="AI46:AI59" si="39">IF(AH46="IV","Aceptable",IF(AH46="III","Mejorable",IF(AH46="II","No Aceptable o Aceptable con Control Especifico",IF(AH46="I","No Aceptable"))))</f>
        <v>No Aceptable o Aceptable con Control Especifico</v>
      </c>
      <c r="AJ46" s="159">
        <f t="shared" ref="AJ46:AJ47" si="40">R46</f>
        <v>360</v>
      </c>
      <c r="AK46" s="159">
        <f t="shared" ref="AK46:AK59" si="41">AG46</f>
        <v>240</v>
      </c>
      <c r="AL46" s="160">
        <f t="shared" ref="AL46:AL59" si="42">(AJ46-AK46)/AJ46</f>
        <v>0.33333333333333331</v>
      </c>
      <c r="AM46" s="161" t="s">
        <v>394</v>
      </c>
      <c r="AN46" s="210" t="s">
        <v>563</v>
      </c>
    </row>
    <row r="47" spans="1:40" ht="198">
      <c r="A47" s="574"/>
      <c r="B47" s="162" t="s">
        <v>385</v>
      </c>
      <c r="C47" s="162" t="s">
        <v>386</v>
      </c>
      <c r="D47" s="136" t="s">
        <v>449</v>
      </c>
      <c r="E47" s="149" t="s">
        <v>843</v>
      </c>
      <c r="F47" s="208" t="s">
        <v>28</v>
      </c>
      <c r="G47" s="136" t="s">
        <v>48</v>
      </c>
      <c r="H47" s="136" t="s">
        <v>426</v>
      </c>
      <c r="I47" s="136" t="s">
        <v>600</v>
      </c>
      <c r="J47" s="149" t="s">
        <v>603</v>
      </c>
      <c r="K47" s="149" t="s">
        <v>604</v>
      </c>
      <c r="L47" s="147" t="s">
        <v>390</v>
      </c>
      <c r="M47" s="153">
        <v>2</v>
      </c>
      <c r="N47" s="154">
        <v>3</v>
      </c>
      <c r="O47" s="153">
        <f>M47*N47</f>
        <v>6</v>
      </c>
      <c r="P47" s="167" t="str">
        <f t="shared" si="34"/>
        <v>Medio</v>
      </c>
      <c r="Q47" s="153">
        <v>60</v>
      </c>
      <c r="R47" s="153">
        <f t="shared" si="0"/>
        <v>360</v>
      </c>
      <c r="S47" s="153" t="str">
        <f t="shared" si="35"/>
        <v>II</v>
      </c>
      <c r="T47" s="155" t="str">
        <f t="shared" si="36"/>
        <v>No Aceptable o Aceptable con Control Especifico</v>
      </c>
      <c r="U47" s="137" t="s">
        <v>391</v>
      </c>
      <c r="V47" s="137" t="s">
        <v>392</v>
      </c>
      <c r="W47" s="137" t="s">
        <v>392</v>
      </c>
      <c r="X47" s="149" t="s">
        <v>398</v>
      </c>
      <c r="Y47" s="148" t="s">
        <v>278</v>
      </c>
      <c r="Z47" s="148" t="s">
        <v>392</v>
      </c>
      <c r="AA47" s="149" t="s">
        <v>964</v>
      </c>
      <c r="AB47" s="147" t="s">
        <v>837</v>
      </c>
      <c r="AC47" s="209" t="s">
        <v>659</v>
      </c>
      <c r="AD47" s="153">
        <v>2</v>
      </c>
      <c r="AE47" s="154">
        <v>2</v>
      </c>
      <c r="AF47" s="156">
        <f t="shared" si="27"/>
        <v>4</v>
      </c>
      <c r="AG47" s="157">
        <f t="shared" si="38"/>
        <v>240</v>
      </c>
      <c r="AH47" s="158" t="str">
        <f t="shared" si="37"/>
        <v>II</v>
      </c>
      <c r="AI47" s="155" t="str">
        <f t="shared" si="39"/>
        <v>No Aceptable o Aceptable con Control Especifico</v>
      </c>
      <c r="AJ47" s="159">
        <f t="shared" si="40"/>
        <v>360</v>
      </c>
      <c r="AK47" s="159">
        <f t="shared" si="41"/>
        <v>240</v>
      </c>
      <c r="AL47" s="160">
        <f t="shared" si="42"/>
        <v>0.33333333333333331</v>
      </c>
      <c r="AM47" s="161" t="s">
        <v>394</v>
      </c>
      <c r="AN47" s="210" t="s">
        <v>563</v>
      </c>
    </row>
    <row r="48" spans="1:40" ht="138">
      <c r="A48" s="574"/>
      <c r="B48" s="162" t="s">
        <v>385</v>
      </c>
      <c r="C48" s="162" t="s">
        <v>574</v>
      </c>
      <c r="D48" s="136" t="s">
        <v>445</v>
      </c>
      <c r="E48" s="149" t="s">
        <v>843</v>
      </c>
      <c r="F48" s="208" t="s">
        <v>29</v>
      </c>
      <c r="G48" s="136" t="s">
        <v>67</v>
      </c>
      <c r="H48" s="136" t="s">
        <v>440</v>
      </c>
      <c r="I48" s="147" t="s">
        <v>820</v>
      </c>
      <c r="J48" s="149" t="s">
        <v>389</v>
      </c>
      <c r="K48" s="149" t="s">
        <v>397</v>
      </c>
      <c r="L48" s="149" t="s">
        <v>685</v>
      </c>
      <c r="M48" s="153">
        <v>6</v>
      </c>
      <c r="N48" s="154">
        <v>1</v>
      </c>
      <c r="O48" s="153">
        <f t="shared" ref="O48:O58" si="43">M48*N48</f>
        <v>6</v>
      </c>
      <c r="P48" s="167" t="str">
        <f t="shared" si="34"/>
        <v>Medio</v>
      </c>
      <c r="Q48" s="153">
        <v>100</v>
      </c>
      <c r="R48" s="153">
        <f t="shared" si="0"/>
        <v>600</v>
      </c>
      <c r="S48" s="153" t="str">
        <f t="shared" si="35"/>
        <v>I</v>
      </c>
      <c r="T48" s="155" t="str">
        <f t="shared" si="36"/>
        <v>No Aceptable</v>
      </c>
      <c r="U48" s="137" t="s">
        <v>391</v>
      </c>
      <c r="V48" s="137" t="s">
        <v>392</v>
      </c>
      <c r="W48" s="137" t="s">
        <v>392</v>
      </c>
      <c r="X48" s="149" t="s">
        <v>626</v>
      </c>
      <c r="Y48" s="148" t="s">
        <v>278</v>
      </c>
      <c r="Z48" s="147" t="s">
        <v>392</v>
      </c>
      <c r="AA48" s="149" t="s">
        <v>1085</v>
      </c>
      <c r="AB48" s="147" t="s">
        <v>390</v>
      </c>
      <c r="AC48" s="209" t="s">
        <v>687</v>
      </c>
      <c r="AD48" s="153">
        <v>2</v>
      </c>
      <c r="AE48" s="154">
        <v>1</v>
      </c>
      <c r="AF48" s="156">
        <f t="shared" si="27"/>
        <v>2</v>
      </c>
      <c r="AG48" s="157">
        <f t="shared" si="38"/>
        <v>200</v>
      </c>
      <c r="AH48" s="158" t="str">
        <f t="shared" si="37"/>
        <v>II</v>
      </c>
      <c r="AI48" s="155" t="str">
        <f t="shared" si="39"/>
        <v>No Aceptable o Aceptable con Control Especifico</v>
      </c>
      <c r="AJ48" s="159">
        <v>600</v>
      </c>
      <c r="AK48" s="159">
        <f t="shared" si="41"/>
        <v>200</v>
      </c>
      <c r="AL48" s="160">
        <f t="shared" si="42"/>
        <v>0.66666666666666663</v>
      </c>
      <c r="AM48" s="161" t="s">
        <v>394</v>
      </c>
      <c r="AN48" s="210" t="s">
        <v>399</v>
      </c>
    </row>
    <row r="49" spans="1:40" ht="142.05000000000001" customHeight="1">
      <c r="A49" s="574"/>
      <c r="B49" s="162" t="s">
        <v>385</v>
      </c>
      <c r="C49" s="162" t="s">
        <v>574</v>
      </c>
      <c r="D49" s="136" t="s">
        <v>445</v>
      </c>
      <c r="E49" s="149" t="s">
        <v>843</v>
      </c>
      <c r="F49" s="208" t="s">
        <v>29</v>
      </c>
      <c r="G49" s="136" t="s">
        <v>62</v>
      </c>
      <c r="H49" s="136" t="s">
        <v>446</v>
      </c>
      <c r="I49" s="147" t="s">
        <v>681</v>
      </c>
      <c r="J49" s="149" t="s">
        <v>389</v>
      </c>
      <c r="K49" s="149" t="s">
        <v>397</v>
      </c>
      <c r="L49" s="149" t="s">
        <v>682</v>
      </c>
      <c r="M49" s="153">
        <v>6</v>
      </c>
      <c r="N49" s="154">
        <v>1</v>
      </c>
      <c r="O49" s="153">
        <f t="shared" si="43"/>
        <v>6</v>
      </c>
      <c r="P49" s="167" t="str">
        <f t="shared" si="34"/>
        <v>Medio</v>
      </c>
      <c r="Q49" s="153">
        <v>100</v>
      </c>
      <c r="R49" s="153">
        <f t="shared" si="0"/>
        <v>600</v>
      </c>
      <c r="S49" s="153" t="str">
        <f t="shared" si="35"/>
        <v>I</v>
      </c>
      <c r="T49" s="155" t="str">
        <f t="shared" si="36"/>
        <v>No Aceptable</v>
      </c>
      <c r="U49" s="137" t="s">
        <v>391</v>
      </c>
      <c r="V49" s="137" t="s">
        <v>392</v>
      </c>
      <c r="W49" s="137" t="s">
        <v>392</v>
      </c>
      <c r="X49" s="149" t="s">
        <v>626</v>
      </c>
      <c r="Y49" s="148" t="s">
        <v>278</v>
      </c>
      <c r="Z49" s="147" t="s">
        <v>392</v>
      </c>
      <c r="AA49" s="149" t="s">
        <v>1051</v>
      </c>
      <c r="AB49" s="147" t="s">
        <v>390</v>
      </c>
      <c r="AC49" s="209" t="s">
        <v>1053</v>
      </c>
      <c r="AD49" s="153">
        <v>2</v>
      </c>
      <c r="AE49" s="154">
        <v>1</v>
      </c>
      <c r="AF49" s="156">
        <f t="shared" si="27"/>
        <v>2</v>
      </c>
      <c r="AG49" s="157">
        <f t="shared" si="38"/>
        <v>200</v>
      </c>
      <c r="AH49" s="158" t="str">
        <f t="shared" si="37"/>
        <v>II</v>
      </c>
      <c r="AI49" s="155" t="str">
        <f t="shared" si="39"/>
        <v>No Aceptable o Aceptable con Control Especifico</v>
      </c>
      <c r="AJ49" s="159">
        <v>600</v>
      </c>
      <c r="AK49" s="159">
        <f t="shared" si="41"/>
        <v>200</v>
      </c>
      <c r="AL49" s="160">
        <f t="shared" si="42"/>
        <v>0.66666666666666663</v>
      </c>
      <c r="AM49" s="161" t="s">
        <v>394</v>
      </c>
      <c r="AN49" s="210" t="s">
        <v>399</v>
      </c>
    </row>
    <row r="50" spans="1:40" ht="198">
      <c r="A50" s="574"/>
      <c r="B50" s="162" t="s">
        <v>385</v>
      </c>
      <c r="C50" s="162" t="s">
        <v>386</v>
      </c>
      <c r="D50" s="136" t="s">
        <v>449</v>
      </c>
      <c r="E50" s="149" t="s">
        <v>843</v>
      </c>
      <c r="F50" s="208" t="s">
        <v>29</v>
      </c>
      <c r="G50" s="208" t="s">
        <v>43</v>
      </c>
      <c r="H50" s="311" t="s">
        <v>1010</v>
      </c>
      <c r="I50" s="147" t="s">
        <v>618</v>
      </c>
      <c r="J50" s="147" t="s">
        <v>397</v>
      </c>
      <c r="K50" s="147" t="s">
        <v>397</v>
      </c>
      <c r="L50" s="147" t="s">
        <v>397</v>
      </c>
      <c r="M50" s="153">
        <v>2</v>
      </c>
      <c r="N50" s="154">
        <v>3</v>
      </c>
      <c r="O50" s="153">
        <f t="shared" si="43"/>
        <v>6</v>
      </c>
      <c r="P50" s="167" t="str">
        <f t="shared" si="34"/>
        <v>Medio</v>
      </c>
      <c r="Q50" s="153">
        <v>10</v>
      </c>
      <c r="R50" s="153">
        <f t="shared" si="0"/>
        <v>60</v>
      </c>
      <c r="S50" s="153" t="str">
        <f t="shared" si="35"/>
        <v>III</v>
      </c>
      <c r="T50" s="155" t="str">
        <f t="shared" si="36"/>
        <v>Mejorable</v>
      </c>
      <c r="U50" s="137" t="s">
        <v>391</v>
      </c>
      <c r="V50" s="137" t="s">
        <v>392</v>
      </c>
      <c r="W50" s="137" t="s">
        <v>392</v>
      </c>
      <c r="X50" s="149" t="s">
        <v>619</v>
      </c>
      <c r="Y50" s="148" t="s">
        <v>278</v>
      </c>
      <c r="Z50" s="147" t="s">
        <v>392</v>
      </c>
      <c r="AA50" s="149" t="s">
        <v>621</v>
      </c>
      <c r="AB50" s="147" t="s">
        <v>390</v>
      </c>
      <c r="AC50" s="209" t="s">
        <v>622</v>
      </c>
      <c r="AD50" s="153">
        <v>2</v>
      </c>
      <c r="AE50" s="154">
        <v>2</v>
      </c>
      <c r="AF50" s="156">
        <f t="shared" si="27"/>
        <v>4</v>
      </c>
      <c r="AG50" s="157">
        <f t="shared" si="38"/>
        <v>40</v>
      </c>
      <c r="AH50" s="158" t="str">
        <f t="shared" si="37"/>
        <v>III</v>
      </c>
      <c r="AI50" s="155" t="str">
        <f t="shared" si="39"/>
        <v>Mejorable</v>
      </c>
      <c r="AJ50" s="159">
        <v>60</v>
      </c>
      <c r="AK50" s="159">
        <f t="shared" si="41"/>
        <v>40</v>
      </c>
      <c r="AL50" s="160">
        <f t="shared" si="42"/>
        <v>0.33333333333333331</v>
      </c>
      <c r="AM50" s="161" t="s">
        <v>407</v>
      </c>
      <c r="AN50" s="210" t="s">
        <v>427</v>
      </c>
    </row>
    <row r="51" spans="1:40" ht="196.2">
      <c r="A51" s="574"/>
      <c r="B51" s="162" t="s">
        <v>385</v>
      </c>
      <c r="C51" s="162" t="s">
        <v>386</v>
      </c>
      <c r="D51" s="136" t="s">
        <v>856</v>
      </c>
      <c r="E51" s="149" t="s">
        <v>843</v>
      </c>
      <c r="F51" s="208" t="s">
        <v>29</v>
      </c>
      <c r="G51" s="311" t="s">
        <v>49</v>
      </c>
      <c r="H51" s="311" t="s">
        <v>1030</v>
      </c>
      <c r="I51" s="147" t="s">
        <v>623</v>
      </c>
      <c r="J51" s="147" t="s">
        <v>389</v>
      </c>
      <c r="K51" s="149" t="s">
        <v>624</v>
      </c>
      <c r="L51" s="149" t="s">
        <v>625</v>
      </c>
      <c r="M51" s="153">
        <v>2</v>
      </c>
      <c r="N51" s="154">
        <v>3</v>
      </c>
      <c r="O51" s="153">
        <f t="shared" si="43"/>
        <v>6</v>
      </c>
      <c r="P51" s="167" t="str">
        <f t="shared" si="34"/>
        <v>Medio</v>
      </c>
      <c r="Q51" s="153">
        <v>100</v>
      </c>
      <c r="R51" s="153">
        <f t="shared" si="0"/>
        <v>600</v>
      </c>
      <c r="S51" s="153" t="str">
        <f t="shared" si="35"/>
        <v>I</v>
      </c>
      <c r="T51" s="155" t="str">
        <f t="shared" si="36"/>
        <v>No Aceptable</v>
      </c>
      <c r="U51" s="137" t="s">
        <v>391</v>
      </c>
      <c r="V51" s="137" t="s">
        <v>392</v>
      </c>
      <c r="W51" s="137" t="s">
        <v>392</v>
      </c>
      <c r="X51" s="261" t="s">
        <v>626</v>
      </c>
      <c r="Y51" s="262" t="s">
        <v>278</v>
      </c>
      <c r="Z51" s="263" t="s">
        <v>607</v>
      </c>
      <c r="AA51" s="261" t="s">
        <v>944</v>
      </c>
      <c r="AB51" s="263" t="s">
        <v>390</v>
      </c>
      <c r="AC51" s="264" t="s">
        <v>660</v>
      </c>
      <c r="AD51" s="153">
        <v>2</v>
      </c>
      <c r="AE51" s="154">
        <v>2</v>
      </c>
      <c r="AF51" s="156">
        <f t="shared" si="27"/>
        <v>4</v>
      </c>
      <c r="AG51" s="157">
        <f t="shared" si="38"/>
        <v>400</v>
      </c>
      <c r="AH51" s="158" t="str">
        <f t="shared" si="37"/>
        <v>II</v>
      </c>
      <c r="AI51" s="155" t="str">
        <f t="shared" si="39"/>
        <v>No Aceptable o Aceptable con Control Especifico</v>
      </c>
      <c r="AJ51" s="159">
        <f t="shared" ref="AJ51" si="44">R51</f>
        <v>600</v>
      </c>
      <c r="AK51" s="159">
        <f t="shared" si="41"/>
        <v>400</v>
      </c>
      <c r="AL51" s="160">
        <f t="shared" si="42"/>
        <v>0.33333333333333331</v>
      </c>
      <c r="AM51" s="161" t="s">
        <v>394</v>
      </c>
      <c r="AN51" s="210" t="s">
        <v>563</v>
      </c>
    </row>
    <row r="52" spans="1:40" ht="198">
      <c r="A52" s="574"/>
      <c r="B52" s="162" t="s">
        <v>385</v>
      </c>
      <c r="C52" s="162" t="s">
        <v>386</v>
      </c>
      <c r="D52" s="136" t="s">
        <v>449</v>
      </c>
      <c r="E52" s="149" t="s">
        <v>843</v>
      </c>
      <c r="F52" s="311" t="s">
        <v>30</v>
      </c>
      <c r="G52" s="311" t="s">
        <v>44</v>
      </c>
      <c r="H52" s="311" t="s">
        <v>636</v>
      </c>
      <c r="I52" s="149" t="s">
        <v>645</v>
      </c>
      <c r="J52" s="147" t="s">
        <v>390</v>
      </c>
      <c r="K52" s="147" t="s">
        <v>638</v>
      </c>
      <c r="L52" s="147" t="s">
        <v>639</v>
      </c>
      <c r="M52" s="153">
        <v>2</v>
      </c>
      <c r="N52" s="154">
        <v>4</v>
      </c>
      <c r="O52" s="153">
        <f t="shared" si="43"/>
        <v>8</v>
      </c>
      <c r="P52" s="167" t="str">
        <f t="shared" si="34"/>
        <v>Medio</v>
      </c>
      <c r="Q52" s="153">
        <v>100</v>
      </c>
      <c r="R52" s="153">
        <f t="shared" si="0"/>
        <v>800</v>
      </c>
      <c r="S52" s="153" t="str">
        <f t="shared" si="35"/>
        <v>I</v>
      </c>
      <c r="T52" s="155" t="str">
        <f t="shared" si="36"/>
        <v>No Aceptable</v>
      </c>
      <c r="U52" s="137" t="s">
        <v>391</v>
      </c>
      <c r="V52" s="137" t="s">
        <v>392</v>
      </c>
      <c r="W52" s="137" t="s">
        <v>392</v>
      </c>
      <c r="X52" s="149" t="s">
        <v>626</v>
      </c>
      <c r="Y52" s="262" t="s">
        <v>278</v>
      </c>
      <c r="Z52" s="263" t="s">
        <v>392</v>
      </c>
      <c r="AA52" s="261" t="s">
        <v>960</v>
      </c>
      <c r="AB52" s="263" t="s">
        <v>641</v>
      </c>
      <c r="AC52" s="264" t="s">
        <v>643</v>
      </c>
      <c r="AD52" s="265">
        <v>2</v>
      </c>
      <c r="AE52" s="266">
        <v>3</v>
      </c>
      <c r="AF52" s="267">
        <f t="shared" si="27"/>
        <v>6</v>
      </c>
      <c r="AG52" s="268">
        <f t="shared" si="38"/>
        <v>600</v>
      </c>
      <c r="AH52" s="269" t="str">
        <f t="shared" si="37"/>
        <v>I</v>
      </c>
      <c r="AI52" s="270" t="str">
        <f t="shared" si="39"/>
        <v>No Aceptable</v>
      </c>
      <c r="AJ52" s="271">
        <v>800</v>
      </c>
      <c r="AK52" s="271">
        <f t="shared" si="41"/>
        <v>600</v>
      </c>
      <c r="AL52" s="272">
        <f t="shared" si="42"/>
        <v>0.25</v>
      </c>
      <c r="AM52" s="273" t="s">
        <v>407</v>
      </c>
      <c r="AN52" s="210" t="s">
        <v>634</v>
      </c>
    </row>
    <row r="53" spans="1:40" ht="198">
      <c r="A53" s="575"/>
      <c r="B53" s="162" t="s">
        <v>385</v>
      </c>
      <c r="C53" s="162" t="s">
        <v>386</v>
      </c>
      <c r="D53" s="136" t="s">
        <v>449</v>
      </c>
      <c r="E53" s="149" t="s">
        <v>843</v>
      </c>
      <c r="F53" s="311" t="s">
        <v>30</v>
      </c>
      <c r="G53" s="311" t="s">
        <v>57</v>
      </c>
      <c r="H53" s="311" t="s">
        <v>1045</v>
      </c>
      <c r="I53" s="147" t="s">
        <v>646</v>
      </c>
      <c r="J53" s="147" t="s">
        <v>390</v>
      </c>
      <c r="K53" s="147" t="s">
        <v>638</v>
      </c>
      <c r="L53" s="147" t="s">
        <v>639</v>
      </c>
      <c r="M53" s="153">
        <v>2</v>
      </c>
      <c r="N53" s="154">
        <v>4</v>
      </c>
      <c r="O53" s="153">
        <f t="shared" si="43"/>
        <v>8</v>
      </c>
      <c r="P53" s="167" t="str">
        <f t="shared" si="34"/>
        <v>Medio</v>
      </c>
      <c r="Q53" s="153">
        <v>100</v>
      </c>
      <c r="R53" s="153">
        <f t="shared" si="0"/>
        <v>800</v>
      </c>
      <c r="S53" s="153" t="str">
        <f t="shared" si="35"/>
        <v>I</v>
      </c>
      <c r="T53" s="155" t="str">
        <f t="shared" si="36"/>
        <v>No Aceptable</v>
      </c>
      <c r="U53" s="137" t="s">
        <v>391</v>
      </c>
      <c r="V53" s="137" t="s">
        <v>392</v>
      </c>
      <c r="W53" s="137" t="s">
        <v>392</v>
      </c>
      <c r="X53" s="149" t="s">
        <v>626</v>
      </c>
      <c r="Y53" s="262" t="s">
        <v>278</v>
      </c>
      <c r="Z53" s="263" t="s">
        <v>392</v>
      </c>
      <c r="AA53" s="261" t="s">
        <v>959</v>
      </c>
      <c r="AB53" s="263" t="s">
        <v>641</v>
      </c>
      <c r="AC53" s="264" t="s">
        <v>643</v>
      </c>
      <c r="AD53" s="265">
        <v>2</v>
      </c>
      <c r="AE53" s="266">
        <v>3</v>
      </c>
      <c r="AF53" s="267">
        <f t="shared" si="27"/>
        <v>6</v>
      </c>
      <c r="AG53" s="268">
        <f t="shared" si="38"/>
        <v>600</v>
      </c>
      <c r="AH53" s="269" t="str">
        <f t="shared" si="37"/>
        <v>I</v>
      </c>
      <c r="AI53" s="270" t="str">
        <f t="shared" si="39"/>
        <v>No Aceptable</v>
      </c>
      <c r="AJ53" s="271">
        <v>800</v>
      </c>
      <c r="AK53" s="271">
        <f t="shared" si="41"/>
        <v>600</v>
      </c>
      <c r="AL53" s="272">
        <f t="shared" si="42"/>
        <v>0.25</v>
      </c>
      <c r="AM53" s="273" t="s">
        <v>407</v>
      </c>
      <c r="AN53" s="210" t="s">
        <v>634</v>
      </c>
    </row>
    <row r="54" spans="1:40" ht="184.8">
      <c r="A54" s="568" t="s">
        <v>452</v>
      </c>
      <c r="B54" s="162" t="s">
        <v>385</v>
      </c>
      <c r="C54" s="162" t="s">
        <v>386</v>
      </c>
      <c r="D54" s="136" t="s">
        <v>1031</v>
      </c>
      <c r="E54" s="149" t="s">
        <v>843</v>
      </c>
      <c r="F54" s="208" t="s">
        <v>29</v>
      </c>
      <c r="G54" s="136" t="s">
        <v>67</v>
      </c>
      <c r="H54" s="136" t="s">
        <v>454</v>
      </c>
      <c r="I54" s="147" t="s">
        <v>820</v>
      </c>
      <c r="J54" s="149" t="s">
        <v>389</v>
      </c>
      <c r="K54" s="149" t="s">
        <v>397</v>
      </c>
      <c r="L54" s="149" t="s">
        <v>685</v>
      </c>
      <c r="M54" s="153">
        <v>6</v>
      </c>
      <c r="N54" s="154">
        <v>1</v>
      </c>
      <c r="O54" s="153">
        <f t="shared" si="43"/>
        <v>6</v>
      </c>
      <c r="P54" s="167" t="str">
        <f t="shared" si="34"/>
        <v>Medio</v>
      </c>
      <c r="Q54" s="153">
        <v>100</v>
      </c>
      <c r="R54" s="153">
        <f t="shared" si="0"/>
        <v>600</v>
      </c>
      <c r="S54" s="153" t="str">
        <f t="shared" si="35"/>
        <v>I</v>
      </c>
      <c r="T54" s="155" t="str">
        <f t="shared" si="36"/>
        <v>No Aceptable</v>
      </c>
      <c r="U54" s="137" t="s">
        <v>391</v>
      </c>
      <c r="V54" s="137" t="s">
        <v>392</v>
      </c>
      <c r="W54" s="137" t="s">
        <v>392</v>
      </c>
      <c r="X54" s="149" t="s">
        <v>626</v>
      </c>
      <c r="Y54" s="148" t="s">
        <v>278</v>
      </c>
      <c r="Z54" s="147" t="s">
        <v>392</v>
      </c>
      <c r="AA54" s="149" t="s">
        <v>972</v>
      </c>
      <c r="AB54" s="147" t="s">
        <v>390</v>
      </c>
      <c r="AC54" s="209" t="s">
        <v>687</v>
      </c>
      <c r="AD54" s="153">
        <v>2</v>
      </c>
      <c r="AE54" s="154">
        <v>1</v>
      </c>
      <c r="AF54" s="156">
        <f t="shared" si="27"/>
        <v>2</v>
      </c>
      <c r="AG54" s="157">
        <f t="shared" si="38"/>
        <v>200</v>
      </c>
      <c r="AH54" s="158" t="str">
        <f t="shared" si="37"/>
        <v>II</v>
      </c>
      <c r="AI54" s="155" t="str">
        <f t="shared" si="39"/>
        <v>No Aceptable o Aceptable con Control Especifico</v>
      </c>
      <c r="AJ54" s="159">
        <v>600</v>
      </c>
      <c r="AK54" s="159">
        <f t="shared" si="41"/>
        <v>200</v>
      </c>
      <c r="AL54" s="160">
        <f t="shared" si="42"/>
        <v>0.66666666666666663</v>
      </c>
      <c r="AM54" s="161" t="s">
        <v>394</v>
      </c>
      <c r="AN54" s="210" t="s">
        <v>399</v>
      </c>
    </row>
    <row r="55" spans="1:40" ht="108">
      <c r="A55" s="569"/>
      <c r="B55" s="162" t="s">
        <v>385</v>
      </c>
      <c r="C55" s="162" t="s">
        <v>386</v>
      </c>
      <c r="D55" s="136" t="s">
        <v>453</v>
      </c>
      <c r="E55" s="149" t="s">
        <v>843</v>
      </c>
      <c r="F55" s="208" t="s">
        <v>29</v>
      </c>
      <c r="G55" s="136" t="s">
        <v>62</v>
      </c>
      <c r="H55" s="136" t="s">
        <v>455</v>
      </c>
      <c r="I55" s="147" t="s">
        <v>681</v>
      </c>
      <c r="J55" s="149" t="s">
        <v>389</v>
      </c>
      <c r="K55" s="149" t="s">
        <v>397</v>
      </c>
      <c r="L55" s="149" t="s">
        <v>682</v>
      </c>
      <c r="M55" s="153">
        <v>6</v>
      </c>
      <c r="N55" s="154">
        <v>1</v>
      </c>
      <c r="O55" s="153">
        <f t="shared" si="43"/>
        <v>6</v>
      </c>
      <c r="P55" s="167" t="str">
        <f t="shared" si="34"/>
        <v>Medio</v>
      </c>
      <c r="Q55" s="153">
        <v>100</v>
      </c>
      <c r="R55" s="153">
        <f t="shared" si="0"/>
        <v>600</v>
      </c>
      <c r="S55" s="153" t="str">
        <f t="shared" si="35"/>
        <v>I</v>
      </c>
      <c r="T55" s="155" t="str">
        <f t="shared" si="36"/>
        <v>No Aceptable</v>
      </c>
      <c r="U55" s="137" t="s">
        <v>391</v>
      </c>
      <c r="V55" s="137" t="s">
        <v>392</v>
      </c>
      <c r="W55" s="137" t="s">
        <v>392</v>
      </c>
      <c r="X55" s="149" t="s">
        <v>626</v>
      </c>
      <c r="Y55" s="148" t="s">
        <v>278</v>
      </c>
      <c r="Z55" s="147" t="s">
        <v>392</v>
      </c>
      <c r="AA55" s="149" t="s">
        <v>1051</v>
      </c>
      <c r="AB55" s="147" t="s">
        <v>390</v>
      </c>
      <c r="AC55" s="209" t="s">
        <v>1053</v>
      </c>
      <c r="AD55" s="153">
        <v>2</v>
      </c>
      <c r="AE55" s="154">
        <v>1</v>
      </c>
      <c r="AF55" s="156">
        <f t="shared" si="27"/>
        <v>2</v>
      </c>
      <c r="AG55" s="157">
        <f t="shared" si="38"/>
        <v>200</v>
      </c>
      <c r="AH55" s="158" t="str">
        <f t="shared" si="37"/>
        <v>II</v>
      </c>
      <c r="AI55" s="155" t="str">
        <f t="shared" si="39"/>
        <v>No Aceptable o Aceptable con Control Especifico</v>
      </c>
      <c r="AJ55" s="159">
        <v>600</v>
      </c>
      <c r="AK55" s="159">
        <f t="shared" si="41"/>
        <v>200</v>
      </c>
      <c r="AL55" s="160">
        <f t="shared" si="42"/>
        <v>0.66666666666666663</v>
      </c>
      <c r="AM55" s="161" t="s">
        <v>394</v>
      </c>
      <c r="AN55" s="210" t="s">
        <v>399</v>
      </c>
    </row>
    <row r="56" spans="1:40" ht="138">
      <c r="A56" s="569"/>
      <c r="B56" s="162" t="s">
        <v>385</v>
      </c>
      <c r="C56" s="162" t="s">
        <v>386</v>
      </c>
      <c r="D56" s="136" t="s">
        <v>456</v>
      </c>
      <c r="E56" s="149" t="s">
        <v>843</v>
      </c>
      <c r="F56" s="208" t="s">
        <v>29</v>
      </c>
      <c r="G56" s="136" t="s">
        <v>36</v>
      </c>
      <c r="H56" s="136" t="s">
        <v>432</v>
      </c>
      <c r="I56" s="136" t="s">
        <v>433</v>
      </c>
      <c r="J56" s="153" t="s">
        <v>397</v>
      </c>
      <c r="K56" s="147" t="s">
        <v>397</v>
      </c>
      <c r="L56" s="147" t="s">
        <v>410</v>
      </c>
      <c r="M56" s="153">
        <v>2</v>
      </c>
      <c r="N56" s="154">
        <v>2</v>
      </c>
      <c r="O56" s="156">
        <f t="shared" si="43"/>
        <v>4</v>
      </c>
      <c r="P56" s="167" t="str">
        <f t="shared" si="34"/>
        <v>Bajo</v>
      </c>
      <c r="Q56" s="156">
        <v>60</v>
      </c>
      <c r="R56" s="156">
        <f t="shared" si="0"/>
        <v>240</v>
      </c>
      <c r="S56" s="153" t="str">
        <f t="shared" si="35"/>
        <v>II</v>
      </c>
      <c r="T56" s="155" t="str">
        <f t="shared" si="36"/>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6">
        <f t="shared" si="27"/>
        <v>2</v>
      </c>
      <c r="AG56" s="157">
        <f t="shared" si="38"/>
        <v>120</v>
      </c>
      <c r="AH56" s="158" t="str">
        <f t="shared" si="37"/>
        <v>III</v>
      </c>
      <c r="AI56" s="155" t="str">
        <f t="shared" si="39"/>
        <v>Mejorable</v>
      </c>
      <c r="AJ56" s="159">
        <f t="shared" ref="AJ56:AJ59" si="45">R56</f>
        <v>240</v>
      </c>
      <c r="AK56" s="159">
        <f t="shared" si="41"/>
        <v>120</v>
      </c>
      <c r="AL56" s="160">
        <f t="shared" si="42"/>
        <v>0.5</v>
      </c>
      <c r="AM56" s="161" t="s">
        <v>407</v>
      </c>
      <c r="AN56" s="210" t="s">
        <v>395</v>
      </c>
    </row>
    <row r="57" spans="1:40" ht="102.6">
      <c r="A57" s="569"/>
      <c r="B57" s="152" t="s">
        <v>385</v>
      </c>
      <c r="C57" s="162" t="s">
        <v>386</v>
      </c>
      <c r="D57" s="136" t="s">
        <v>856</v>
      </c>
      <c r="E57" s="149" t="s">
        <v>843</v>
      </c>
      <c r="F57" s="208" t="s">
        <v>29</v>
      </c>
      <c r="G57" s="136" t="s">
        <v>49</v>
      </c>
      <c r="H57" s="136" t="s">
        <v>1198</v>
      </c>
      <c r="I57" s="149" t="s">
        <v>623</v>
      </c>
      <c r="J57" s="147" t="s">
        <v>389</v>
      </c>
      <c r="K57" s="149" t="s">
        <v>624</v>
      </c>
      <c r="L57" s="149" t="s">
        <v>625</v>
      </c>
      <c r="M57" s="153">
        <v>2</v>
      </c>
      <c r="N57" s="154">
        <v>3</v>
      </c>
      <c r="O57" s="153">
        <f t="shared" si="43"/>
        <v>6</v>
      </c>
      <c r="P57" s="167" t="str">
        <f t="shared" si="34"/>
        <v>Medio</v>
      </c>
      <c r="Q57" s="153">
        <v>100</v>
      </c>
      <c r="R57" s="153">
        <f t="shared" si="0"/>
        <v>600</v>
      </c>
      <c r="S57" s="153" t="str">
        <f t="shared" si="35"/>
        <v>I</v>
      </c>
      <c r="T57" s="155" t="str">
        <f t="shared" si="36"/>
        <v>No Aceptable</v>
      </c>
      <c r="U57" s="137" t="s">
        <v>391</v>
      </c>
      <c r="V57" s="137" t="s">
        <v>392</v>
      </c>
      <c r="W57" s="137" t="s">
        <v>392</v>
      </c>
      <c r="X57" s="149" t="s">
        <v>626</v>
      </c>
      <c r="Y57" s="148" t="s">
        <v>278</v>
      </c>
      <c r="Z57" s="147" t="s">
        <v>392</v>
      </c>
      <c r="AA57" s="149" t="s">
        <v>880</v>
      </c>
      <c r="AB57" s="147" t="s">
        <v>390</v>
      </c>
      <c r="AC57" s="209" t="s">
        <v>879</v>
      </c>
      <c r="AD57" s="153">
        <v>2</v>
      </c>
      <c r="AE57" s="154">
        <v>2</v>
      </c>
      <c r="AF57" s="153">
        <f t="shared" si="27"/>
        <v>4</v>
      </c>
      <c r="AG57" s="157">
        <f t="shared" si="38"/>
        <v>400</v>
      </c>
      <c r="AH57" s="158" t="str">
        <f t="shared" si="37"/>
        <v>II</v>
      </c>
      <c r="AI57" s="155" t="str">
        <f t="shared" si="39"/>
        <v>No Aceptable o Aceptable con Control Especifico</v>
      </c>
      <c r="AJ57" s="157">
        <v>600</v>
      </c>
      <c r="AK57" s="157">
        <f t="shared" si="41"/>
        <v>400</v>
      </c>
      <c r="AL57" s="361">
        <f t="shared" si="42"/>
        <v>0.33333333333333331</v>
      </c>
      <c r="AM57" s="362" t="s">
        <v>407</v>
      </c>
      <c r="AN57" s="363" t="s">
        <v>427</v>
      </c>
    </row>
    <row r="58" spans="1:40" ht="145.19999999999999">
      <c r="A58" s="569"/>
      <c r="B58" s="162" t="s">
        <v>385</v>
      </c>
      <c r="C58" s="162" t="s">
        <v>386</v>
      </c>
      <c r="D58" s="136" t="s">
        <v>456</v>
      </c>
      <c r="E58" s="149" t="s">
        <v>843</v>
      </c>
      <c r="F58" s="208" t="s">
        <v>28</v>
      </c>
      <c r="G58" s="136" t="s">
        <v>35</v>
      </c>
      <c r="H58" s="136" t="s">
        <v>457</v>
      </c>
      <c r="I58" s="136" t="s">
        <v>605</v>
      </c>
      <c r="J58" s="149" t="s">
        <v>401</v>
      </c>
      <c r="K58" s="147" t="s">
        <v>397</v>
      </c>
      <c r="L58" s="147" t="s">
        <v>397</v>
      </c>
      <c r="M58" s="153">
        <v>2</v>
      </c>
      <c r="N58" s="154">
        <v>3</v>
      </c>
      <c r="O58" s="153">
        <f t="shared" si="43"/>
        <v>6</v>
      </c>
      <c r="P58" s="167" t="str">
        <f t="shared" si="34"/>
        <v>Medio</v>
      </c>
      <c r="Q58" s="153">
        <v>60</v>
      </c>
      <c r="R58" s="153">
        <f t="shared" si="0"/>
        <v>360</v>
      </c>
      <c r="S58" s="153" t="str">
        <f t="shared" si="35"/>
        <v>II</v>
      </c>
      <c r="T58" s="155" t="str">
        <f t="shared" si="36"/>
        <v>No Aceptable o Aceptable con Control Especifico</v>
      </c>
      <c r="U58" s="137" t="s">
        <v>391</v>
      </c>
      <c r="V58" s="137" t="s">
        <v>392</v>
      </c>
      <c r="W58" s="137" t="s">
        <v>392</v>
      </c>
      <c r="X58" s="149" t="s">
        <v>606</v>
      </c>
      <c r="Y58" s="148" t="s">
        <v>278</v>
      </c>
      <c r="Z58" s="148" t="s">
        <v>392</v>
      </c>
      <c r="AA58" s="149" t="s">
        <v>965</v>
      </c>
      <c r="AB58" s="147" t="s">
        <v>390</v>
      </c>
      <c r="AC58" s="209" t="s">
        <v>966</v>
      </c>
      <c r="AD58" s="153">
        <v>2</v>
      </c>
      <c r="AE58" s="154">
        <v>2</v>
      </c>
      <c r="AF58" s="156">
        <f t="shared" si="27"/>
        <v>4</v>
      </c>
      <c r="AG58" s="157">
        <f t="shared" si="38"/>
        <v>240</v>
      </c>
      <c r="AH58" s="158" t="str">
        <f t="shared" si="37"/>
        <v>II</v>
      </c>
      <c r="AI58" s="155" t="str">
        <f t="shared" si="39"/>
        <v>No Aceptable o Aceptable con Control Especifico</v>
      </c>
      <c r="AJ58" s="159">
        <f t="shared" si="45"/>
        <v>360</v>
      </c>
      <c r="AK58" s="159">
        <f t="shared" si="41"/>
        <v>240</v>
      </c>
      <c r="AL58" s="160">
        <f t="shared" si="42"/>
        <v>0.33333333333333331</v>
      </c>
      <c r="AM58" s="161" t="s">
        <v>394</v>
      </c>
      <c r="AN58" s="210" t="s">
        <v>563</v>
      </c>
    </row>
    <row r="59" spans="1:40" ht="158.4">
      <c r="A59" s="569"/>
      <c r="B59" s="162" t="s">
        <v>385</v>
      </c>
      <c r="C59" s="162" t="s">
        <v>386</v>
      </c>
      <c r="D59" s="136" t="s">
        <v>456</v>
      </c>
      <c r="E59" s="149" t="s">
        <v>843</v>
      </c>
      <c r="F59" s="208" t="s">
        <v>28</v>
      </c>
      <c r="G59" s="136" t="s">
        <v>48</v>
      </c>
      <c r="H59" s="136" t="s">
        <v>458</v>
      </c>
      <c r="I59" s="136" t="s">
        <v>600</v>
      </c>
      <c r="J59" s="149" t="s">
        <v>603</v>
      </c>
      <c r="K59" s="149" t="s">
        <v>604</v>
      </c>
      <c r="L59" s="147" t="s">
        <v>390</v>
      </c>
      <c r="M59" s="153">
        <v>2</v>
      </c>
      <c r="N59" s="154">
        <v>3</v>
      </c>
      <c r="O59" s="153">
        <f>M59*N59</f>
        <v>6</v>
      </c>
      <c r="P59" s="167" t="str">
        <f t="shared" si="34"/>
        <v>Medio</v>
      </c>
      <c r="Q59" s="153">
        <v>60</v>
      </c>
      <c r="R59" s="153">
        <f t="shared" si="0"/>
        <v>360</v>
      </c>
      <c r="S59" s="153" t="str">
        <f t="shared" si="35"/>
        <v>II</v>
      </c>
      <c r="T59" s="155" t="str">
        <f t="shared" si="36"/>
        <v>No Aceptable o Aceptable con Control Especifico</v>
      </c>
      <c r="U59" s="137" t="s">
        <v>391</v>
      </c>
      <c r="V59" s="137" t="s">
        <v>392</v>
      </c>
      <c r="W59" s="137" t="s">
        <v>392</v>
      </c>
      <c r="X59" s="149" t="s">
        <v>398</v>
      </c>
      <c r="Y59" s="148" t="s">
        <v>278</v>
      </c>
      <c r="Z59" s="148" t="s">
        <v>392</v>
      </c>
      <c r="AA59" s="149" t="s">
        <v>964</v>
      </c>
      <c r="AB59" s="147" t="s">
        <v>837</v>
      </c>
      <c r="AC59" s="209" t="s">
        <v>659</v>
      </c>
      <c r="AD59" s="153">
        <v>2</v>
      </c>
      <c r="AE59" s="154">
        <v>2</v>
      </c>
      <c r="AF59" s="156">
        <f t="shared" si="27"/>
        <v>4</v>
      </c>
      <c r="AG59" s="157">
        <f t="shared" si="38"/>
        <v>240</v>
      </c>
      <c r="AH59" s="158" t="str">
        <f t="shared" si="37"/>
        <v>II</v>
      </c>
      <c r="AI59" s="155" t="str">
        <f t="shared" si="39"/>
        <v>No Aceptable o Aceptable con Control Especifico</v>
      </c>
      <c r="AJ59" s="159">
        <f t="shared" si="45"/>
        <v>360</v>
      </c>
      <c r="AK59" s="159">
        <f t="shared" si="41"/>
        <v>240</v>
      </c>
      <c r="AL59" s="160">
        <f t="shared" si="42"/>
        <v>0.33333333333333331</v>
      </c>
      <c r="AM59" s="161" t="s">
        <v>394</v>
      </c>
      <c r="AN59" s="210" t="s">
        <v>563</v>
      </c>
    </row>
    <row r="60" spans="1:40" ht="247.95" customHeight="1">
      <c r="A60" s="569"/>
      <c r="B60" s="321" t="s">
        <v>385</v>
      </c>
      <c r="C60" s="321" t="s">
        <v>386</v>
      </c>
      <c r="D60" s="322" t="s">
        <v>462</v>
      </c>
      <c r="E60" s="149" t="s">
        <v>843</v>
      </c>
      <c r="F60" s="208" t="s">
        <v>27</v>
      </c>
      <c r="G60" s="136" t="s">
        <v>388</v>
      </c>
      <c r="H60" s="208" t="s">
        <v>743</v>
      </c>
      <c r="I60" s="136" t="s">
        <v>596</v>
      </c>
      <c r="J60" s="147" t="s">
        <v>389</v>
      </c>
      <c r="K60" s="149" t="s">
        <v>592</v>
      </c>
      <c r="L60" s="147" t="s">
        <v>390</v>
      </c>
      <c r="M60" s="153">
        <v>2</v>
      </c>
      <c r="N60" s="154">
        <v>3</v>
      </c>
      <c r="O60" s="153">
        <f>M60*N60</f>
        <v>6</v>
      </c>
      <c r="P60" s="167" t="str">
        <f>IF((O60&gt;23),"MuyAlto",IF(O60&gt;9,"Alto",IF(O60&gt;5,"Medio",IF(O60&lt;6,"Bajo"))))</f>
        <v>Medio</v>
      </c>
      <c r="Q60" s="153">
        <v>25</v>
      </c>
      <c r="R60" s="153">
        <f t="shared" si="0"/>
        <v>150</v>
      </c>
      <c r="S60" s="153" t="str">
        <f>IF((R60&gt;599),"I",IF(R60&gt;149,"II",IF(R60&gt;39,"III",IF(R60&lt;31,"IV"))))</f>
        <v>II</v>
      </c>
      <c r="T60" s="155" t="str">
        <f>IF(S60="IV","Aceptable",IF(S60="III","Mejorable",IF(S60="II","No Aceptable o Aceptable con Control Especifico",IF(S60="I","No Aceptable"))))</f>
        <v>No Aceptable o Aceptable con Control Especifico</v>
      </c>
      <c r="U60" s="137" t="s">
        <v>391</v>
      </c>
      <c r="V60" s="137" t="s">
        <v>392</v>
      </c>
      <c r="W60" s="137" t="s">
        <v>392</v>
      </c>
      <c r="X60" s="149" t="s">
        <v>593</v>
      </c>
      <c r="Y60" s="148" t="s">
        <v>278</v>
      </c>
      <c r="Z60" s="148" t="s">
        <v>392</v>
      </c>
      <c r="AA60" s="149" t="s">
        <v>838</v>
      </c>
      <c r="AB60" s="147" t="s">
        <v>390</v>
      </c>
      <c r="AC60" s="209" t="s">
        <v>866</v>
      </c>
      <c r="AD60" s="153">
        <v>2</v>
      </c>
      <c r="AE60" s="154">
        <v>2</v>
      </c>
      <c r="AF60" s="156">
        <f t="shared" si="27"/>
        <v>4</v>
      </c>
      <c r="AG60" s="157">
        <f>AF60*Q60</f>
        <v>100</v>
      </c>
      <c r="AH60" s="158" t="str">
        <f>IF((AG60&gt;599),"I",IF(AG60&gt;149,"II",IF(AG60&gt;39,"III",IF(AG60&lt;31,"IV"))))</f>
        <v>III</v>
      </c>
      <c r="AI60" s="155" t="str">
        <f>IF(AH60="IV","Aceptable",IF(AH60="III","Mejorable",IF(AH60="II","No Aceptable o Aceptable con Control Especifico",IF(AH60="I","No Aceptable"))))</f>
        <v>Mejorable</v>
      </c>
      <c r="AJ60" s="159">
        <f>R60</f>
        <v>150</v>
      </c>
      <c r="AK60" s="159">
        <f>AG60</f>
        <v>100</v>
      </c>
      <c r="AL60" s="160">
        <f>(AJ60-AK60)/AJ60</f>
        <v>0.33333333333333331</v>
      </c>
      <c r="AM60" s="161" t="s">
        <v>394</v>
      </c>
      <c r="AN60" s="210" t="s">
        <v>427</v>
      </c>
    </row>
    <row r="61" spans="1:40" ht="255" customHeight="1">
      <c r="A61" s="569"/>
      <c r="B61" s="162" t="s">
        <v>385</v>
      </c>
      <c r="C61" s="162" t="s">
        <v>386</v>
      </c>
      <c r="D61" s="136" t="s">
        <v>456</v>
      </c>
      <c r="E61" s="149" t="s">
        <v>843</v>
      </c>
      <c r="F61" s="208" t="s">
        <v>27</v>
      </c>
      <c r="G61" s="208" t="s">
        <v>566</v>
      </c>
      <c r="H61" s="208" t="s">
        <v>612</v>
      </c>
      <c r="I61" s="136" t="s">
        <v>594</v>
      </c>
      <c r="J61" s="147" t="s">
        <v>389</v>
      </c>
      <c r="K61" s="149" t="s">
        <v>595</v>
      </c>
      <c r="L61" s="147" t="s">
        <v>390</v>
      </c>
      <c r="M61" s="153">
        <v>2</v>
      </c>
      <c r="N61" s="154">
        <v>3</v>
      </c>
      <c r="O61" s="153">
        <f t="shared" ref="O61" si="46">M61*N61</f>
        <v>6</v>
      </c>
      <c r="P61" s="167" t="str">
        <f t="shared" ref="P61" si="47">IF((O61&gt;23),"MuyAlto",IF(O61&gt;9,"Alto",IF(O61&gt;5,"Medio",IF(O61&lt;6,"Bajo"))))</f>
        <v>Medio</v>
      </c>
      <c r="Q61" s="153">
        <v>60</v>
      </c>
      <c r="R61" s="153">
        <f t="shared" si="0"/>
        <v>360</v>
      </c>
      <c r="S61" s="153" t="str">
        <f t="shared" ref="S61" si="48">IF((R61&gt;599),"I",IF(R61&gt;149,"II",IF(R61&gt;39,"III",IF(R61&lt;31,"IV"))))</f>
        <v>II</v>
      </c>
      <c r="T61" s="155" t="str">
        <f t="shared" ref="T61" si="49">IF(S61="IV","Aceptable",IF(S61="III","Mejorable",IF(S61="II","No Aceptable o Aceptable con Control Especifico",IF(S61="I","No Aceptable"))))</f>
        <v>No Aceptable o Aceptable con Control Especifico</v>
      </c>
      <c r="U61" s="137" t="s">
        <v>391</v>
      </c>
      <c r="V61" s="137" t="s">
        <v>392</v>
      </c>
      <c r="W61" s="137" t="s">
        <v>392</v>
      </c>
      <c r="X61" s="149" t="s">
        <v>599</v>
      </c>
      <c r="Y61" s="148" t="s">
        <v>278</v>
      </c>
      <c r="Z61" s="148" t="s">
        <v>392</v>
      </c>
      <c r="AA61" s="149" t="s">
        <v>850</v>
      </c>
      <c r="AB61" s="147" t="s">
        <v>390</v>
      </c>
      <c r="AC61" s="209" t="s">
        <v>866</v>
      </c>
      <c r="AD61" s="153">
        <v>2</v>
      </c>
      <c r="AE61" s="154">
        <v>2</v>
      </c>
      <c r="AF61" s="156">
        <f t="shared" si="27"/>
        <v>4</v>
      </c>
      <c r="AG61" s="157">
        <f>AF61*Q61</f>
        <v>240</v>
      </c>
      <c r="AH61" s="158" t="str">
        <f t="shared" ref="AH61" si="50">IF((AG61&gt;599),"I",IF(AG61&gt;149,"II",IF(AG61&gt;39,"III",IF(AG61&lt;31,"IV"))))</f>
        <v>II</v>
      </c>
      <c r="AI61" s="155" t="str">
        <f>IF(AH61="IV","Aceptable",IF(AH61="III","Mejorable",IF(AH61="II","No Aceptable o Aceptable con Control Especifico",IF(AH61="I","No Aceptable"))))</f>
        <v>No Aceptable o Aceptable con Control Especifico</v>
      </c>
      <c r="AJ61" s="159">
        <f>R61</f>
        <v>360</v>
      </c>
      <c r="AK61" s="159">
        <f>AG61</f>
        <v>240</v>
      </c>
      <c r="AL61" s="160">
        <f>(AJ61-AK61)/AJ61</f>
        <v>0.33333333333333331</v>
      </c>
      <c r="AM61" s="161" t="s">
        <v>394</v>
      </c>
      <c r="AN61" s="210" t="s">
        <v>427</v>
      </c>
    </row>
    <row r="62" spans="1:40" ht="129" customHeight="1">
      <c r="A62" s="569"/>
      <c r="B62" s="162" t="s">
        <v>385</v>
      </c>
      <c r="C62" s="162" t="s">
        <v>386</v>
      </c>
      <c r="D62" s="136" t="s">
        <v>456</v>
      </c>
      <c r="E62" s="149" t="s">
        <v>843</v>
      </c>
      <c r="F62" s="208" t="s">
        <v>24</v>
      </c>
      <c r="G62" s="136" t="s">
        <v>38</v>
      </c>
      <c r="H62" s="136" t="s">
        <v>459</v>
      </c>
      <c r="I62" s="136" t="s">
        <v>460</v>
      </c>
      <c r="J62" s="153" t="s">
        <v>397</v>
      </c>
      <c r="K62" s="136" t="s">
        <v>430</v>
      </c>
      <c r="L62" s="153" t="s">
        <v>397</v>
      </c>
      <c r="M62" s="153">
        <v>2</v>
      </c>
      <c r="N62" s="154">
        <v>4</v>
      </c>
      <c r="O62" s="156">
        <f t="shared" si="12"/>
        <v>8</v>
      </c>
      <c r="P62" s="167" t="str">
        <f t="shared" si="2"/>
        <v>Medio</v>
      </c>
      <c r="Q62" s="156">
        <v>10</v>
      </c>
      <c r="R62" s="156">
        <f t="shared" si="0"/>
        <v>80</v>
      </c>
      <c r="S62" s="153" t="str">
        <f t="shared" si="3"/>
        <v>III</v>
      </c>
      <c r="T62" s="155" t="str">
        <f t="shared" si="4"/>
        <v>Mejorable</v>
      </c>
      <c r="U62" s="137" t="s">
        <v>391</v>
      </c>
      <c r="V62" s="137" t="s">
        <v>392</v>
      </c>
      <c r="W62" s="137" t="s">
        <v>392</v>
      </c>
      <c r="X62" s="149" t="s">
        <v>431</v>
      </c>
      <c r="Y62" s="148" t="s">
        <v>278</v>
      </c>
      <c r="Z62" s="147" t="s">
        <v>392</v>
      </c>
      <c r="AA62" s="147" t="s">
        <v>442</v>
      </c>
      <c r="AB62" s="148" t="s">
        <v>390</v>
      </c>
      <c r="AC62" s="209" t="s">
        <v>562</v>
      </c>
      <c r="AD62" s="153">
        <v>2</v>
      </c>
      <c r="AE62" s="154">
        <v>1</v>
      </c>
      <c r="AF62" s="156">
        <f t="shared" si="27"/>
        <v>2</v>
      </c>
      <c r="AG62" s="157">
        <f>AF62*Q62</f>
        <v>20</v>
      </c>
      <c r="AH62" s="158" t="str">
        <f>IF((AG62&gt;599),"I",IF(AG62&gt;149,"II",IF(AG62&gt;39,"III",IF(AG62&lt;31,"IV"))))</f>
        <v>IV</v>
      </c>
      <c r="AI62" s="155" t="str">
        <f>IF(AH62="IV","Aceptable",IF(AH62="III","Mejorable",IF(AH62="II","No Aceptable o Aceptable con Control Especifico",IF(AH62="I","No Aceptable"))))</f>
        <v>Aceptable</v>
      </c>
      <c r="AJ62" s="159">
        <f>R62</f>
        <v>80</v>
      </c>
      <c r="AK62" s="159">
        <f>AG62</f>
        <v>20</v>
      </c>
      <c r="AL62" s="160">
        <f>(AJ62-AK62)/AJ62</f>
        <v>0.75</v>
      </c>
      <c r="AM62" s="161" t="s">
        <v>443</v>
      </c>
      <c r="AN62" s="210" t="s">
        <v>451</v>
      </c>
    </row>
    <row r="63" spans="1:40" ht="135.44999999999999" customHeight="1">
      <c r="A63" s="569"/>
      <c r="B63" s="162" t="s">
        <v>385</v>
      </c>
      <c r="C63" s="162" t="s">
        <v>386</v>
      </c>
      <c r="D63" s="136" t="s">
        <v>456</v>
      </c>
      <c r="E63" s="149" t="s">
        <v>843</v>
      </c>
      <c r="F63" s="208" t="s">
        <v>25</v>
      </c>
      <c r="G63" s="136" t="s">
        <v>570</v>
      </c>
      <c r="H63" s="136" t="s">
        <v>461</v>
      </c>
      <c r="I63" s="136" t="s">
        <v>403</v>
      </c>
      <c r="J63" s="149" t="s">
        <v>389</v>
      </c>
      <c r="K63" s="147" t="s">
        <v>397</v>
      </c>
      <c r="L63" s="149" t="s">
        <v>404</v>
      </c>
      <c r="M63" s="153">
        <v>2</v>
      </c>
      <c r="N63" s="154">
        <v>3</v>
      </c>
      <c r="O63" s="153">
        <f t="shared" si="12"/>
        <v>6</v>
      </c>
      <c r="P63" s="167" t="str">
        <f t="shared" si="2"/>
        <v>Medio</v>
      </c>
      <c r="Q63" s="153">
        <v>10</v>
      </c>
      <c r="R63" s="153">
        <f t="shared" si="0"/>
        <v>60</v>
      </c>
      <c r="S63" s="153" t="str">
        <f t="shared" si="3"/>
        <v>III</v>
      </c>
      <c r="T63" s="221" t="str">
        <f t="shared" si="4"/>
        <v>Mejorable</v>
      </c>
      <c r="U63" s="137" t="s">
        <v>391</v>
      </c>
      <c r="V63" s="137" t="s">
        <v>392</v>
      </c>
      <c r="W63" s="137" t="s">
        <v>392</v>
      </c>
      <c r="X63" s="149" t="s">
        <v>405</v>
      </c>
      <c r="Y63" s="148" t="s">
        <v>278</v>
      </c>
      <c r="Z63" s="147" t="s">
        <v>607</v>
      </c>
      <c r="AA63" s="149" t="s">
        <v>1084</v>
      </c>
      <c r="AB63" s="147" t="s">
        <v>390</v>
      </c>
      <c r="AC63" s="209" t="s">
        <v>658</v>
      </c>
      <c r="AD63" s="153">
        <v>2</v>
      </c>
      <c r="AE63" s="154">
        <v>2</v>
      </c>
      <c r="AF63" s="156">
        <f t="shared" si="27"/>
        <v>4</v>
      </c>
      <c r="AG63" s="157">
        <f t="shared" ref="AG63" si="51">AF63*Q63</f>
        <v>40</v>
      </c>
      <c r="AH63" s="158" t="str">
        <f t="shared" ref="AH63" si="52">IF((AG63&gt;599),"I",IF(AG63&gt;149,"II",IF(AG63&gt;39,"III",IF(AG63&lt;31,"IV"))))</f>
        <v>III</v>
      </c>
      <c r="AI63" s="155" t="str">
        <f t="shared" ref="AI63" si="53">IF(AH63="IV","Aceptable",IF(AH63="III","Mejorable",IF(AH63="II","No Aceptable o Aceptable con Control Especifico",IF(AH63="I","No Aceptable"))))</f>
        <v>Mejorable</v>
      </c>
      <c r="AJ63" s="159">
        <f t="shared" ref="AJ63" si="54">R63</f>
        <v>60</v>
      </c>
      <c r="AK63" s="159">
        <f t="shared" ref="AK63" si="55">AG63</f>
        <v>40</v>
      </c>
      <c r="AL63" s="160">
        <f t="shared" ref="AL63:AL66" si="56">(AJ63-AK63)/AJ63</f>
        <v>0.33333333333333331</v>
      </c>
      <c r="AM63" s="161" t="s">
        <v>407</v>
      </c>
      <c r="AN63" s="210" t="s">
        <v>427</v>
      </c>
    </row>
    <row r="64" spans="1:40" ht="133.94999999999999" customHeight="1">
      <c r="A64" s="569"/>
      <c r="B64" s="162" t="s">
        <v>385</v>
      </c>
      <c r="C64" s="162" t="s">
        <v>386</v>
      </c>
      <c r="D64" s="136" t="s">
        <v>456</v>
      </c>
      <c r="E64" s="149" t="s">
        <v>843</v>
      </c>
      <c r="F64" s="208" t="s">
        <v>25</v>
      </c>
      <c r="G64" s="136" t="s">
        <v>32</v>
      </c>
      <c r="H64" s="136" t="s">
        <v>435</v>
      </c>
      <c r="I64" s="136" t="s">
        <v>664</v>
      </c>
      <c r="J64" s="147" t="s">
        <v>389</v>
      </c>
      <c r="K64" s="149" t="s">
        <v>665</v>
      </c>
      <c r="L64" s="147" t="s">
        <v>390</v>
      </c>
      <c r="M64" s="153">
        <v>2</v>
      </c>
      <c r="N64" s="154">
        <v>4</v>
      </c>
      <c r="O64" s="153">
        <f t="shared" si="12"/>
        <v>8</v>
      </c>
      <c r="P64" s="167" t="str">
        <f t="shared" si="2"/>
        <v>Medio</v>
      </c>
      <c r="Q64" s="153">
        <v>60</v>
      </c>
      <c r="R64" s="153">
        <f t="shared" si="0"/>
        <v>480</v>
      </c>
      <c r="S64" s="153" t="str">
        <f t="shared" si="3"/>
        <v>II</v>
      </c>
      <c r="T64" s="155" t="str">
        <f t="shared" si="4"/>
        <v>No Aceptable o Aceptable con Control Especifico</v>
      </c>
      <c r="U64" s="137" t="s">
        <v>666</v>
      </c>
      <c r="V64" s="137" t="s">
        <v>392</v>
      </c>
      <c r="W64" s="137" t="s">
        <v>392</v>
      </c>
      <c r="X64" s="149" t="s">
        <v>667</v>
      </c>
      <c r="Y64" s="148" t="s">
        <v>278</v>
      </c>
      <c r="Z64" s="148" t="s">
        <v>392</v>
      </c>
      <c r="AA64" s="149" t="s">
        <v>1047</v>
      </c>
      <c r="AB64" s="147" t="s">
        <v>390</v>
      </c>
      <c r="AC64" s="209" t="s">
        <v>668</v>
      </c>
      <c r="AD64" s="276">
        <v>2</v>
      </c>
      <c r="AE64" s="277">
        <v>3</v>
      </c>
      <c r="AF64" s="278">
        <f>AD64*AE64</f>
        <v>6</v>
      </c>
      <c r="AG64" s="279">
        <f>AF64*Q64</f>
        <v>360</v>
      </c>
      <c r="AH64" s="280" t="str">
        <f>IF((AG64&gt;599),"I",IF(AG64&gt;149,"II",IF(AG64&gt;39,"III",IF(AG64&lt;31,"IV"))))</f>
        <v>II</v>
      </c>
      <c r="AI64" s="281" t="str">
        <f>IF(AH64="IV","Aceptable",IF(AH64="III","Mejorable",IF(AH64="II","No Aceptable o Aceptable con Control Especifico",IF(AH64="I","No Aceptable"))))</f>
        <v>No Aceptable o Aceptable con Control Especifico</v>
      </c>
      <c r="AJ64" s="282">
        <v>480</v>
      </c>
      <c r="AK64" s="282">
        <f>AG64</f>
        <v>360</v>
      </c>
      <c r="AL64" s="283">
        <f t="shared" si="56"/>
        <v>0.25</v>
      </c>
      <c r="AM64" s="161" t="s">
        <v>394</v>
      </c>
      <c r="AN64" s="210" t="s">
        <v>634</v>
      </c>
    </row>
    <row r="65" spans="1:40" ht="132" customHeight="1">
      <c r="A65" s="569"/>
      <c r="B65" s="162" t="s">
        <v>385</v>
      </c>
      <c r="C65" s="162" t="s">
        <v>574</v>
      </c>
      <c r="D65" s="136" t="s">
        <v>456</v>
      </c>
      <c r="E65" s="149" t="s">
        <v>843</v>
      </c>
      <c r="F65" s="311" t="s">
        <v>30</v>
      </c>
      <c r="G65" s="311" t="s">
        <v>44</v>
      </c>
      <c r="H65" s="311" t="s">
        <v>636</v>
      </c>
      <c r="I65" s="149" t="s">
        <v>645</v>
      </c>
      <c r="J65" s="147" t="s">
        <v>390</v>
      </c>
      <c r="K65" s="147" t="s">
        <v>638</v>
      </c>
      <c r="L65" s="147" t="s">
        <v>639</v>
      </c>
      <c r="M65" s="153">
        <v>2</v>
      </c>
      <c r="N65" s="154">
        <v>4</v>
      </c>
      <c r="O65" s="153">
        <f t="shared" si="12"/>
        <v>8</v>
      </c>
      <c r="P65" s="167" t="str">
        <f t="shared" si="2"/>
        <v>Medio</v>
      </c>
      <c r="Q65" s="153">
        <v>100</v>
      </c>
      <c r="R65" s="153">
        <f t="shared" si="0"/>
        <v>800</v>
      </c>
      <c r="S65" s="153" t="str">
        <f t="shared" si="3"/>
        <v>I</v>
      </c>
      <c r="T65" s="155" t="str">
        <f t="shared" si="4"/>
        <v>No Aceptable</v>
      </c>
      <c r="U65" s="137" t="s">
        <v>391</v>
      </c>
      <c r="V65" s="137" t="s">
        <v>392</v>
      </c>
      <c r="W65" s="137" t="s">
        <v>392</v>
      </c>
      <c r="X65" s="149" t="s">
        <v>626</v>
      </c>
      <c r="Y65" s="262" t="s">
        <v>278</v>
      </c>
      <c r="Z65" s="263" t="s">
        <v>392</v>
      </c>
      <c r="AA65" s="261" t="s">
        <v>960</v>
      </c>
      <c r="AB65" s="263" t="s">
        <v>641</v>
      </c>
      <c r="AC65" s="264" t="s">
        <v>643</v>
      </c>
      <c r="AD65" s="265">
        <v>2</v>
      </c>
      <c r="AE65" s="266">
        <v>3</v>
      </c>
      <c r="AF65" s="267">
        <f t="shared" ref="AF65:AF66" si="57">AD65*AE65</f>
        <v>6</v>
      </c>
      <c r="AG65" s="268">
        <f t="shared" ref="AG65:AG66" si="58">AF65*Q65</f>
        <v>600</v>
      </c>
      <c r="AH65" s="269" t="str">
        <f t="shared" ref="AH65:AH66" si="59">IF((AG65&gt;599),"I",IF(AG65&gt;149,"II",IF(AG65&gt;39,"III",IF(AG65&lt;31,"IV"))))</f>
        <v>I</v>
      </c>
      <c r="AI65" s="270" t="str">
        <f t="shared" ref="AI65:AI66" si="60">IF(AH65="IV","Aceptable",IF(AH65="III","Mejorable",IF(AH65="II","No Aceptable o Aceptable con Control Especifico",IF(AH65="I","No Aceptable"))))</f>
        <v>No Aceptable</v>
      </c>
      <c r="AJ65" s="271">
        <v>800</v>
      </c>
      <c r="AK65" s="271">
        <f t="shared" ref="AK65:AK66" si="61">AG65</f>
        <v>600</v>
      </c>
      <c r="AL65" s="272">
        <f t="shared" si="56"/>
        <v>0.25</v>
      </c>
      <c r="AM65" s="273" t="s">
        <v>407</v>
      </c>
      <c r="AN65" s="210" t="s">
        <v>634</v>
      </c>
    </row>
    <row r="66" spans="1:40" ht="102.6">
      <c r="A66" s="569"/>
      <c r="B66" s="321" t="s">
        <v>385</v>
      </c>
      <c r="C66" s="321" t="s">
        <v>386</v>
      </c>
      <c r="D66" s="322" t="s">
        <v>462</v>
      </c>
      <c r="E66" s="149" t="s">
        <v>843</v>
      </c>
      <c r="F66" s="349" t="s">
        <v>30</v>
      </c>
      <c r="G66" s="349" t="s">
        <v>57</v>
      </c>
      <c r="H66" s="349" t="s">
        <v>1045</v>
      </c>
      <c r="I66" s="263" t="s">
        <v>646</v>
      </c>
      <c r="J66" s="263" t="s">
        <v>390</v>
      </c>
      <c r="K66" s="263" t="s">
        <v>638</v>
      </c>
      <c r="L66" s="263" t="s">
        <v>639</v>
      </c>
      <c r="M66" s="265">
        <v>2</v>
      </c>
      <c r="N66" s="266">
        <v>4</v>
      </c>
      <c r="O66" s="265">
        <f t="shared" si="12"/>
        <v>8</v>
      </c>
      <c r="P66" s="324" t="str">
        <f t="shared" si="2"/>
        <v>Medio</v>
      </c>
      <c r="Q66" s="265">
        <v>100</v>
      </c>
      <c r="R66" s="265">
        <f t="shared" si="0"/>
        <v>800</v>
      </c>
      <c r="S66" s="265" t="str">
        <f t="shared" si="3"/>
        <v>I</v>
      </c>
      <c r="T66" s="270" t="str">
        <f t="shared" si="4"/>
        <v>No Aceptable</v>
      </c>
      <c r="U66" s="260" t="s">
        <v>391</v>
      </c>
      <c r="V66" s="260" t="s">
        <v>392</v>
      </c>
      <c r="W66" s="260" t="s">
        <v>392</v>
      </c>
      <c r="X66" s="261" t="s">
        <v>626</v>
      </c>
      <c r="Y66" s="262" t="s">
        <v>278</v>
      </c>
      <c r="Z66" s="263" t="s">
        <v>392</v>
      </c>
      <c r="AA66" s="261" t="s">
        <v>959</v>
      </c>
      <c r="AB66" s="263" t="s">
        <v>641</v>
      </c>
      <c r="AC66" s="264" t="s">
        <v>643</v>
      </c>
      <c r="AD66" s="265">
        <v>2</v>
      </c>
      <c r="AE66" s="266">
        <v>3</v>
      </c>
      <c r="AF66" s="267">
        <f t="shared" si="57"/>
        <v>6</v>
      </c>
      <c r="AG66" s="268">
        <f t="shared" si="58"/>
        <v>600</v>
      </c>
      <c r="AH66" s="269" t="str">
        <f t="shared" si="59"/>
        <v>I</v>
      </c>
      <c r="AI66" s="270" t="str">
        <f t="shared" si="60"/>
        <v>No Aceptable</v>
      </c>
      <c r="AJ66" s="271">
        <v>800</v>
      </c>
      <c r="AK66" s="271">
        <f t="shared" si="61"/>
        <v>600</v>
      </c>
      <c r="AL66" s="272">
        <f t="shared" si="56"/>
        <v>0.25</v>
      </c>
      <c r="AM66" s="273" t="s">
        <v>407</v>
      </c>
      <c r="AN66" s="210" t="s">
        <v>634</v>
      </c>
    </row>
    <row r="67" spans="1:40" ht="277.2">
      <c r="A67" s="566" t="s">
        <v>567</v>
      </c>
      <c r="B67" s="162" t="s">
        <v>385</v>
      </c>
      <c r="C67" s="162" t="s">
        <v>386</v>
      </c>
      <c r="D67" s="319" t="s">
        <v>760</v>
      </c>
      <c r="E67" s="149" t="s">
        <v>843</v>
      </c>
      <c r="F67" s="208" t="s">
        <v>24</v>
      </c>
      <c r="G67" s="208" t="s">
        <v>72</v>
      </c>
      <c r="H67" s="208" t="s">
        <v>1113</v>
      </c>
      <c r="I67" s="136" t="s">
        <v>774</v>
      </c>
      <c r="J67" s="147" t="s">
        <v>397</v>
      </c>
      <c r="K67" s="147" t="s">
        <v>397</v>
      </c>
      <c r="L67" s="136" t="s">
        <v>775</v>
      </c>
      <c r="M67" s="153">
        <v>2</v>
      </c>
      <c r="N67" s="154">
        <v>2</v>
      </c>
      <c r="O67" s="156">
        <f t="shared" ref="O67:O85" si="62">M67*N67</f>
        <v>4</v>
      </c>
      <c r="P67" s="167" t="str">
        <f t="shared" ref="P67:P85" si="63">IF((O67&gt;23),"MuyAlto",IF(O67&gt;9,"Alto",IF(O67&gt;5,"Medio",IF(O67&lt;6,"Bajo"))))</f>
        <v>Bajo</v>
      </c>
      <c r="Q67" s="156">
        <v>25</v>
      </c>
      <c r="R67" s="156">
        <f t="shared" ref="R67:R85" si="64">O67*Q67</f>
        <v>100</v>
      </c>
      <c r="S67" s="153" t="str">
        <f t="shared" ref="S67:S85" si="65">IF((R67&gt;599),"I",IF(R67&gt;149,"II",IF(R67&gt;39,"III",IF(R67&lt;31,"IV"))))</f>
        <v>III</v>
      </c>
      <c r="T67" s="155" t="str">
        <f t="shared" ref="T67:T85" si="66">IF(S67="IV","Aceptable",IF(S67="III","Mejorable",IF(S67="II","No Aceptable o Aceptable con Control Especifico",IF(S67="I","No Aceptable"))))</f>
        <v>Mejorable</v>
      </c>
      <c r="U67" s="137" t="s">
        <v>391</v>
      </c>
      <c r="V67" s="137" t="s">
        <v>392</v>
      </c>
      <c r="W67" s="137" t="s">
        <v>392</v>
      </c>
      <c r="X67" s="149" t="s">
        <v>463</v>
      </c>
      <c r="Y67" s="148" t="s">
        <v>278</v>
      </c>
      <c r="Z67" s="147" t="s">
        <v>392</v>
      </c>
      <c r="AA67" s="308" t="s">
        <v>1083</v>
      </c>
      <c r="AB67" s="147" t="s">
        <v>777</v>
      </c>
      <c r="AC67" s="209" t="s">
        <v>1082</v>
      </c>
      <c r="AD67" s="153">
        <v>2</v>
      </c>
      <c r="AE67" s="154">
        <v>1</v>
      </c>
      <c r="AF67" s="156">
        <f t="shared" ref="AF67:AF85" si="67">AD67*AE67</f>
        <v>2</v>
      </c>
      <c r="AG67" s="157">
        <f t="shared" ref="AG67:AG85" si="68">AF67*Q67</f>
        <v>50</v>
      </c>
      <c r="AH67" s="158" t="str">
        <f t="shared" ref="AH67:AH85" si="69">IF((AG67&gt;599),"I",IF(AG67&gt;149,"II",IF(AG67&gt;39,"III",IF(AG67&lt;31,"IV"))))</f>
        <v>III</v>
      </c>
      <c r="AI67" s="155" t="str">
        <f t="shared" ref="AI67:AI85" si="70">IF(AH67="IV","Aceptable",IF(AH67="III","Mejorable",IF(AH67="II","No Aceptable o Aceptable con Control Especifico",IF(AH67="I","No Aceptable"))))</f>
        <v>Mejorable</v>
      </c>
      <c r="AJ67" s="159">
        <f t="shared" ref="AJ67:AJ81" si="71">R67</f>
        <v>100</v>
      </c>
      <c r="AK67" s="159">
        <f t="shared" ref="AK67:AK85" si="72">AG67</f>
        <v>50</v>
      </c>
      <c r="AL67" s="160">
        <f t="shared" ref="AL67:AL85" si="73">(AJ67-AK67)/AJ67</f>
        <v>0.5</v>
      </c>
      <c r="AM67" s="161" t="s">
        <v>419</v>
      </c>
      <c r="AN67" s="210" t="s">
        <v>395</v>
      </c>
    </row>
    <row r="68" spans="1:40" ht="277.2">
      <c r="A68" s="566"/>
      <c r="B68" s="162" t="s">
        <v>385</v>
      </c>
      <c r="C68" s="162" t="s">
        <v>386</v>
      </c>
      <c r="D68" s="319" t="s">
        <v>770</v>
      </c>
      <c r="E68" s="149" t="s">
        <v>843</v>
      </c>
      <c r="F68" s="208" t="s">
        <v>24</v>
      </c>
      <c r="G68" s="208" t="s">
        <v>38</v>
      </c>
      <c r="H68" s="208" t="s">
        <v>771</v>
      </c>
      <c r="I68" s="136" t="s">
        <v>773</v>
      </c>
      <c r="J68" s="147" t="s">
        <v>397</v>
      </c>
      <c r="K68" s="147" t="s">
        <v>397</v>
      </c>
      <c r="L68" s="136" t="s">
        <v>775</v>
      </c>
      <c r="M68" s="153">
        <v>2</v>
      </c>
      <c r="N68" s="154">
        <v>3</v>
      </c>
      <c r="O68" s="156">
        <f>M68*N68</f>
        <v>6</v>
      </c>
      <c r="P68" s="167" t="str">
        <f>IF((O68&gt;23),"MuyAlto",IF(O68&gt;9,"Alto",IF(O68&gt;5,"Medio",IF(O68&lt;6,"Bajo"))))</f>
        <v>Medio</v>
      </c>
      <c r="Q68" s="156">
        <v>25</v>
      </c>
      <c r="R68" s="156">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1081</v>
      </c>
      <c r="AB68" s="148" t="s">
        <v>390</v>
      </c>
      <c r="AC68" s="169" t="s">
        <v>1080</v>
      </c>
      <c r="AD68" s="153">
        <v>2</v>
      </c>
      <c r="AE68" s="154">
        <v>1</v>
      </c>
      <c r="AF68" s="156">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9">
        <f>R68</f>
        <v>150</v>
      </c>
      <c r="AK68" s="159">
        <f>AG68</f>
        <v>50</v>
      </c>
      <c r="AL68" s="160">
        <f>(AJ68-AK68)/AJ68</f>
        <v>0.66666666666666663</v>
      </c>
      <c r="AM68" s="161" t="s">
        <v>419</v>
      </c>
      <c r="AN68" s="210" t="s">
        <v>399</v>
      </c>
    </row>
    <row r="69" spans="1:40" ht="238.05" customHeight="1">
      <c r="A69" s="566"/>
      <c r="B69" s="162" t="s">
        <v>385</v>
      </c>
      <c r="C69" s="162" t="s">
        <v>386</v>
      </c>
      <c r="D69" s="319" t="s">
        <v>764</v>
      </c>
      <c r="E69" s="149" t="s">
        <v>843</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74">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762</v>
      </c>
      <c r="AB69" s="147" t="s">
        <v>390</v>
      </c>
      <c r="AC69" s="209" t="s">
        <v>913</v>
      </c>
      <c r="AD69" s="153">
        <v>2</v>
      </c>
      <c r="AE69" s="154">
        <v>2</v>
      </c>
      <c r="AF69" s="156">
        <f t="shared" ref="AF69:AF70" si="75">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46" customHeight="1">
      <c r="A70" s="566"/>
      <c r="B70" s="162" t="s">
        <v>385</v>
      </c>
      <c r="C70" s="162" t="s">
        <v>386</v>
      </c>
      <c r="D70" s="319" t="s">
        <v>763</v>
      </c>
      <c r="E70" s="149" t="s">
        <v>843</v>
      </c>
      <c r="F70" s="208" t="s">
        <v>27</v>
      </c>
      <c r="G70" s="208" t="s">
        <v>566</v>
      </c>
      <c r="H70" s="208" t="s">
        <v>612</v>
      </c>
      <c r="I70" s="136" t="s">
        <v>594</v>
      </c>
      <c r="J70" s="147" t="s">
        <v>389</v>
      </c>
      <c r="K70" s="149" t="s">
        <v>595</v>
      </c>
      <c r="L70" s="147" t="s">
        <v>390</v>
      </c>
      <c r="M70" s="153">
        <v>2</v>
      </c>
      <c r="N70" s="154">
        <v>3</v>
      </c>
      <c r="O70" s="153">
        <f t="shared" ref="O70" si="76">M70*N70</f>
        <v>6</v>
      </c>
      <c r="P70" s="167" t="str">
        <f t="shared" ref="P70" si="77">IF((O70&gt;23),"MuyAlto",IF(O70&gt;9,"Alto",IF(O70&gt;5,"Medio",IF(O70&lt;6,"Bajo"))))</f>
        <v>Medio</v>
      </c>
      <c r="Q70" s="153">
        <v>60</v>
      </c>
      <c r="R70" s="153">
        <f t="shared" si="74"/>
        <v>360</v>
      </c>
      <c r="S70" s="153" t="str">
        <f t="shared" ref="S70" si="78">IF((R70&gt;599),"I",IF(R70&gt;149,"II",IF(R70&gt;39,"III",IF(R70&lt;31,"IV"))))</f>
        <v>II</v>
      </c>
      <c r="T70" s="155" t="str">
        <f t="shared" ref="T70" si="79">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602</v>
      </c>
      <c r="AB70" s="147" t="s">
        <v>390</v>
      </c>
      <c r="AC70" s="209" t="s">
        <v>913</v>
      </c>
      <c r="AD70" s="153">
        <v>2</v>
      </c>
      <c r="AE70" s="154">
        <v>2</v>
      </c>
      <c r="AF70" s="156">
        <f t="shared" si="75"/>
        <v>4</v>
      </c>
      <c r="AG70" s="157">
        <f>AF70*Q70</f>
        <v>240</v>
      </c>
      <c r="AH70" s="158" t="str">
        <f t="shared" ref="AH70" si="80">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124.05" customHeight="1">
      <c r="A71" s="566"/>
      <c r="B71" s="162" t="s">
        <v>385</v>
      </c>
      <c r="C71" s="162" t="s">
        <v>386</v>
      </c>
      <c r="D71" s="319" t="s">
        <v>765</v>
      </c>
      <c r="E71" s="149" t="s">
        <v>843</v>
      </c>
      <c r="F71" s="208" t="s">
        <v>26</v>
      </c>
      <c r="G71" s="136" t="s">
        <v>33</v>
      </c>
      <c r="H71" s="136" t="s">
        <v>766</v>
      </c>
      <c r="I71" s="136" t="s">
        <v>769</v>
      </c>
      <c r="J71" s="147" t="s">
        <v>397</v>
      </c>
      <c r="K71" s="147" t="s">
        <v>397</v>
      </c>
      <c r="L71" s="136" t="s">
        <v>767</v>
      </c>
      <c r="M71" s="153">
        <v>2</v>
      </c>
      <c r="N71" s="154">
        <v>3</v>
      </c>
      <c r="O71" s="156">
        <f t="shared" si="62"/>
        <v>6</v>
      </c>
      <c r="P71" s="167" t="str">
        <f t="shared" si="63"/>
        <v>Medio</v>
      </c>
      <c r="Q71" s="156">
        <v>10</v>
      </c>
      <c r="R71" s="156">
        <f t="shared" si="64"/>
        <v>60</v>
      </c>
      <c r="S71" s="153" t="str">
        <f t="shared" si="65"/>
        <v>III</v>
      </c>
      <c r="T71" s="155" t="str">
        <f t="shared" si="66"/>
        <v>Mejorable</v>
      </c>
      <c r="U71" s="137" t="s">
        <v>391</v>
      </c>
      <c r="V71" s="137" t="s">
        <v>392</v>
      </c>
      <c r="W71" s="137" t="s">
        <v>392</v>
      </c>
      <c r="X71" s="567" t="s">
        <v>465</v>
      </c>
      <c r="Y71" s="148" t="s">
        <v>278</v>
      </c>
      <c r="Z71" s="147" t="s">
        <v>392</v>
      </c>
      <c r="AA71" s="149" t="s">
        <v>783</v>
      </c>
      <c r="AB71" s="148" t="s">
        <v>390</v>
      </c>
      <c r="AC71" s="209" t="s">
        <v>768</v>
      </c>
      <c r="AD71" s="153">
        <v>2</v>
      </c>
      <c r="AE71" s="154">
        <v>2</v>
      </c>
      <c r="AF71" s="156">
        <f t="shared" si="67"/>
        <v>4</v>
      </c>
      <c r="AG71" s="157">
        <f t="shared" si="68"/>
        <v>40</v>
      </c>
      <c r="AH71" s="158" t="str">
        <f t="shared" si="69"/>
        <v>III</v>
      </c>
      <c r="AI71" s="155" t="str">
        <f t="shared" si="70"/>
        <v>Mejorable</v>
      </c>
      <c r="AJ71" s="159">
        <f t="shared" si="71"/>
        <v>60</v>
      </c>
      <c r="AK71" s="159">
        <f t="shared" si="72"/>
        <v>40</v>
      </c>
      <c r="AL71" s="160">
        <f t="shared" si="73"/>
        <v>0.33333333333333331</v>
      </c>
      <c r="AM71" s="161" t="s">
        <v>419</v>
      </c>
      <c r="AN71" s="210" t="s">
        <v>427</v>
      </c>
    </row>
    <row r="72" spans="1:40" ht="97.05" customHeight="1">
      <c r="A72" s="566"/>
      <c r="B72" s="162" t="s">
        <v>385</v>
      </c>
      <c r="C72" s="162" t="s">
        <v>386</v>
      </c>
      <c r="D72" s="319" t="s">
        <v>765</v>
      </c>
      <c r="E72" s="149" t="s">
        <v>843</v>
      </c>
      <c r="F72" s="208" t="s">
        <v>26</v>
      </c>
      <c r="G72" s="136" t="s">
        <v>47</v>
      </c>
      <c r="H72" s="136" t="s">
        <v>466</v>
      </c>
      <c r="I72" s="136" t="s">
        <v>467</v>
      </c>
      <c r="J72" s="147" t="s">
        <v>397</v>
      </c>
      <c r="K72" s="147" t="s">
        <v>397</v>
      </c>
      <c r="L72" s="136" t="s">
        <v>782</v>
      </c>
      <c r="M72" s="153">
        <v>2</v>
      </c>
      <c r="N72" s="154">
        <v>3</v>
      </c>
      <c r="O72" s="156">
        <f t="shared" si="62"/>
        <v>6</v>
      </c>
      <c r="P72" s="167" t="str">
        <f t="shared" si="63"/>
        <v>Medio</v>
      </c>
      <c r="Q72" s="156">
        <v>10</v>
      </c>
      <c r="R72" s="156">
        <f t="shared" si="64"/>
        <v>60</v>
      </c>
      <c r="S72" s="153" t="str">
        <f t="shared" si="65"/>
        <v>III</v>
      </c>
      <c r="T72" s="155" t="str">
        <f t="shared" si="66"/>
        <v>Mejorable</v>
      </c>
      <c r="U72" s="137" t="s">
        <v>391</v>
      </c>
      <c r="V72" s="137" t="s">
        <v>392</v>
      </c>
      <c r="W72" s="137" t="s">
        <v>392</v>
      </c>
      <c r="X72" s="567"/>
      <c r="Y72" s="148" t="s">
        <v>278</v>
      </c>
      <c r="Z72" s="147" t="s">
        <v>392</v>
      </c>
      <c r="AA72" s="136" t="s">
        <v>783</v>
      </c>
      <c r="AB72" s="148" t="s">
        <v>468</v>
      </c>
      <c r="AC72" s="209" t="s">
        <v>464</v>
      </c>
      <c r="AD72" s="153">
        <v>2</v>
      </c>
      <c r="AE72" s="154">
        <v>2</v>
      </c>
      <c r="AF72" s="156">
        <f t="shared" si="67"/>
        <v>4</v>
      </c>
      <c r="AG72" s="157">
        <f t="shared" si="68"/>
        <v>40</v>
      </c>
      <c r="AH72" s="158" t="str">
        <f t="shared" si="69"/>
        <v>III</v>
      </c>
      <c r="AI72" s="155" t="str">
        <f t="shared" si="70"/>
        <v>Mejorable</v>
      </c>
      <c r="AJ72" s="159">
        <f t="shared" si="71"/>
        <v>60</v>
      </c>
      <c r="AK72" s="159">
        <f t="shared" si="72"/>
        <v>40</v>
      </c>
      <c r="AL72" s="160">
        <f t="shared" si="73"/>
        <v>0.33333333333333331</v>
      </c>
      <c r="AM72" s="161" t="s">
        <v>419</v>
      </c>
      <c r="AN72" s="210" t="s">
        <v>427</v>
      </c>
    </row>
    <row r="73" spans="1:40" ht="101.55" customHeight="1">
      <c r="A73" s="566"/>
      <c r="B73" s="162" t="s">
        <v>385</v>
      </c>
      <c r="C73" s="162" t="s">
        <v>574</v>
      </c>
      <c r="D73" s="338" t="s">
        <v>796</v>
      </c>
      <c r="E73" s="149" t="s">
        <v>843</v>
      </c>
      <c r="F73" s="208" t="s">
        <v>25</v>
      </c>
      <c r="G73" s="136" t="s">
        <v>569</v>
      </c>
      <c r="H73" s="136" t="s">
        <v>810</v>
      </c>
      <c r="I73" s="149" t="s">
        <v>706</v>
      </c>
      <c r="J73" s="149" t="s">
        <v>389</v>
      </c>
      <c r="K73" s="147" t="s">
        <v>397</v>
      </c>
      <c r="L73" s="149" t="s">
        <v>707</v>
      </c>
      <c r="M73" s="153">
        <v>2</v>
      </c>
      <c r="N73" s="154">
        <v>3</v>
      </c>
      <c r="O73" s="153">
        <f t="shared" si="62"/>
        <v>6</v>
      </c>
      <c r="P73" s="167" t="str">
        <f t="shared" si="63"/>
        <v>Medio</v>
      </c>
      <c r="Q73" s="153">
        <v>60</v>
      </c>
      <c r="R73" s="153">
        <f t="shared" si="64"/>
        <v>360</v>
      </c>
      <c r="S73" s="153" t="str">
        <f t="shared" si="65"/>
        <v>II</v>
      </c>
      <c r="T73" s="155" t="str">
        <f t="shared" si="66"/>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6">
        <f t="shared" si="67"/>
        <v>4</v>
      </c>
      <c r="AG73" s="157">
        <f t="shared" si="68"/>
        <v>240</v>
      </c>
      <c r="AH73" s="158" t="str">
        <f t="shared" si="69"/>
        <v>II</v>
      </c>
      <c r="AI73" s="155" t="str">
        <f t="shared" si="70"/>
        <v>No Aceptable o Aceptable con Control Especifico</v>
      </c>
      <c r="AJ73" s="159">
        <f t="shared" si="71"/>
        <v>360</v>
      </c>
      <c r="AK73" s="159">
        <f t="shared" si="72"/>
        <v>240</v>
      </c>
      <c r="AL73" s="160">
        <f t="shared" si="73"/>
        <v>0.33333333333333331</v>
      </c>
      <c r="AM73" s="161" t="s">
        <v>394</v>
      </c>
      <c r="AN73" s="210" t="s">
        <v>427</v>
      </c>
    </row>
    <row r="74" spans="1:40" ht="158.4">
      <c r="A74" s="566"/>
      <c r="B74" s="162" t="s">
        <v>385</v>
      </c>
      <c r="C74" s="162" t="s">
        <v>386</v>
      </c>
      <c r="D74" s="319" t="s">
        <v>763</v>
      </c>
      <c r="E74" s="149" t="s">
        <v>843</v>
      </c>
      <c r="F74" s="208" t="s">
        <v>28</v>
      </c>
      <c r="G74" s="208" t="s">
        <v>48</v>
      </c>
      <c r="H74" s="208" t="s">
        <v>579</v>
      </c>
      <c r="I74" s="136" t="s">
        <v>600</v>
      </c>
      <c r="J74" s="149" t="s">
        <v>603</v>
      </c>
      <c r="K74" s="149" t="s">
        <v>604</v>
      </c>
      <c r="L74" s="147" t="s">
        <v>390</v>
      </c>
      <c r="M74" s="153">
        <v>2</v>
      </c>
      <c r="N74" s="154">
        <v>3</v>
      </c>
      <c r="O74" s="153">
        <f>M74*N74</f>
        <v>6</v>
      </c>
      <c r="P74" s="167" t="str">
        <f t="shared" si="63"/>
        <v>Medio</v>
      </c>
      <c r="Q74" s="153">
        <v>60</v>
      </c>
      <c r="R74" s="153">
        <f t="shared" si="64"/>
        <v>360</v>
      </c>
      <c r="S74" s="153" t="str">
        <f t="shared" si="65"/>
        <v>II</v>
      </c>
      <c r="T74" s="155" t="str">
        <f t="shared" si="66"/>
        <v>No Aceptable o Aceptable con Control Especifico</v>
      </c>
      <c r="U74" s="137" t="s">
        <v>391</v>
      </c>
      <c r="V74" s="137" t="s">
        <v>392</v>
      </c>
      <c r="W74" s="137" t="s">
        <v>392</v>
      </c>
      <c r="X74" s="149" t="s">
        <v>398</v>
      </c>
      <c r="Y74" s="148" t="s">
        <v>278</v>
      </c>
      <c r="Z74" s="148" t="s">
        <v>392</v>
      </c>
      <c r="AA74" s="149" t="s">
        <v>704</v>
      </c>
      <c r="AB74" s="147" t="s">
        <v>837</v>
      </c>
      <c r="AC74" s="209" t="s">
        <v>659</v>
      </c>
      <c r="AD74" s="153">
        <v>2</v>
      </c>
      <c r="AE74" s="154">
        <v>2</v>
      </c>
      <c r="AF74" s="156">
        <f t="shared" si="67"/>
        <v>4</v>
      </c>
      <c r="AG74" s="157">
        <f t="shared" si="68"/>
        <v>240</v>
      </c>
      <c r="AH74" s="158" t="str">
        <f t="shared" si="69"/>
        <v>II</v>
      </c>
      <c r="AI74" s="155" t="str">
        <f t="shared" si="70"/>
        <v>No Aceptable o Aceptable con Control Especifico</v>
      </c>
      <c r="AJ74" s="159">
        <f t="shared" si="71"/>
        <v>360</v>
      </c>
      <c r="AK74" s="159">
        <f t="shared" si="72"/>
        <v>240</v>
      </c>
      <c r="AL74" s="160">
        <f t="shared" si="73"/>
        <v>0.33333333333333331</v>
      </c>
      <c r="AM74" s="161" t="s">
        <v>418</v>
      </c>
      <c r="AN74" s="210" t="s">
        <v>427</v>
      </c>
    </row>
    <row r="75" spans="1:40" ht="158.4">
      <c r="A75" s="566"/>
      <c r="B75" s="162" t="s">
        <v>385</v>
      </c>
      <c r="C75" s="162" t="s">
        <v>386</v>
      </c>
      <c r="D75" s="319" t="s">
        <v>763</v>
      </c>
      <c r="E75" s="149" t="s">
        <v>843</v>
      </c>
      <c r="F75" s="208" t="s">
        <v>28</v>
      </c>
      <c r="G75" s="208" t="s">
        <v>35</v>
      </c>
      <c r="H75" s="208" t="s">
        <v>575</v>
      </c>
      <c r="I75" s="136" t="s">
        <v>798</v>
      </c>
      <c r="J75" s="149" t="s">
        <v>397</v>
      </c>
      <c r="K75" s="147" t="s">
        <v>397</v>
      </c>
      <c r="L75" s="147" t="s">
        <v>390</v>
      </c>
      <c r="M75" s="153">
        <v>2</v>
      </c>
      <c r="N75" s="154">
        <v>3</v>
      </c>
      <c r="O75" s="153">
        <f t="shared" si="62"/>
        <v>6</v>
      </c>
      <c r="P75" s="167" t="str">
        <f t="shared" si="63"/>
        <v>Medio</v>
      </c>
      <c r="Q75" s="153">
        <v>60</v>
      </c>
      <c r="R75" s="153">
        <f t="shared" si="64"/>
        <v>360</v>
      </c>
      <c r="S75" s="153" t="str">
        <f t="shared" si="65"/>
        <v>II</v>
      </c>
      <c r="T75" s="155" t="str">
        <f t="shared" si="66"/>
        <v>No Aceptable o Aceptable con Control Especifico</v>
      </c>
      <c r="U75" s="137" t="s">
        <v>391</v>
      </c>
      <c r="V75" s="137" t="s">
        <v>392</v>
      </c>
      <c r="W75" s="137" t="s">
        <v>392</v>
      </c>
      <c r="X75" s="149" t="s">
        <v>702</v>
      </c>
      <c r="Y75" s="148" t="s">
        <v>278</v>
      </c>
      <c r="Z75" s="148" t="s">
        <v>392</v>
      </c>
      <c r="AA75" s="149" t="s">
        <v>1079</v>
      </c>
      <c r="AB75" s="147" t="s">
        <v>390</v>
      </c>
      <c r="AC75" s="209" t="s">
        <v>659</v>
      </c>
      <c r="AD75" s="153">
        <v>2</v>
      </c>
      <c r="AE75" s="154">
        <v>2</v>
      </c>
      <c r="AF75" s="156">
        <f t="shared" si="67"/>
        <v>4</v>
      </c>
      <c r="AG75" s="157">
        <f t="shared" si="68"/>
        <v>240</v>
      </c>
      <c r="AH75" s="158" t="str">
        <f t="shared" si="69"/>
        <v>II</v>
      </c>
      <c r="AI75" s="155" t="str">
        <f t="shared" si="70"/>
        <v>No Aceptable o Aceptable con Control Especifico</v>
      </c>
      <c r="AJ75" s="159">
        <f t="shared" si="71"/>
        <v>360</v>
      </c>
      <c r="AK75" s="159">
        <f t="shared" si="72"/>
        <v>240</v>
      </c>
      <c r="AL75" s="160">
        <f t="shared" si="73"/>
        <v>0.33333333333333331</v>
      </c>
      <c r="AM75" s="161" t="s">
        <v>418</v>
      </c>
      <c r="AN75" s="210" t="s">
        <v>427</v>
      </c>
    </row>
    <row r="76" spans="1:40" ht="224.4">
      <c r="A76" s="566"/>
      <c r="B76" s="162" t="s">
        <v>385</v>
      </c>
      <c r="C76" s="162" t="s">
        <v>386</v>
      </c>
      <c r="D76" s="319" t="s">
        <v>797</v>
      </c>
      <c r="E76" s="149" t="s">
        <v>843</v>
      </c>
      <c r="F76" s="311" t="s">
        <v>28</v>
      </c>
      <c r="G76" s="311" t="s">
        <v>35</v>
      </c>
      <c r="H76" s="208" t="s">
        <v>578</v>
      </c>
      <c r="I76" s="208" t="s">
        <v>800</v>
      </c>
      <c r="J76" s="149" t="s">
        <v>397</v>
      </c>
      <c r="K76" s="147" t="s">
        <v>397</v>
      </c>
      <c r="L76" s="147" t="s">
        <v>397</v>
      </c>
      <c r="M76" s="153">
        <v>2</v>
      </c>
      <c r="N76" s="154">
        <v>3</v>
      </c>
      <c r="O76" s="153">
        <f t="shared" si="62"/>
        <v>6</v>
      </c>
      <c r="P76" s="167" t="str">
        <f t="shared" si="63"/>
        <v>Medio</v>
      </c>
      <c r="Q76" s="153">
        <v>60</v>
      </c>
      <c r="R76" s="153">
        <f t="shared" si="64"/>
        <v>360</v>
      </c>
      <c r="S76" s="153" t="str">
        <f t="shared" si="65"/>
        <v>II</v>
      </c>
      <c r="T76" s="155" t="str">
        <f t="shared" si="66"/>
        <v>No Aceptable o Aceptable con Control Especifico</v>
      </c>
      <c r="U76" s="137" t="s">
        <v>391</v>
      </c>
      <c r="V76" s="137" t="s">
        <v>392</v>
      </c>
      <c r="W76" s="137" t="s">
        <v>392</v>
      </c>
      <c r="X76" s="149" t="s">
        <v>801</v>
      </c>
      <c r="Y76" s="148" t="s">
        <v>278</v>
      </c>
      <c r="Z76" s="148" t="s">
        <v>392</v>
      </c>
      <c r="AA76" s="149" t="s">
        <v>1059</v>
      </c>
      <c r="AB76" s="147" t="s">
        <v>390</v>
      </c>
      <c r="AC76" s="209" t="s">
        <v>1078</v>
      </c>
      <c r="AD76" s="153">
        <v>2</v>
      </c>
      <c r="AE76" s="154">
        <v>2</v>
      </c>
      <c r="AF76" s="156">
        <f t="shared" si="67"/>
        <v>4</v>
      </c>
      <c r="AG76" s="157">
        <f t="shared" si="68"/>
        <v>240</v>
      </c>
      <c r="AH76" s="158" t="str">
        <f t="shared" si="69"/>
        <v>II</v>
      </c>
      <c r="AI76" s="155" t="str">
        <f t="shared" si="70"/>
        <v>No Aceptable o Aceptable con Control Especifico</v>
      </c>
      <c r="AJ76" s="159">
        <f t="shared" si="71"/>
        <v>360</v>
      </c>
      <c r="AK76" s="159">
        <f t="shared" si="72"/>
        <v>240</v>
      </c>
      <c r="AL76" s="160">
        <f t="shared" si="73"/>
        <v>0.33333333333333331</v>
      </c>
      <c r="AM76" s="161" t="s">
        <v>418</v>
      </c>
      <c r="AN76" s="210" t="s">
        <v>427</v>
      </c>
    </row>
    <row r="77" spans="1:40" ht="250.8">
      <c r="A77" s="566"/>
      <c r="B77" s="162" t="s">
        <v>385</v>
      </c>
      <c r="C77" s="162" t="s">
        <v>386</v>
      </c>
      <c r="D77" s="319" t="s">
        <v>763</v>
      </c>
      <c r="E77" s="149" t="s">
        <v>843</v>
      </c>
      <c r="F77" s="208" t="s">
        <v>28</v>
      </c>
      <c r="G77" s="208" t="s">
        <v>55</v>
      </c>
      <c r="H77" s="208" t="s">
        <v>576</v>
      </c>
      <c r="I77" s="136" t="s">
        <v>693</v>
      </c>
      <c r="J77" s="149" t="s">
        <v>397</v>
      </c>
      <c r="K77" s="147" t="s">
        <v>397</v>
      </c>
      <c r="L77" s="147" t="s">
        <v>397</v>
      </c>
      <c r="M77" s="153">
        <v>6</v>
      </c>
      <c r="N77" s="154">
        <v>1</v>
      </c>
      <c r="O77" s="153">
        <f t="shared" si="62"/>
        <v>6</v>
      </c>
      <c r="P77" s="167" t="str">
        <f t="shared" si="63"/>
        <v>Medio</v>
      </c>
      <c r="Q77" s="153">
        <v>60</v>
      </c>
      <c r="R77" s="153">
        <f t="shared" si="64"/>
        <v>360</v>
      </c>
      <c r="S77" s="153" t="str">
        <f t="shared" si="65"/>
        <v>II</v>
      </c>
      <c r="T77" s="155" t="str">
        <f t="shared" si="66"/>
        <v>No Aceptable o Aceptable con Control Especifico</v>
      </c>
      <c r="U77" s="137" t="s">
        <v>391</v>
      </c>
      <c r="V77" s="137" t="s">
        <v>392</v>
      </c>
      <c r="W77" s="137" t="s">
        <v>392</v>
      </c>
      <c r="X77" s="149" t="s">
        <v>694</v>
      </c>
      <c r="Y77" s="148" t="s">
        <v>278</v>
      </c>
      <c r="Z77" s="148" t="s">
        <v>392</v>
      </c>
      <c r="AA77" s="149" t="s">
        <v>1061</v>
      </c>
      <c r="AB77" s="147" t="s">
        <v>390</v>
      </c>
      <c r="AC77" s="209" t="s">
        <v>1076</v>
      </c>
      <c r="AD77" s="153">
        <v>2</v>
      </c>
      <c r="AE77" s="154">
        <v>1</v>
      </c>
      <c r="AF77" s="156">
        <f t="shared" si="67"/>
        <v>2</v>
      </c>
      <c r="AG77" s="157">
        <f t="shared" si="68"/>
        <v>120</v>
      </c>
      <c r="AH77" s="158" t="str">
        <f t="shared" si="69"/>
        <v>III</v>
      </c>
      <c r="AI77" s="155" t="str">
        <f t="shared" si="70"/>
        <v>Mejorable</v>
      </c>
      <c r="AJ77" s="159">
        <f t="shared" si="71"/>
        <v>360</v>
      </c>
      <c r="AK77" s="159">
        <f t="shared" si="72"/>
        <v>120</v>
      </c>
      <c r="AL77" s="160">
        <f t="shared" si="73"/>
        <v>0.66666666666666663</v>
      </c>
      <c r="AM77" s="161" t="s">
        <v>394</v>
      </c>
      <c r="AN77" s="210" t="s">
        <v>425</v>
      </c>
    </row>
    <row r="78" spans="1:40" ht="226.95" customHeight="1">
      <c r="A78" s="566"/>
      <c r="B78" s="162" t="s">
        <v>385</v>
      </c>
      <c r="C78" s="162" t="s">
        <v>386</v>
      </c>
      <c r="D78" s="319" t="s">
        <v>763</v>
      </c>
      <c r="E78" s="149" t="s">
        <v>843</v>
      </c>
      <c r="F78" s="311" t="s">
        <v>28</v>
      </c>
      <c r="G78" s="311" t="s">
        <v>42</v>
      </c>
      <c r="H78" s="208" t="s">
        <v>577</v>
      </c>
      <c r="I78" s="136" t="s">
        <v>799</v>
      </c>
      <c r="J78" s="147" t="s">
        <v>397</v>
      </c>
      <c r="K78" s="147" t="s">
        <v>397</v>
      </c>
      <c r="L78" s="147" t="s">
        <v>397</v>
      </c>
      <c r="M78" s="153">
        <v>2</v>
      </c>
      <c r="N78" s="154">
        <v>3</v>
      </c>
      <c r="O78" s="156">
        <f t="shared" si="62"/>
        <v>6</v>
      </c>
      <c r="P78" s="167" t="str">
        <f t="shared" si="63"/>
        <v>Medio</v>
      </c>
      <c r="Q78" s="156">
        <v>60</v>
      </c>
      <c r="R78" s="156">
        <f t="shared" si="64"/>
        <v>360</v>
      </c>
      <c r="S78" s="153" t="str">
        <f t="shared" si="65"/>
        <v>II</v>
      </c>
      <c r="T78" s="155" t="str">
        <f t="shared" si="66"/>
        <v>No Aceptable o Aceptable con Control Especifico</v>
      </c>
      <c r="U78" s="137" t="s">
        <v>391</v>
      </c>
      <c r="V78" s="137" t="s">
        <v>392</v>
      </c>
      <c r="W78" s="137" t="s">
        <v>392</v>
      </c>
      <c r="X78" s="147" t="s">
        <v>805</v>
      </c>
      <c r="Y78" s="148" t="s">
        <v>278</v>
      </c>
      <c r="Z78" s="147" t="s">
        <v>392</v>
      </c>
      <c r="AA78" s="136" t="s">
        <v>1077</v>
      </c>
      <c r="AB78" s="148" t="s">
        <v>390</v>
      </c>
      <c r="AC78" s="209" t="s">
        <v>1075</v>
      </c>
      <c r="AD78" s="153">
        <v>2</v>
      </c>
      <c r="AE78" s="154">
        <v>2</v>
      </c>
      <c r="AF78" s="156">
        <f t="shared" si="67"/>
        <v>4</v>
      </c>
      <c r="AG78" s="157">
        <f t="shared" si="68"/>
        <v>240</v>
      </c>
      <c r="AH78" s="158" t="str">
        <f t="shared" si="69"/>
        <v>II</v>
      </c>
      <c r="AI78" s="155" t="str">
        <f t="shared" si="70"/>
        <v>No Aceptable o Aceptable con Control Especifico</v>
      </c>
      <c r="AJ78" s="159">
        <f t="shared" si="71"/>
        <v>360</v>
      </c>
      <c r="AK78" s="159">
        <f t="shared" si="72"/>
        <v>240</v>
      </c>
      <c r="AL78" s="160">
        <f t="shared" si="73"/>
        <v>0.33333333333333331</v>
      </c>
      <c r="AM78" s="161" t="s">
        <v>394</v>
      </c>
      <c r="AN78" s="210" t="s">
        <v>427</v>
      </c>
    </row>
    <row r="79" spans="1:40" ht="97.05" customHeight="1">
      <c r="A79" s="566"/>
      <c r="B79" s="162" t="s">
        <v>385</v>
      </c>
      <c r="C79" s="162" t="s">
        <v>386</v>
      </c>
      <c r="D79" s="319" t="s">
        <v>792</v>
      </c>
      <c r="E79" s="149" t="s">
        <v>843</v>
      </c>
      <c r="F79" s="208" t="s">
        <v>29</v>
      </c>
      <c r="G79" s="208" t="s">
        <v>43</v>
      </c>
      <c r="H79" s="311" t="s">
        <v>617</v>
      </c>
      <c r="I79" s="147" t="s">
        <v>618</v>
      </c>
      <c r="J79" s="147" t="s">
        <v>397</v>
      </c>
      <c r="K79" s="147" t="s">
        <v>397</v>
      </c>
      <c r="L79" s="147" t="s">
        <v>397</v>
      </c>
      <c r="M79" s="153">
        <v>2</v>
      </c>
      <c r="N79" s="154">
        <v>3</v>
      </c>
      <c r="O79" s="153">
        <f t="shared" si="62"/>
        <v>6</v>
      </c>
      <c r="P79" s="167" t="str">
        <f t="shared" si="63"/>
        <v>Medio</v>
      </c>
      <c r="Q79" s="153">
        <v>10</v>
      </c>
      <c r="R79" s="153">
        <f t="shared" si="64"/>
        <v>60</v>
      </c>
      <c r="S79" s="153" t="str">
        <f t="shared" si="65"/>
        <v>III</v>
      </c>
      <c r="T79" s="155" t="str">
        <f t="shared" si="66"/>
        <v>Mejorable</v>
      </c>
      <c r="U79" s="137" t="s">
        <v>391</v>
      </c>
      <c r="V79" s="137" t="s">
        <v>392</v>
      </c>
      <c r="W79" s="137" t="s">
        <v>392</v>
      </c>
      <c r="X79" s="149" t="s">
        <v>619</v>
      </c>
      <c r="Y79" s="148" t="s">
        <v>278</v>
      </c>
      <c r="Z79" s="147" t="s">
        <v>392</v>
      </c>
      <c r="AA79" s="149" t="s">
        <v>621</v>
      </c>
      <c r="AB79" s="147" t="s">
        <v>390</v>
      </c>
      <c r="AC79" s="209" t="s">
        <v>622</v>
      </c>
      <c r="AD79" s="153">
        <v>2</v>
      </c>
      <c r="AE79" s="154">
        <v>2</v>
      </c>
      <c r="AF79" s="156">
        <f t="shared" si="67"/>
        <v>4</v>
      </c>
      <c r="AG79" s="157">
        <f t="shared" si="68"/>
        <v>40</v>
      </c>
      <c r="AH79" s="158" t="str">
        <f t="shared" si="69"/>
        <v>III</v>
      </c>
      <c r="AI79" s="155" t="str">
        <f t="shared" si="70"/>
        <v>Mejorable</v>
      </c>
      <c r="AJ79" s="159">
        <v>60</v>
      </c>
      <c r="AK79" s="159">
        <f t="shared" si="72"/>
        <v>40</v>
      </c>
      <c r="AL79" s="160">
        <f t="shared" si="73"/>
        <v>0.33333333333333331</v>
      </c>
      <c r="AM79" s="161" t="s">
        <v>407</v>
      </c>
      <c r="AN79" s="210" t="s">
        <v>427</v>
      </c>
    </row>
    <row r="80" spans="1:40" ht="108">
      <c r="A80" s="566"/>
      <c r="B80" s="162" t="s">
        <v>385</v>
      </c>
      <c r="C80" s="162" t="s">
        <v>386</v>
      </c>
      <c r="D80" s="338" t="s">
        <v>787</v>
      </c>
      <c r="E80" s="149" t="s">
        <v>843</v>
      </c>
      <c r="F80" s="208" t="s">
        <v>29</v>
      </c>
      <c r="G80" s="136" t="s">
        <v>49</v>
      </c>
      <c r="H80" s="227" t="s">
        <v>1195</v>
      </c>
      <c r="I80" s="136" t="s">
        <v>477</v>
      </c>
      <c r="J80" s="136" t="s">
        <v>788</v>
      </c>
      <c r="K80" s="136" t="s">
        <v>479</v>
      </c>
      <c r="L80" s="136" t="s">
        <v>480</v>
      </c>
      <c r="M80" s="153">
        <v>2</v>
      </c>
      <c r="N80" s="154">
        <v>3</v>
      </c>
      <c r="O80" s="156">
        <f t="shared" si="62"/>
        <v>6</v>
      </c>
      <c r="P80" s="167" t="str">
        <f t="shared" si="63"/>
        <v>Medio</v>
      </c>
      <c r="Q80" s="156">
        <v>25</v>
      </c>
      <c r="R80" s="156">
        <f t="shared" si="64"/>
        <v>150</v>
      </c>
      <c r="S80" s="153" t="str">
        <f t="shared" si="65"/>
        <v>II</v>
      </c>
      <c r="T80" s="155" t="str">
        <f t="shared" si="66"/>
        <v>No Aceptable o Aceptable con Control Especifico</v>
      </c>
      <c r="U80" s="137" t="s">
        <v>391</v>
      </c>
      <c r="V80" s="137" t="s">
        <v>392</v>
      </c>
      <c r="W80" s="137" t="s">
        <v>392</v>
      </c>
      <c r="X80" s="136" t="s">
        <v>474</v>
      </c>
      <c r="Y80" s="148" t="s">
        <v>278</v>
      </c>
      <c r="Z80" s="147" t="s">
        <v>392</v>
      </c>
      <c r="AA80" s="149" t="s">
        <v>1073</v>
      </c>
      <c r="AB80" s="148" t="s">
        <v>390</v>
      </c>
      <c r="AC80" s="149" t="s">
        <v>1074</v>
      </c>
      <c r="AD80" s="153">
        <v>2</v>
      </c>
      <c r="AE80" s="154">
        <v>2</v>
      </c>
      <c r="AF80" s="156">
        <f t="shared" si="67"/>
        <v>4</v>
      </c>
      <c r="AG80" s="157">
        <f t="shared" si="68"/>
        <v>100</v>
      </c>
      <c r="AH80" s="158" t="str">
        <f t="shared" si="69"/>
        <v>III</v>
      </c>
      <c r="AI80" s="155" t="str">
        <f t="shared" si="70"/>
        <v>Mejorable</v>
      </c>
      <c r="AJ80" s="159">
        <f t="shared" si="71"/>
        <v>150</v>
      </c>
      <c r="AK80" s="159">
        <f t="shared" si="72"/>
        <v>100</v>
      </c>
      <c r="AL80" s="160">
        <f t="shared" si="73"/>
        <v>0.33333333333333331</v>
      </c>
      <c r="AM80" s="161" t="s">
        <v>476</v>
      </c>
      <c r="AN80" s="210" t="s">
        <v>427</v>
      </c>
    </row>
    <row r="81" spans="1:40" ht="108">
      <c r="A81" s="566"/>
      <c r="B81" s="162" t="s">
        <v>385</v>
      </c>
      <c r="C81" s="162" t="s">
        <v>386</v>
      </c>
      <c r="D81" s="338" t="s">
        <v>785</v>
      </c>
      <c r="E81" s="149" t="s">
        <v>843</v>
      </c>
      <c r="F81" s="208" t="s">
        <v>29</v>
      </c>
      <c r="G81" s="208" t="s">
        <v>36</v>
      </c>
      <c r="H81" s="208" t="s">
        <v>784</v>
      </c>
      <c r="I81" s="136" t="s">
        <v>481</v>
      </c>
      <c r="J81" s="136" t="s">
        <v>478</v>
      </c>
      <c r="K81" s="136" t="s">
        <v>397</v>
      </c>
      <c r="L81" s="136" t="s">
        <v>482</v>
      </c>
      <c r="M81" s="153">
        <v>2</v>
      </c>
      <c r="N81" s="154">
        <v>3</v>
      </c>
      <c r="O81" s="156">
        <f t="shared" si="62"/>
        <v>6</v>
      </c>
      <c r="P81" s="167" t="str">
        <f t="shared" si="63"/>
        <v>Medio</v>
      </c>
      <c r="Q81" s="156">
        <v>25</v>
      </c>
      <c r="R81" s="156">
        <f t="shared" si="64"/>
        <v>150</v>
      </c>
      <c r="S81" s="153" t="str">
        <f t="shared" si="65"/>
        <v>II</v>
      </c>
      <c r="T81" s="155" t="str">
        <f t="shared" si="66"/>
        <v>No Aceptable o Aceptable con Control Especifico</v>
      </c>
      <c r="U81" s="137" t="s">
        <v>391</v>
      </c>
      <c r="V81" s="137" t="s">
        <v>392</v>
      </c>
      <c r="W81" s="137" t="s">
        <v>392</v>
      </c>
      <c r="X81" s="136" t="s">
        <v>483</v>
      </c>
      <c r="Y81" s="148" t="s">
        <v>278</v>
      </c>
      <c r="Z81" s="136" t="s">
        <v>484</v>
      </c>
      <c r="AA81" s="136" t="s">
        <v>1072</v>
      </c>
      <c r="AB81" s="148" t="s">
        <v>390</v>
      </c>
      <c r="AC81" s="136" t="s">
        <v>791</v>
      </c>
      <c r="AD81" s="153">
        <v>2</v>
      </c>
      <c r="AE81" s="154">
        <v>2</v>
      </c>
      <c r="AF81" s="156">
        <f t="shared" si="67"/>
        <v>4</v>
      </c>
      <c r="AG81" s="157">
        <f t="shared" si="68"/>
        <v>100</v>
      </c>
      <c r="AH81" s="158" t="str">
        <f t="shared" si="69"/>
        <v>III</v>
      </c>
      <c r="AI81" s="155" t="str">
        <f t="shared" si="70"/>
        <v>Mejorable</v>
      </c>
      <c r="AJ81" s="159">
        <f t="shared" si="71"/>
        <v>150</v>
      </c>
      <c r="AK81" s="159">
        <f t="shared" si="72"/>
        <v>100</v>
      </c>
      <c r="AL81" s="160">
        <f t="shared" si="73"/>
        <v>0.33333333333333331</v>
      </c>
      <c r="AM81" s="161" t="s">
        <v>476</v>
      </c>
      <c r="AN81" s="210" t="s">
        <v>427</v>
      </c>
    </row>
    <row r="82" spans="1:40" ht="108">
      <c r="A82" s="566"/>
      <c r="B82" s="162" t="s">
        <v>385</v>
      </c>
      <c r="C82" s="162" t="s">
        <v>574</v>
      </c>
      <c r="D82" s="338" t="s">
        <v>796</v>
      </c>
      <c r="E82" s="149" t="s">
        <v>843</v>
      </c>
      <c r="F82" s="208" t="s">
        <v>29</v>
      </c>
      <c r="G82" s="208" t="s">
        <v>62</v>
      </c>
      <c r="H82" s="311" t="s">
        <v>812</v>
      </c>
      <c r="I82" s="147" t="s">
        <v>681</v>
      </c>
      <c r="J82" s="149" t="s">
        <v>389</v>
      </c>
      <c r="K82" s="149" t="s">
        <v>397</v>
      </c>
      <c r="L82" s="149" t="s">
        <v>682</v>
      </c>
      <c r="M82" s="153">
        <v>6</v>
      </c>
      <c r="N82" s="154">
        <v>1</v>
      </c>
      <c r="O82" s="153">
        <f t="shared" si="62"/>
        <v>6</v>
      </c>
      <c r="P82" s="167" t="str">
        <f t="shared" si="63"/>
        <v>Medio</v>
      </c>
      <c r="Q82" s="153">
        <v>100</v>
      </c>
      <c r="R82" s="153">
        <f t="shared" si="64"/>
        <v>600</v>
      </c>
      <c r="S82" s="153" t="str">
        <f t="shared" si="65"/>
        <v>I</v>
      </c>
      <c r="T82" s="155" t="str">
        <f t="shared" si="66"/>
        <v>No Aceptable</v>
      </c>
      <c r="U82" s="137" t="s">
        <v>391</v>
      </c>
      <c r="V82" s="137" t="s">
        <v>392</v>
      </c>
      <c r="W82" s="137" t="s">
        <v>392</v>
      </c>
      <c r="X82" s="149" t="s">
        <v>626</v>
      </c>
      <c r="Y82" s="148" t="s">
        <v>278</v>
      </c>
      <c r="Z82" s="147" t="s">
        <v>392</v>
      </c>
      <c r="AA82" s="149" t="s">
        <v>1051</v>
      </c>
      <c r="AB82" s="147" t="s">
        <v>390</v>
      </c>
      <c r="AC82" s="209" t="s">
        <v>794</v>
      </c>
      <c r="AD82" s="153">
        <v>2</v>
      </c>
      <c r="AE82" s="154">
        <v>1</v>
      </c>
      <c r="AF82" s="156">
        <f t="shared" si="67"/>
        <v>2</v>
      </c>
      <c r="AG82" s="157">
        <f t="shared" si="68"/>
        <v>200</v>
      </c>
      <c r="AH82" s="158" t="str">
        <f t="shared" si="69"/>
        <v>II</v>
      </c>
      <c r="AI82" s="155" t="str">
        <f t="shared" si="70"/>
        <v>No Aceptable o Aceptable con Control Especifico</v>
      </c>
      <c r="AJ82" s="159">
        <v>600</v>
      </c>
      <c r="AK82" s="159">
        <f t="shared" si="72"/>
        <v>200</v>
      </c>
      <c r="AL82" s="160">
        <f t="shared" si="73"/>
        <v>0.66666666666666663</v>
      </c>
      <c r="AM82" s="161" t="s">
        <v>394</v>
      </c>
      <c r="AN82" s="210" t="s">
        <v>399</v>
      </c>
    </row>
    <row r="83" spans="1:40" ht="91.05" customHeight="1">
      <c r="A83" s="566"/>
      <c r="B83" s="162" t="s">
        <v>385</v>
      </c>
      <c r="C83" s="162" t="s">
        <v>574</v>
      </c>
      <c r="D83" s="338" t="s">
        <v>796</v>
      </c>
      <c r="E83" s="149" t="s">
        <v>843</v>
      </c>
      <c r="F83" s="208" t="s">
        <v>29</v>
      </c>
      <c r="G83" s="208" t="s">
        <v>67</v>
      </c>
      <c r="H83" s="311" t="s">
        <v>811</v>
      </c>
      <c r="I83" s="147" t="s">
        <v>820</v>
      </c>
      <c r="J83" s="149" t="s">
        <v>389</v>
      </c>
      <c r="K83" s="149" t="s">
        <v>397</v>
      </c>
      <c r="L83" s="149" t="s">
        <v>685</v>
      </c>
      <c r="M83" s="153">
        <v>6</v>
      </c>
      <c r="N83" s="154">
        <v>1</v>
      </c>
      <c r="O83" s="153">
        <f t="shared" si="62"/>
        <v>6</v>
      </c>
      <c r="P83" s="167" t="str">
        <f t="shared" si="63"/>
        <v>Medio</v>
      </c>
      <c r="Q83" s="153">
        <v>100</v>
      </c>
      <c r="R83" s="153">
        <f t="shared" si="64"/>
        <v>600</v>
      </c>
      <c r="S83" s="153" t="str">
        <f t="shared" si="65"/>
        <v>I</v>
      </c>
      <c r="T83" s="155" t="str">
        <f t="shared" si="66"/>
        <v>No Aceptable</v>
      </c>
      <c r="U83" s="137" t="s">
        <v>391</v>
      </c>
      <c r="V83" s="137" t="s">
        <v>392</v>
      </c>
      <c r="W83" s="137" t="s">
        <v>392</v>
      </c>
      <c r="X83" s="149" t="s">
        <v>626</v>
      </c>
      <c r="Y83" s="148" t="s">
        <v>278</v>
      </c>
      <c r="Z83" s="147" t="s">
        <v>392</v>
      </c>
      <c r="AA83" s="149" t="s">
        <v>962</v>
      </c>
      <c r="AB83" s="147" t="s">
        <v>390</v>
      </c>
      <c r="AC83" s="209" t="s">
        <v>687</v>
      </c>
      <c r="AD83" s="153">
        <v>2</v>
      </c>
      <c r="AE83" s="154">
        <v>1</v>
      </c>
      <c r="AF83" s="156">
        <f t="shared" si="67"/>
        <v>2</v>
      </c>
      <c r="AG83" s="157">
        <f t="shared" si="68"/>
        <v>200</v>
      </c>
      <c r="AH83" s="158" t="str">
        <f t="shared" si="69"/>
        <v>II</v>
      </c>
      <c r="AI83" s="155" t="str">
        <f t="shared" si="70"/>
        <v>No Aceptable o Aceptable con Control Especifico</v>
      </c>
      <c r="AJ83" s="159">
        <v>600</v>
      </c>
      <c r="AK83" s="159">
        <f t="shared" si="72"/>
        <v>200</v>
      </c>
      <c r="AL83" s="160">
        <f t="shared" si="73"/>
        <v>0.66666666666666663</v>
      </c>
      <c r="AM83" s="161" t="s">
        <v>394</v>
      </c>
      <c r="AN83" s="210" t="s">
        <v>399</v>
      </c>
    </row>
    <row r="84" spans="1:40" ht="108">
      <c r="A84" s="566"/>
      <c r="B84" s="162" t="s">
        <v>385</v>
      </c>
      <c r="C84" s="162" t="s">
        <v>574</v>
      </c>
      <c r="D84" s="319" t="s">
        <v>770</v>
      </c>
      <c r="E84" s="149" t="s">
        <v>843</v>
      </c>
      <c r="F84" s="208" t="s">
        <v>30</v>
      </c>
      <c r="G84" s="208" t="s">
        <v>44</v>
      </c>
      <c r="H84" s="311" t="s">
        <v>636</v>
      </c>
      <c r="I84" s="147" t="s">
        <v>645</v>
      </c>
      <c r="J84" s="147" t="s">
        <v>390</v>
      </c>
      <c r="K84" s="147" t="s">
        <v>638</v>
      </c>
      <c r="L84" s="147" t="s">
        <v>639</v>
      </c>
      <c r="M84" s="153">
        <v>2</v>
      </c>
      <c r="N84" s="154">
        <v>4</v>
      </c>
      <c r="O84" s="153">
        <f t="shared" si="62"/>
        <v>8</v>
      </c>
      <c r="P84" s="167" t="str">
        <f t="shared" si="63"/>
        <v>Medio</v>
      </c>
      <c r="Q84" s="153">
        <v>100</v>
      </c>
      <c r="R84" s="153">
        <f t="shared" si="64"/>
        <v>800</v>
      </c>
      <c r="S84" s="153" t="str">
        <f t="shared" si="65"/>
        <v>I</v>
      </c>
      <c r="T84" s="155" t="str">
        <f t="shared" si="66"/>
        <v>No Aceptable</v>
      </c>
      <c r="U84" s="137" t="s">
        <v>391</v>
      </c>
      <c r="V84" s="137" t="s">
        <v>392</v>
      </c>
      <c r="W84" s="137" t="s">
        <v>392</v>
      </c>
      <c r="X84" s="149" t="s">
        <v>626</v>
      </c>
      <c r="Y84" s="148" t="s">
        <v>278</v>
      </c>
      <c r="Z84" s="147" t="s">
        <v>392</v>
      </c>
      <c r="AA84" s="149" t="s">
        <v>1071</v>
      </c>
      <c r="AB84" s="147" t="s">
        <v>641</v>
      </c>
      <c r="AC84" s="209" t="s">
        <v>643</v>
      </c>
      <c r="AD84" s="153">
        <v>2</v>
      </c>
      <c r="AE84" s="154">
        <v>3</v>
      </c>
      <c r="AF84" s="156">
        <f t="shared" si="67"/>
        <v>6</v>
      </c>
      <c r="AG84" s="157">
        <f t="shared" si="68"/>
        <v>600</v>
      </c>
      <c r="AH84" s="158" t="str">
        <f t="shared" si="69"/>
        <v>I</v>
      </c>
      <c r="AI84" s="155" t="str">
        <f t="shared" si="70"/>
        <v>No Aceptable</v>
      </c>
      <c r="AJ84" s="159">
        <v>800</v>
      </c>
      <c r="AK84" s="159">
        <f t="shared" si="72"/>
        <v>600</v>
      </c>
      <c r="AL84" s="160">
        <f t="shared" si="73"/>
        <v>0.25</v>
      </c>
      <c r="AM84" s="161" t="s">
        <v>407</v>
      </c>
      <c r="AN84" s="210" t="s">
        <v>634</v>
      </c>
    </row>
    <row r="85" spans="1:40" ht="106.05" customHeight="1">
      <c r="A85" s="566"/>
      <c r="B85" s="162" t="s">
        <v>385</v>
      </c>
      <c r="C85" s="162" t="s">
        <v>574</v>
      </c>
      <c r="D85" s="319" t="s">
        <v>770</v>
      </c>
      <c r="E85" s="149" t="s">
        <v>843</v>
      </c>
      <c r="F85" s="208" t="s">
        <v>30</v>
      </c>
      <c r="G85" s="208" t="s">
        <v>57</v>
      </c>
      <c r="H85" s="311" t="s">
        <v>1045</v>
      </c>
      <c r="I85" s="147" t="s">
        <v>646</v>
      </c>
      <c r="J85" s="147" t="s">
        <v>390</v>
      </c>
      <c r="K85" s="147" t="s">
        <v>638</v>
      </c>
      <c r="L85" s="147" t="s">
        <v>639</v>
      </c>
      <c r="M85" s="153">
        <v>2</v>
      </c>
      <c r="N85" s="154">
        <v>4</v>
      </c>
      <c r="O85" s="153">
        <f t="shared" si="62"/>
        <v>8</v>
      </c>
      <c r="P85" s="167" t="str">
        <f t="shared" si="63"/>
        <v>Medio</v>
      </c>
      <c r="Q85" s="153">
        <v>100</v>
      </c>
      <c r="R85" s="153">
        <f t="shared" si="64"/>
        <v>800</v>
      </c>
      <c r="S85" s="153" t="str">
        <f t="shared" si="65"/>
        <v>I</v>
      </c>
      <c r="T85" s="155" t="str">
        <f t="shared" si="66"/>
        <v>No Aceptable</v>
      </c>
      <c r="U85" s="137" t="s">
        <v>391</v>
      </c>
      <c r="V85" s="137" t="s">
        <v>392</v>
      </c>
      <c r="W85" s="137" t="s">
        <v>392</v>
      </c>
      <c r="X85" s="149" t="s">
        <v>626</v>
      </c>
      <c r="Y85" s="148" t="s">
        <v>278</v>
      </c>
      <c r="Z85" s="147" t="s">
        <v>392</v>
      </c>
      <c r="AA85" s="149" t="s">
        <v>1070</v>
      </c>
      <c r="AB85" s="147" t="s">
        <v>641</v>
      </c>
      <c r="AC85" s="209" t="s">
        <v>643</v>
      </c>
      <c r="AD85" s="153">
        <v>2</v>
      </c>
      <c r="AE85" s="154">
        <v>3</v>
      </c>
      <c r="AF85" s="156">
        <f t="shared" si="67"/>
        <v>6</v>
      </c>
      <c r="AG85" s="157">
        <f t="shared" si="68"/>
        <v>600</v>
      </c>
      <c r="AH85" s="158" t="str">
        <f t="shared" si="69"/>
        <v>I</v>
      </c>
      <c r="AI85" s="155" t="str">
        <f t="shared" si="70"/>
        <v>No Aceptable</v>
      </c>
      <c r="AJ85" s="159">
        <v>800</v>
      </c>
      <c r="AK85" s="159">
        <f t="shared" si="72"/>
        <v>600</v>
      </c>
      <c r="AL85" s="160">
        <f t="shared" si="73"/>
        <v>0.25</v>
      </c>
      <c r="AM85" s="161" t="s">
        <v>407</v>
      </c>
      <c r="AN85" s="210" t="s">
        <v>634</v>
      </c>
    </row>
  </sheetData>
  <autoFilter ref="A10:AB75"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25:A39"/>
    <mergeCell ref="A67:A85"/>
    <mergeCell ref="A40:A53"/>
    <mergeCell ref="A54:A66"/>
  </mergeCells>
  <conditionalFormatting sqref="M33:N33">
    <cfRule type="cellIs" dxfId="362" priority="440" stopIfTrue="1" operator="greaterThan">
      <formula>#REF!</formula>
    </cfRule>
  </conditionalFormatting>
  <conditionalFormatting sqref="M56:N56 M62:N62">
    <cfRule type="cellIs" dxfId="361" priority="262" stopIfTrue="1" operator="greaterThan">
      <formula>#REF!</formula>
    </cfRule>
  </conditionalFormatting>
  <conditionalFormatting sqref="M67:N68 Q67:Q68">
    <cfRule type="cellIs" dxfId="360" priority="276" stopIfTrue="1" operator="greaterThan">
      <formula>#REF!</formula>
    </cfRule>
  </conditionalFormatting>
  <conditionalFormatting sqref="M71:N72 Q71:Q72 M78:N78 Q78 M80:N81 Q80:Q81">
    <cfRule type="cellIs" dxfId="359" priority="275" stopIfTrue="1" operator="greaterThan">
      <formula>#REF!</formula>
    </cfRule>
  </conditionalFormatting>
  <conditionalFormatting sqref="M11:O32">
    <cfRule type="cellIs" dxfId="358" priority="326" stopIfTrue="1" operator="greaterThan">
      <formula>#REF!</formula>
    </cfRule>
  </conditionalFormatting>
  <conditionalFormatting sqref="M35:O53">
    <cfRule type="cellIs" dxfId="357" priority="119" stopIfTrue="1" operator="greaterThan">
      <formula>#REF!</formula>
    </cfRule>
  </conditionalFormatting>
  <conditionalFormatting sqref="M55:O55">
    <cfRule type="cellIs" dxfId="356" priority="92" stopIfTrue="1" operator="greaterThan">
      <formula>#REF!</formula>
    </cfRule>
  </conditionalFormatting>
  <conditionalFormatting sqref="M57:O57">
    <cfRule type="cellIs" dxfId="355" priority="2" stopIfTrue="1" operator="greaterThan">
      <formula>#REF!</formula>
    </cfRule>
  </conditionalFormatting>
  <conditionalFormatting sqref="M60:O61">
    <cfRule type="cellIs" dxfId="354" priority="60" stopIfTrue="1" operator="greaterThan">
      <formula>#REF!</formula>
    </cfRule>
  </conditionalFormatting>
  <conditionalFormatting sqref="M63:O63">
    <cfRule type="cellIs" dxfId="353" priority="35" stopIfTrue="1" operator="greaterThan">
      <formula>#REF!</formula>
    </cfRule>
  </conditionalFormatting>
  <conditionalFormatting sqref="M65:O66">
    <cfRule type="cellIs" dxfId="352" priority="28" stopIfTrue="1" operator="greaterThan">
      <formula>#REF!</formula>
    </cfRule>
  </conditionalFormatting>
  <conditionalFormatting sqref="M69:O70">
    <cfRule type="cellIs" dxfId="351" priority="274" stopIfTrue="1" operator="greaterThan">
      <formula>#REF!</formula>
    </cfRule>
  </conditionalFormatting>
  <conditionalFormatting sqref="M73:O77">
    <cfRule type="cellIs" dxfId="350" priority="267" stopIfTrue="1" operator="greaterThan">
      <formula>#REF!</formula>
    </cfRule>
  </conditionalFormatting>
  <conditionalFormatting sqref="M79:O79">
    <cfRule type="cellIs" dxfId="349" priority="271" stopIfTrue="1" operator="greaterThan">
      <formula>#REF!</formula>
    </cfRule>
  </conditionalFormatting>
  <conditionalFormatting sqref="M82:O85">
    <cfRule type="cellIs" dxfId="348" priority="269" stopIfTrue="1" operator="greaterThan">
      <formula>#REF!</formula>
    </cfRule>
  </conditionalFormatting>
  <conditionalFormatting sqref="M54:P54">
    <cfRule type="cellIs" dxfId="347" priority="105" stopIfTrue="1" operator="greaterThan">
      <formula>#REF!</formula>
    </cfRule>
  </conditionalFormatting>
  <conditionalFormatting sqref="M64:P64">
    <cfRule type="cellIs" dxfId="346" priority="48" stopIfTrue="1" operator="greaterThan">
      <formula>#REF!</formula>
    </cfRule>
  </conditionalFormatting>
  <conditionalFormatting sqref="M58:R59">
    <cfRule type="cellIs" dxfId="345" priority="75" stopIfTrue="1" operator="greaterThan">
      <formula>#REF!</formula>
    </cfRule>
  </conditionalFormatting>
  <conditionalFormatting sqref="P11">
    <cfRule type="iconSet" priority="574">
      <iconSet showValue="0">
        <cfvo type="percent" val="0"/>
        <cfvo type="num" val="10"/>
        <cfvo type="num" val="24"/>
      </iconSet>
    </cfRule>
    <cfRule type="iconSet" priority="573">
      <iconSet showValue="0" reverse="1">
        <cfvo type="percent" val="0"/>
        <cfvo type="num" val="10"/>
        <cfvo type="num" val="24"/>
      </iconSet>
    </cfRule>
    <cfRule type="colorScale" priority="572">
      <colorScale>
        <cfvo type="num" val="6"/>
        <cfvo type="num" val="9"/>
        <cfvo type="num" val="23"/>
        <color rgb="FFF8696B"/>
        <color rgb="FFFFEB84"/>
        <color rgb="FF63BE7B"/>
      </colorScale>
    </cfRule>
    <cfRule type="iconSet" priority="575">
      <iconSet>
        <cfvo type="percent" val="0"/>
        <cfvo type="percent" val="9"/>
        <cfvo type="percent" val="23"/>
      </iconSet>
    </cfRule>
  </conditionalFormatting>
  <conditionalFormatting sqref="P12">
    <cfRule type="iconSet" priority="570">
      <iconSet>
        <cfvo type="percent" val="0"/>
        <cfvo type="percent" val="9"/>
        <cfvo type="percent" val="23"/>
      </iconSet>
    </cfRule>
    <cfRule type="iconSet" priority="569">
      <iconSet showValue="0">
        <cfvo type="percent" val="0"/>
        <cfvo type="num" val="10"/>
        <cfvo type="num" val="24"/>
      </iconSet>
    </cfRule>
    <cfRule type="iconSet" priority="568">
      <iconSet showValue="0" reverse="1">
        <cfvo type="percent" val="0"/>
        <cfvo type="num" val="10"/>
        <cfvo type="num" val="24"/>
      </iconSet>
    </cfRule>
    <cfRule type="colorScale" priority="567">
      <colorScale>
        <cfvo type="num" val="6"/>
        <cfvo type="num" val="9"/>
        <cfvo type="num" val="23"/>
        <color rgb="FFF8696B"/>
        <color rgb="FFFFEB84"/>
        <color rgb="FF63BE7B"/>
      </colorScale>
    </cfRule>
  </conditionalFormatting>
  <conditionalFormatting sqref="P13">
    <cfRule type="colorScale" priority="532">
      <colorScale>
        <cfvo type="num" val="6"/>
        <cfvo type="num" val="9"/>
        <cfvo type="num" val="23"/>
        <color rgb="FFF8696B"/>
        <color rgb="FFFFEB84"/>
        <color rgb="FF63BE7B"/>
      </colorScale>
    </cfRule>
    <cfRule type="iconSet" priority="533">
      <iconSet showValue="0" reverse="1">
        <cfvo type="percent" val="0"/>
        <cfvo type="num" val="10"/>
        <cfvo type="num" val="24"/>
      </iconSet>
    </cfRule>
    <cfRule type="iconSet" priority="535">
      <iconSet>
        <cfvo type="percent" val="0"/>
        <cfvo type="percent" val="9"/>
        <cfvo type="percent" val="23"/>
      </iconSet>
    </cfRule>
    <cfRule type="iconSet" priority="534">
      <iconSet showValue="0">
        <cfvo type="percent" val="0"/>
        <cfvo type="num" val="10"/>
        <cfvo type="num" val="24"/>
      </iconSet>
    </cfRule>
  </conditionalFormatting>
  <conditionalFormatting sqref="P13:P17">
    <cfRule type="cellIs" dxfId="344" priority="453" stopIfTrue="1" operator="greaterThan">
      <formula>#REF!</formula>
    </cfRule>
  </conditionalFormatting>
  <conditionalFormatting sqref="P14:P15">
    <cfRule type="iconSet" priority="562">
      <iconSet>
        <cfvo type="percent" val="0"/>
        <cfvo type="percent" val="9"/>
        <cfvo type="percent" val="23"/>
      </iconSet>
    </cfRule>
    <cfRule type="iconSet" priority="560">
      <iconSet showValue="0" reverse="1">
        <cfvo type="percent" val="0"/>
        <cfvo type="num" val="10"/>
        <cfvo type="num" val="24"/>
      </iconSet>
    </cfRule>
    <cfRule type="colorScale" priority="559">
      <colorScale>
        <cfvo type="num" val="6"/>
        <cfvo type="num" val="9"/>
        <cfvo type="num" val="23"/>
        <color rgb="FFF8696B"/>
        <color rgb="FFFFEB84"/>
        <color rgb="FF63BE7B"/>
      </colorScale>
    </cfRule>
    <cfRule type="iconSet" priority="561">
      <iconSet showValue="0">
        <cfvo type="percent" val="0"/>
        <cfvo type="num" val="10"/>
        <cfvo type="num" val="24"/>
      </iconSet>
    </cfRule>
  </conditionalFormatting>
  <conditionalFormatting sqref="P16">
    <cfRule type="colorScale" priority="563">
      <colorScale>
        <cfvo type="num" val="6"/>
        <cfvo type="num" val="9"/>
        <cfvo type="num" val="23"/>
        <color rgb="FFF8696B"/>
        <color rgb="FFFFEB84"/>
        <color rgb="FF63BE7B"/>
      </colorScale>
    </cfRule>
    <cfRule type="iconSet" priority="564">
      <iconSet showValue="0" reverse="1">
        <cfvo type="percent" val="0"/>
        <cfvo type="num" val="10"/>
        <cfvo type="num" val="24"/>
      </iconSet>
    </cfRule>
    <cfRule type="iconSet" priority="565">
      <iconSet showValue="0">
        <cfvo type="percent" val="0"/>
        <cfvo type="num" val="10"/>
        <cfvo type="num" val="24"/>
      </iconSet>
    </cfRule>
    <cfRule type="iconSet" priority="566">
      <iconSet>
        <cfvo type="percent" val="0"/>
        <cfvo type="percent" val="9"/>
        <cfvo type="percent" val="23"/>
      </iconSet>
    </cfRule>
  </conditionalFormatting>
  <conditionalFormatting sqref="P17">
    <cfRule type="colorScale" priority="454">
      <colorScale>
        <cfvo type="num" val="6"/>
        <cfvo type="num" val="9"/>
        <cfvo type="num" val="23"/>
        <color rgb="FFF8696B"/>
        <color rgb="FFFFEB84"/>
        <color rgb="FF63BE7B"/>
      </colorScale>
    </cfRule>
    <cfRule type="iconSet" priority="455">
      <iconSet showValue="0" reverse="1">
        <cfvo type="percent" val="0"/>
        <cfvo type="num" val="10"/>
        <cfvo type="num" val="24"/>
      </iconSet>
    </cfRule>
    <cfRule type="iconSet" priority="457">
      <iconSet>
        <cfvo type="percent" val="0"/>
        <cfvo type="percent" val="9"/>
        <cfvo type="percent" val="23"/>
      </iconSet>
    </cfRule>
    <cfRule type="iconSet" priority="456">
      <iconSet showValue="0">
        <cfvo type="percent" val="0"/>
        <cfvo type="num" val="10"/>
        <cfvo type="num" val="24"/>
      </iconSet>
    </cfRule>
  </conditionalFormatting>
  <conditionalFormatting sqref="P18">
    <cfRule type="iconSet" priority="557">
      <iconSet showValue="0">
        <cfvo type="percent" val="0"/>
        <cfvo type="num" val="10"/>
        <cfvo type="num" val="24"/>
      </iconSet>
    </cfRule>
    <cfRule type="iconSet" priority="558">
      <iconSet>
        <cfvo type="percent" val="0"/>
        <cfvo type="percent" val="9"/>
        <cfvo type="percent" val="23"/>
      </iconSet>
    </cfRule>
    <cfRule type="colorScale" priority="555">
      <colorScale>
        <cfvo type="num" val="6"/>
        <cfvo type="num" val="9"/>
        <cfvo type="num" val="23"/>
        <color rgb="FFF8696B"/>
        <color rgb="FFFFEB84"/>
        <color rgb="FF63BE7B"/>
      </colorScale>
    </cfRule>
    <cfRule type="iconSet" priority="556">
      <iconSet showValue="0" reverse="1">
        <cfvo type="percent" val="0"/>
        <cfvo type="num" val="10"/>
        <cfvo type="num" val="24"/>
      </iconSet>
    </cfRule>
  </conditionalFormatting>
  <conditionalFormatting sqref="P18:P24">
    <cfRule type="cellIs" dxfId="343" priority="479" stopIfTrue="1" operator="greaterThan">
      <formula>#REF!</formula>
    </cfRule>
  </conditionalFormatting>
  <conditionalFormatting sqref="P19">
    <cfRule type="colorScale" priority="551">
      <colorScale>
        <cfvo type="num" val="6"/>
        <cfvo type="num" val="9"/>
        <cfvo type="num" val="23"/>
        <color rgb="FFF8696B"/>
        <color rgb="FFFFEB84"/>
        <color rgb="FF63BE7B"/>
      </colorScale>
    </cfRule>
    <cfRule type="iconSet" priority="554">
      <iconSet>
        <cfvo type="percent" val="0"/>
        <cfvo type="percent" val="9"/>
        <cfvo type="percent" val="23"/>
      </iconSet>
    </cfRule>
    <cfRule type="iconSet" priority="553">
      <iconSet showValue="0">
        <cfvo type="percent" val="0"/>
        <cfvo type="num" val="10"/>
        <cfvo type="num" val="24"/>
      </iconSet>
    </cfRule>
    <cfRule type="iconSet" priority="552">
      <iconSet showValue="0" reverse="1">
        <cfvo type="percent" val="0"/>
        <cfvo type="num" val="10"/>
        <cfvo type="num" val="24"/>
      </iconSet>
    </cfRule>
  </conditionalFormatting>
  <conditionalFormatting sqref="P20">
    <cfRule type="iconSet" priority="468">
      <iconSet showValue="0" reverse="1">
        <cfvo type="percent" val="0"/>
        <cfvo type="num" val="10"/>
        <cfvo type="num" val="24"/>
      </iconSet>
    </cfRule>
    <cfRule type="colorScale" priority="467">
      <colorScale>
        <cfvo type="num" val="6"/>
        <cfvo type="num" val="9"/>
        <cfvo type="num" val="23"/>
        <color rgb="FFF8696B"/>
        <color rgb="FFFFEB84"/>
        <color rgb="FF63BE7B"/>
      </colorScale>
    </cfRule>
    <cfRule type="iconSet" priority="470">
      <iconSet>
        <cfvo type="percent" val="0"/>
        <cfvo type="percent" val="9"/>
        <cfvo type="percent" val="23"/>
      </iconSet>
    </cfRule>
    <cfRule type="iconSet" priority="469">
      <iconSet showValue="0">
        <cfvo type="percent" val="0"/>
        <cfvo type="num" val="10"/>
        <cfvo type="num" val="24"/>
      </iconSet>
    </cfRule>
  </conditionalFormatting>
  <conditionalFormatting sqref="P21">
    <cfRule type="iconSet" priority="483">
      <iconSet>
        <cfvo type="percent" val="0"/>
        <cfvo type="percent" val="9"/>
        <cfvo type="percent" val="23"/>
      </iconSet>
    </cfRule>
    <cfRule type="iconSet" priority="482">
      <iconSet showValue="0">
        <cfvo type="percent" val="0"/>
        <cfvo type="num" val="10"/>
        <cfvo type="num" val="24"/>
      </iconSet>
    </cfRule>
    <cfRule type="iconSet" priority="481">
      <iconSet showValue="0" reverse="1">
        <cfvo type="percent" val="0"/>
        <cfvo type="num" val="10"/>
        <cfvo type="num" val="24"/>
      </iconSet>
    </cfRule>
    <cfRule type="colorScale" priority="480">
      <colorScale>
        <cfvo type="num" val="6"/>
        <cfvo type="num" val="9"/>
        <cfvo type="num" val="23"/>
        <color rgb="FFF8696B"/>
        <color rgb="FFFFEB84"/>
        <color rgb="FF63BE7B"/>
      </colorScale>
    </cfRule>
  </conditionalFormatting>
  <conditionalFormatting sqref="P22">
    <cfRule type="iconSet" priority="496">
      <iconSet>
        <cfvo type="percent" val="0"/>
        <cfvo type="percent" val="9"/>
        <cfvo type="percent" val="23"/>
      </iconSet>
    </cfRule>
    <cfRule type="iconSet" priority="494">
      <iconSet showValue="0" reverse="1">
        <cfvo type="percent" val="0"/>
        <cfvo type="num" val="10"/>
        <cfvo type="num" val="24"/>
      </iconSet>
    </cfRule>
    <cfRule type="colorScale" priority="493">
      <colorScale>
        <cfvo type="num" val="6"/>
        <cfvo type="num" val="9"/>
        <cfvo type="num" val="23"/>
        <color rgb="FFF8696B"/>
        <color rgb="FFFFEB84"/>
        <color rgb="FF63BE7B"/>
      </colorScale>
    </cfRule>
    <cfRule type="iconSet" priority="495">
      <iconSet showValue="0">
        <cfvo type="percent" val="0"/>
        <cfvo type="num" val="10"/>
        <cfvo type="num" val="24"/>
      </iconSet>
    </cfRule>
  </conditionalFormatting>
  <conditionalFormatting sqref="P23:P24">
    <cfRule type="colorScale" priority="506">
      <colorScale>
        <cfvo type="num" val="6"/>
        <cfvo type="num" val="9"/>
        <cfvo type="num" val="23"/>
        <color rgb="FFF8696B"/>
        <color rgb="FFFFEB84"/>
        <color rgb="FF63BE7B"/>
      </colorScale>
    </cfRule>
    <cfRule type="iconSet" priority="509">
      <iconSet>
        <cfvo type="percent" val="0"/>
        <cfvo type="percent" val="9"/>
        <cfvo type="percent" val="23"/>
      </iconSet>
    </cfRule>
    <cfRule type="iconSet" priority="507">
      <iconSet showValue="0" reverse="1">
        <cfvo type="percent" val="0"/>
        <cfvo type="num" val="10"/>
        <cfvo type="num" val="24"/>
      </iconSet>
    </cfRule>
    <cfRule type="iconSet" priority="508">
      <iconSet showValue="0">
        <cfvo type="percent" val="0"/>
        <cfvo type="num" val="10"/>
        <cfvo type="num" val="24"/>
      </iconSet>
    </cfRule>
  </conditionalFormatting>
  <conditionalFormatting sqref="P25">
    <cfRule type="iconSet" priority="414">
      <iconSet showValue="0">
        <cfvo type="percent" val="0"/>
        <cfvo type="num" val="10"/>
        <cfvo type="num" val="24"/>
      </iconSet>
    </cfRule>
    <cfRule type="colorScale" priority="412">
      <colorScale>
        <cfvo type="num" val="6"/>
        <cfvo type="num" val="9"/>
        <cfvo type="num" val="23"/>
        <color rgb="FFF8696B"/>
        <color rgb="FFFFEB84"/>
        <color rgb="FF63BE7B"/>
      </colorScale>
    </cfRule>
    <cfRule type="iconSet" priority="415">
      <iconSet>
        <cfvo type="percent" val="0"/>
        <cfvo type="percent" val="9"/>
        <cfvo type="percent" val="23"/>
      </iconSet>
    </cfRule>
    <cfRule type="iconSet" priority="413">
      <iconSet showValue="0" reverse="1">
        <cfvo type="percent" val="0"/>
        <cfvo type="num" val="10"/>
        <cfvo type="num" val="24"/>
      </iconSet>
    </cfRule>
  </conditionalFormatting>
  <conditionalFormatting sqref="P25:P28">
    <cfRule type="cellIs" dxfId="342" priority="359" stopIfTrue="1" operator="greaterThan">
      <formula>#REF!</formula>
    </cfRule>
  </conditionalFormatting>
  <conditionalFormatting sqref="P26">
    <cfRule type="iconSet" priority="361">
      <iconSet showValue="0" reverse="1">
        <cfvo type="percent" val="0"/>
        <cfvo type="num" val="10"/>
        <cfvo type="num" val="24"/>
      </iconSet>
    </cfRule>
    <cfRule type="iconSet" priority="362">
      <iconSet showValue="0">
        <cfvo type="percent" val="0"/>
        <cfvo type="num" val="10"/>
        <cfvo type="num" val="24"/>
      </iconSet>
    </cfRule>
    <cfRule type="iconSet" priority="363">
      <iconSet>
        <cfvo type="percent" val="0"/>
        <cfvo type="percent" val="9"/>
        <cfvo type="percent" val="23"/>
      </iconSet>
    </cfRule>
    <cfRule type="colorScale" priority="360">
      <colorScale>
        <cfvo type="num" val="6"/>
        <cfvo type="num" val="9"/>
        <cfvo type="num" val="23"/>
        <color rgb="FFF8696B"/>
        <color rgb="FFFFEB84"/>
        <color rgb="FF63BE7B"/>
      </colorScale>
    </cfRule>
  </conditionalFormatting>
  <conditionalFormatting sqref="P27">
    <cfRule type="iconSet" priority="402">
      <iconSet>
        <cfvo type="percent" val="0"/>
        <cfvo type="percent" val="9"/>
        <cfvo type="percent" val="23"/>
      </iconSet>
    </cfRule>
    <cfRule type="iconSet" priority="401">
      <iconSet showValue="0">
        <cfvo type="percent" val="0"/>
        <cfvo type="num" val="10"/>
        <cfvo type="num" val="24"/>
      </iconSet>
    </cfRule>
    <cfRule type="iconSet" priority="400">
      <iconSet showValue="0" reverse="1">
        <cfvo type="percent" val="0"/>
        <cfvo type="num" val="10"/>
        <cfvo type="num" val="24"/>
      </iconSet>
    </cfRule>
    <cfRule type="colorScale" priority="399">
      <colorScale>
        <cfvo type="num" val="6"/>
        <cfvo type="num" val="9"/>
        <cfvo type="num" val="23"/>
        <color rgb="FFF8696B"/>
        <color rgb="FFFFEB84"/>
        <color rgb="FF63BE7B"/>
      </colorScale>
    </cfRule>
  </conditionalFormatting>
  <conditionalFormatting sqref="P28">
    <cfRule type="iconSet" priority="389">
      <iconSet>
        <cfvo type="percent" val="0"/>
        <cfvo type="percent" val="9"/>
        <cfvo type="percent" val="23"/>
      </iconSet>
    </cfRule>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onditionalFormatting>
  <conditionalFormatting sqref="P29 P33">
    <cfRule type="iconSet" priority="443">
      <iconSet showValue="0">
        <cfvo type="percent" val="0"/>
        <cfvo type="num" val="10"/>
        <cfvo type="num" val="24"/>
      </iconSet>
    </cfRule>
    <cfRule type="iconSet" priority="442">
      <iconSet showValue="0" reverse="1">
        <cfvo type="percent" val="0"/>
        <cfvo type="num" val="10"/>
        <cfvo type="num" val="24"/>
      </iconSet>
    </cfRule>
    <cfRule type="colorScale" priority="441">
      <colorScale>
        <cfvo type="num" val="6"/>
        <cfvo type="num" val="9"/>
        <cfvo type="num" val="23"/>
        <color rgb="FFF8696B"/>
        <color rgb="FFFFEB84"/>
        <color rgb="FF63BE7B"/>
      </colorScale>
    </cfRule>
    <cfRule type="iconSet" priority="444">
      <iconSet>
        <cfvo type="percent" val="0"/>
        <cfvo type="percent" val="9"/>
        <cfvo type="percent" val="23"/>
      </iconSet>
    </cfRule>
  </conditionalFormatting>
  <conditionalFormatting sqref="P30">
    <cfRule type="iconSet" priority="350">
      <iconSet>
        <cfvo type="percent" val="0"/>
        <cfvo type="percent" val="9"/>
        <cfvo type="percent" val="23"/>
      </iconSet>
    </cfRule>
    <cfRule type="iconSet" priority="349">
      <iconSet showValue="0">
        <cfvo type="percent" val="0"/>
        <cfvo type="num" val="10"/>
        <cfvo type="num" val="24"/>
      </iconSet>
    </cfRule>
    <cfRule type="iconSet" priority="348">
      <iconSet showValue="0" reverse="1">
        <cfvo type="percent" val="0"/>
        <cfvo type="num" val="10"/>
        <cfvo type="num" val="24"/>
      </iconSet>
    </cfRule>
    <cfRule type="colorScale" priority="347">
      <colorScale>
        <cfvo type="num" val="6"/>
        <cfvo type="num" val="9"/>
        <cfvo type="num" val="23"/>
        <color rgb="FFF8696B"/>
        <color rgb="FFFFEB84"/>
        <color rgb="FF63BE7B"/>
      </colorScale>
    </cfRule>
  </conditionalFormatting>
  <conditionalFormatting sqref="P30:P32">
    <cfRule type="cellIs" dxfId="341" priority="333" stopIfTrue="1" operator="greaterThan">
      <formula>#REF!</formula>
    </cfRule>
  </conditionalFormatting>
  <conditionalFormatting sqref="P31">
    <cfRule type="iconSet" priority="335">
      <iconSet showValue="0" reverse="1">
        <cfvo type="percent" val="0"/>
        <cfvo type="num" val="10"/>
        <cfvo type="num" val="24"/>
      </iconSet>
    </cfRule>
    <cfRule type="iconSet" priority="337">
      <iconSet>
        <cfvo type="percent" val="0"/>
        <cfvo type="percent" val="9"/>
        <cfvo type="percent" val="23"/>
      </iconSet>
    </cfRule>
    <cfRule type="iconSet" priority="336">
      <iconSet showValue="0">
        <cfvo type="percent" val="0"/>
        <cfvo type="num" val="10"/>
        <cfvo type="num" val="24"/>
      </iconSet>
    </cfRule>
    <cfRule type="colorScale" priority="334">
      <colorScale>
        <cfvo type="num" val="6"/>
        <cfvo type="num" val="9"/>
        <cfvo type="num" val="23"/>
        <color rgb="FFF8696B"/>
        <color rgb="FFFFEB84"/>
        <color rgb="FF63BE7B"/>
      </colorScale>
    </cfRule>
  </conditionalFormatting>
  <conditionalFormatting sqref="P32">
    <cfRule type="iconSet" priority="427">
      <iconSet showValue="0">
        <cfvo type="percent" val="0"/>
        <cfvo type="num" val="10"/>
        <cfvo type="num" val="24"/>
      </iconSet>
    </cfRule>
    <cfRule type="iconSet" priority="426">
      <iconSet showValue="0" reverse="1">
        <cfvo type="percent" val="0"/>
        <cfvo type="num" val="10"/>
        <cfvo type="num" val="24"/>
      </iconSet>
    </cfRule>
    <cfRule type="colorScale" priority="425">
      <colorScale>
        <cfvo type="num" val="6"/>
        <cfvo type="num" val="9"/>
        <cfvo type="num" val="23"/>
        <color rgb="FFF8696B"/>
        <color rgb="FFFFEB84"/>
        <color rgb="FF63BE7B"/>
      </colorScale>
    </cfRule>
    <cfRule type="iconSet" priority="428">
      <iconSet>
        <cfvo type="percent" val="0"/>
        <cfvo type="percent" val="9"/>
        <cfvo type="percent" val="23"/>
      </iconSet>
    </cfRule>
  </conditionalFormatting>
  <conditionalFormatting sqref="P35">
    <cfRule type="iconSet" priority="324">
      <iconSet>
        <cfvo type="percent" val="0"/>
        <cfvo type="percent" val="9"/>
        <cfvo type="percent" val="23"/>
      </iconSet>
    </cfRule>
    <cfRule type="iconSet" priority="323">
      <iconSet showValue="0">
        <cfvo type="percent" val="0"/>
        <cfvo type="num" val="10"/>
        <cfvo type="num" val="24"/>
      </iconSet>
    </cfRule>
    <cfRule type="iconSet" priority="322">
      <iconSet showValue="0" reverse="1">
        <cfvo type="percent" val="0"/>
        <cfvo type="num" val="10"/>
        <cfvo type="num" val="24"/>
      </iconSet>
    </cfRule>
    <cfRule type="colorScale" priority="321">
      <colorScale>
        <cfvo type="num" val="6"/>
        <cfvo type="num" val="9"/>
        <cfvo type="num" val="23"/>
        <color rgb="FFF8696B"/>
        <color rgb="FFFFEB84"/>
        <color rgb="FF63BE7B"/>
      </colorScale>
    </cfRule>
  </conditionalFormatting>
  <conditionalFormatting sqref="P35:P45">
    <cfRule type="cellIs" dxfId="340" priority="121" stopIfTrue="1" operator="greaterThan">
      <formula>#REF!</formula>
    </cfRule>
  </conditionalFormatting>
  <conditionalFormatting sqref="P36">
    <cfRule type="iconSet" priority="311">
      <iconSet>
        <cfvo type="percent" val="0"/>
        <cfvo type="percent" val="9"/>
        <cfvo type="percent" val="23"/>
      </iconSet>
    </cfRule>
    <cfRule type="iconSet" priority="310">
      <iconSet showValue="0">
        <cfvo type="percent" val="0"/>
        <cfvo type="num" val="10"/>
        <cfvo type="num" val="24"/>
      </iconSet>
    </cfRule>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onditionalFormatting>
  <conditionalFormatting sqref="P37">
    <cfRule type="colorScale" priority="295">
      <colorScale>
        <cfvo type="num" val="6"/>
        <cfvo type="num" val="9"/>
        <cfvo type="num" val="23"/>
        <color rgb="FFF8696B"/>
        <color rgb="FFFFEB84"/>
        <color rgb="FF63BE7B"/>
      </colorScale>
    </cfRule>
    <cfRule type="iconSet" priority="298">
      <iconSet>
        <cfvo type="percent" val="0"/>
        <cfvo type="percent" val="9"/>
        <cfvo type="percent" val="23"/>
      </iconSet>
    </cfRule>
    <cfRule type="iconSet" priority="297">
      <iconSet showValue="0">
        <cfvo type="percent" val="0"/>
        <cfvo type="num" val="10"/>
        <cfvo type="num" val="24"/>
      </iconSet>
    </cfRule>
    <cfRule type="iconSet" priority="296">
      <iconSet showValue="0" reverse="1">
        <cfvo type="percent" val="0"/>
        <cfvo type="num" val="10"/>
        <cfvo type="num" val="24"/>
      </iconSet>
    </cfRule>
  </conditionalFormatting>
  <conditionalFormatting sqref="P38:P39">
    <cfRule type="colorScale" priority="373">
      <colorScale>
        <cfvo type="num" val="6"/>
        <cfvo type="num" val="9"/>
        <cfvo type="num" val="23"/>
        <color rgb="FFF8696B"/>
        <color rgb="FFFFEB84"/>
        <color rgb="FF63BE7B"/>
      </colorScale>
    </cfRule>
    <cfRule type="iconSet" priority="375">
      <iconSet showValue="0">
        <cfvo type="percent" val="0"/>
        <cfvo type="num" val="10"/>
        <cfvo type="num" val="24"/>
      </iconSet>
    </cfRule>
    <cfRule type="iconSet" priority="376">
      <iconSet>
        <cfvo type="percent" val="0"/>
        <cfvo type="percent" val="9"/>
        <cfvo type="percent" val="23"/>
      </iconSet>
    </cfRule>
    <cfRule type="iconSet" priority="374">
      <iconSet showValue="0" reverse="1">
        <cfvo type="percent" val="0"/>
        <cfvo type="num" val="10"/>
        <cfvo type="num" val="24"/>
      </iconSet>
    </cfRule>
  </conditionalFormatting>
  <conditionalFormatting sqref="P40">
    <cfRule type="iconSet" priority="252">
      <iconSet showValue="0" reverse="1">
        <cfvo type="percent" val="0"/>
        <cfvo type="num" val="10"/>
        <cfvo type="num" val="24"/>
      </iconSet>
    </cfRule>
    <cfRule type="iconSet" priority="253">
      <iconSet showValue="0">
        <cfvo type="percent" val="0"/>
        <cfvo type="num" val="10"/>
        <cfvo type="num" val="24"/>
      </iconSet>
    </cfRule>
    <cfRule type="iconSet" priority="254">
      <iconSet>
        <cfvo type="percent" val="0"/>
        <cfvo type="percent" val="9"/>
        <cfvo type="percent" val="23"/>
      </iconSet>
    </cfRule>
    <cfRule type="colorScale" priority="251">
      <colorScale>
        <cfvo type="num" val="6"/>
        <cfvo type="num" val="9"/>
        <cfvo type="num" val="23"/>
        <color rgb="FFF8696B"/>
        <color rgb="FFFFEB84"/>
        <color rgb="FF63BE7B"/>
      </colorScale>
    </cfRule>
  </conditionalFormatting>
  <conditionalFormatting sqref="P41">
    <cfRule type="colorScale" priority="239">
      <colorScale>
        <cfvo type="num" val="6"/>
        <cfvo type="num" val="9"/>
        <cfvo type="num" val="23"/>
        <color rgb="FFF8696B"/>
        <color rgb="FFFFEB84"/>
        <color rgb="FF63BE7B"/>
      </colorScale>
    </cfRule>
    <cfRule type="iconSet" priority="242">
      <iconSet>
        <cfvo type="percent" val="0"/>
        <cfvo type="percent" val="9"/>
        <cfvo type="percent" val="23"/>
      </iconSet>
    </cfRule>
    <cfRule type="iconSet" priority="241">
      <iconSet showValue="0">
        <cfvo type="percent" val="0"/>
        <cfvo type="num" val="10"/>
        <cfvo type="num" val="24"/>
      </iconSet>
    </cfRule>
    <cfRule type="iconSet" priority="240">
      <iconSet showValue="0" reverse="1">
        <cfvo type="percent" val="0"/>
        <cfvo type="num" val="10"/>
        <cfvo type="num" val="24"/>
      </iconSet>
    </cfRule>
  </conditionalFormatting>
  <conditionalFormatting sqref="P42">
    <cfRule type="colorScale" priority="226">
      <colorScale>
        <cfvo type="num" val="6"/>
        <cfvo type="num" val="9"/>
        <cfvo type="num" val="23"/>
        <color rgb="FFF8696B"/>
        <color rgb="FFFFEB84"/>
        <color rgb="FF63BE7B"/>
      </colorScale>
    </cfRule>
    <cfRule type="iconSet" priority="229">
      <iconSet>
        <cfvo type="percent" val="0"/>
        <cfvo type="percent" val="9"/>
        <cfvo type="percent" val="23"/>
      </iconSet>
    </cfRule>
    <cfRule type="iconSet" priority="228">
      <iconSet showValue="0">
        <cfvo type="percent" val="0"/>
        <cfvo type="num" val="10"/>
        <cfvo type="num" val="24"/>
      </iconSet>
    </cfRule>
    <cfRule type="iconSet" priority="227">
      <iconSet showValue="0" reverse="1">
        <cfvo type="percent" val="0"/>
        <cfvo type="num" val="10"/>
        <cfvo type="num" val="24"/>
      </iconSet>
    </cfRule>
  </conditionalFormatting>
  <conditionalFormatting sqref="P43">
    <cfRule type="iconSet" priority="216">
      <iconSet>
        <cfvo type="percent" val="0"/>
        <cfvo type="percent" val="9"/>
        <cfvo type="percent" val="23"/>
      </iconSet>
    </cfRule>
    <cfRule type="colorScale" priority="213">
      <colorScale>
        <cfvo type="num" val="6"/>
        <cfvo type="num" val="9"/>
        <cfvo type="num" val="23"/>
        <color rgb="FFF8696B"/>
        <color rgb="FFFFEB84"/>
        <color rgb="FF63BE7B"/>
      </colorScale>
    </cfRule>
    <cfRule type="iconSet" priority="214">
      <iconSet showValue="0" reverse="1">
        <cfvo type="percent" val="0"/>
        <cfvo type="num" val="10"/>
        <cfvo type="num" val="24"/>
      </iconSet>
    </cfRule>
    <cfRule type="iconSet" priority="215">
      <iconSet showValue="0">
        <cfvo type="percent" val="0"/>
        <cfvo type="num" val="10"/>
        <cfvo type="num" val="24"/>
      </iconSet>
    </cfRule>
  </conditionalFormatting>
  <conditionalFormatting sqref="P44">
    <cfRule type="iconSet" priority="204">
      <iconSet>
        <cfvo type="percent" val="0"/>
        <cfvo type="percent" val="9"/>
        <cfvo type="percent" val="23"/>
      </iconSet>
    </cfRule>
    <cfRule type="colorScale" priority="201">
      <colorScale>
        <cfvo type="num" val="6"/>
        <cfvo type="num" val="9"/>
        <cfvo type="num" val="23"/>
        <color rgb="FFF8696B"/>
        <color rgb="FFFFEB84"/>
        <color rgb="FF63BE7B"/>
      </colorScale>
    </cfRule>
    <cfRule type="iconSet" priority="203">
      <iconSet showValue="0">
        <cfvo type="percent" val="0"/>
        <cfvo type="num" val="10"/>
        <cfvo type="num" val="24"/>
      </iconSet>
    </cfRule>
    <cfRule type="iconSet" priority="202">
      <iconSet showValue="0" reverse="1">
        <cfvo type="percent" val="0"/>
        <cfvo type="num" val="10"/>
        <cfvo type="num" val="24"/>
      </iconSet>
    </cfRule>
  </conditionalFormatting>
  <conditionalFormatting sqref="P45">
    <cfRule type="iconSet" priority="125">
      <iconSet>
        <cfvo type="percent" val="0"/>
        <cfvo type="percent" val="9"/>
        <cfvo type="percent" val="23"/>
      </iconSet>
    </cfRule>
    <cfRule type="iconSet" priority="124">
      <iconSet showValue="0">
        <cfvo type="percent" val="0"/>
        <cfvo type="num" val="10"/>
        <cfvo type="num" val="24"/>
      </iconSet>
    </cfRule>
    <cfRule type="iconSet" priority="123">
      <iconSet showValue="0" reverse="1">
        <cfvo type="percent" val="0"/>
        <cfvo type="num" val="10"/>
        <cfvo type="num" val="24"/>
      </iconSet>
    </cfRule>
    <cfRule type="colorScale" priority="122">
      <colorScale>
        <cfvo type="num" val="6"/>
        <cfvo type="num" val="9"/>
        <cfvo type="num" val="23"/>
        <color rgb="FFF8696B"/>
        <color rgb="FFFFEB84"/>
        <color rgb="FF63BE7B"/>
      </colorScale>
    </cfRule>
  </conditionalFormatting>
  <conditionalFormatting sqref="P46">
    <cfRule type="colorScale" priority="193">
      <colorScale>
        <cfvo type="num" val="6"/>
        <cfvo type="num" val="9"/>
        <cfvo type="num" val="23"/>
        <color rgb="FFF8696B"/>
        <color rgb="FFFFEB84"/>
        <color rgb="FF63BE7B"/>
      </colorScale>
    </cfRule>
    <cfRule type="iconSet" priority="194">
      <iconSet showValue="0" reverse="1">
        <cfvo type="percent" val="0"/>
        <cfvo type="num" val="10"/>
        <cfvo type="num" val="24"/>
      </iconSet>
    </cfRule>
    <cfRule type="iconSet" priority="195">
      <iconSet showValue="0">
        <cfvo type="percent" val="0"/>
        <cfvo type="num" val="10"/>
        <cfvo type="num" val="24"/>
      </iconSet>
    </cfRule>
    <cfRule type="iconSet" priority="196">
      <iconSet>
        <cfvo type="percent" val="0"/>
        <cfvo type="percent" val="9"/>
        <cfvo type="percent" val="23"/>
      </iconSet>
    </cfRule>
  </conditionalFormatting>
  <conditionalFormatting sqref="P47">
    <cfRule type="iconSet" priority="191">
      <iconSet showValue="0">
        <cfvo type="percent" val="0"/>
        <cfvo type="num" val="10"/>
        <cfvo type="num" val="24"/>
      </iconSet>
    </cfRule>
    <cfRule type="iconSet" priority="190">
      <iconSet showValue="0" reverse="1">
        <cfvo type="percent" val="0"/>
        <cfvo type="num" val="10"/>
        <cfvo type="num" val="24"/>
      </iconSet>
    </cfRule>
    <cfRule type="colorScale" priority="189">
      <colorScale>
        <cfvo type="num" val="6"/>
        <cfvo type="num" val="9"/>
        <cfvo type="num" val="23"/>
        <color rgb="FFF8696B"/>
        <color rgb="FFFFEB84"/>
        <color rgb="FF63BE7B"/>
      </colorScale>
    </cfRule>
    <cfRule type="iconSet" priority="192">
      <iconSet>
        <cfvo type="percent" val="0"/>
        <cfvo type="percent" val="9"/>
        <cfvo type="percent" val="23"/>
      </iconSet>
    </cfRule>
  </conditionalFormatting>
  <conditionalFormatting sqref="P48">
    <cfRule type="colorScale" priority="181">
      <colorScale>
        <cfvo type="num" val="6"/>
        <cfvo type="num" val="9"/>
        <cfvo type="num" val="23"/>
        <color rgb="FFF8696B"/>
        <color rgb="FFFFEB84"/>
        <color rgb="FF63BE7B"/>
      </colorScale>
    </cfRule>
    <cfRule type="iconSet" priority="184">
      <iconSet>
        <cfvo type="percent" val="0"/>
        <cfvo type="percent" val="9"/>
        <cfvo type="percent" val="23"/>
      </iconSet>
    </cfRule>
    <cfRule type="iconSet" priority="183">
      <iconSet showValue="0">
        <cfvo type="percent" val="0"/>
        <cfvo type="num" val="10"/>
        <cfvo type="num" val="24"/>
      </iconSet>
    </cfRule>
    <cfRule type="iconSet" priority="182">
      <iconSet showValue="0" reverse="1">
        <cfvo type="percent" val="0"/>
        <cfvo type="num" val="10"/>
        <cfvo type="num" val="24"/>
      </iconSet>
    </cfRule>
  </conditionalFormatting>
  <conditionalFormatting sqref="P48:P53">
    <cfRule type="cellIs" dxfId="339" priority="134" stopIfTrue="1" operator="greaterThan">
      <formula>#REF!</formula>
    </cfRule>
  </conditionalFormatting>
  <conditionalFormatting sqref="P49">
    <cfRule type="iconSet" priority="171">
      <iconSet>
        <cfvo type="percent" val="0"/>
        <cfvo type="percent" val="9"/>
        <cfvo type="percent" val="23"/>
      </iconSet>
    </cfRule>
    <cfRule type="iconSet" priority="170">
      <iconSet showValue="0">
        <cfvo type="percent" val="0"/>
        <cfvo type="num" val="10"/>
        <cfvo type="num" val="24"/>
      </iconSet>
    </cfRule>
    <cfRule type="colorScale" priority="168">
      <colorScale>
        <cfvo type="num" val="6"/>
        <cfvo type="num" val="9"/>
        <cfvo type="num" val="23"/>
        <color rgb="FFF8696B"/>
        <color rgb="FFFFEB84"/>
        <color rgb="FF63BE7B"/>
      </colorScale>
    </cfRule>
    <cfRule type="iconSet" priority="169">
      <iconSet showValue="0" reverse="1">
        <cfvo type="percent" val="0"/>
        <cfvo type="num" val="10"/>
        <cfvo type="num" val="24"/>
      </iconSet>
    </cfRule>
  </conditionalFormatting>
  <conditionalFormatting sqref="P50">
    <cfRule type="colorScale" priority="155">
      <colorScale>
        <cfvo type="num" val="6"/>
        <cfvo type="num" val="9"/>
        <cfvo type="num" val="23"/>
        <color rgb="FFF8696B"/>
        <color rgb="FFFFEB84"/>
        <color rgb="FF63BE7B"/>
      </colorScale>
    </cfRule>
    <cfRule type="iconSet" priority="156">
      <iconSet showValue="0" reverse="1">
        <cfvo type="percent" val="0"/>
        <cfvo type="num" val="10"/>
        <cfvo type="num" val="24"/>
      </iconSet>
    </cfRule>
    <cfRule type="iconSet" priority="158">
      <iconSet>
        <cfvo type="percent" val="0"/>
        <cfvo type="percent" val="9"/>
        <cfvo type="percent" val="23"/>
      </iconSet>
    </cfRule>
    <cfRule type="iconSet" priority="157">
      <iconSet showValue="0">
        <cfvo type="percent" val="0"/>
        <cfvo type="num" val="10"/>
        <cfvo type="num" val="24"/>
      </iconSet>
    </cfRule>
  </conditionalFormatting>
  <conditionalFormatting sqref="P51">
    <cfRule type="iconSet" priority="137">
      <iconSet showValue="0">
        <cfvo type="percent" val="0"/>
        <cfvo type="num" val="10"/>
        <cfvo type="num" val="24"/>
      </iconSet>
    </cfRule>
    <cfRule type="iconSet" priority="138">
      <iconSet>
        <cfvo type="percent" val="0"/>
        <cfvo type="percent" val="9"/>
        <cfvo type="percent" val="23"/>
      </iconSet>
    </cfRule>
    <cfRule type="iconSet" priority="136">
      <iconSet showValue="0" reverse="1">
        <cfvo type="percent" val="0"/>
        <cfvo type="num" val="10"/>
        <cfvo type="num" val="24"/>
      </iconSet>
    </cfRule>
    <cfRule type="colorScale" priority="135">
      <colorScale>
        <cfvo type="num" val="6"/>
        <cfvo type="num" val="9"/>
        <cfvo type="num" val="23"/>
        <color rgb="FFF8696B"/>
        <color rgb="FFFFEB84"/>
        <color rgb="FF63BE7B"/>
      </colorScale>
    </cfRule>
  </conditionalFormatting>
  <conditionalFormatting sqref="P52:P53">
    <cfRule type="colorScale" priority="142">
      <colorScale>
        <cfvo type="num" val="6"/>
        <cfvo type="num" val="9"/>
        <cfvo type="num" val="23"/>
        <color rgb="FFF8696B"/>
        <color rgb="FFFFEB84"/>
        <color rgb="FF63BE7B"/>
      </colorScale>
    </cfRule>
    <cfRule type="iconSet" priority="143">
      <iconSet showValue="0" reverse="1">
        <cfvo type="percent" val="0"/>
        <cfvo type="num" val="10"/>
        <cfvo type="num" val="24"/>
      </iconSet>
    </cfRule>
    <cfRule type="iconSet" priority="144">
      <iconSet showValue="0">
        <cfvo type="percent" val="0"/>
        <cfvo type="num" val="10"/>
        <cfvo type="num" val="24"/>
      </iconSet>
    </cfRule>
    <cfRule type="iconSet" priority="145">
      <iconSet>
        <cfvo type="percent" val="0"/>
        <cfvo type="percent" val="9"/>
        <cfvo type="percent" val="23"/>
      </iconSet>
    </cfRule>
  </conditionalFormatting>
  <conditionalFormatting sqref="P54">
    <cfRule type="colorScale" priority="114">
      <colorScale>
        <cfvo type="num" val="6"/>
        <cfvo type="num" val="9"/>
        <cfvo type="num" val="23"/>
        <color rgb="FFF8696B"/>
        <color rgb="FFFFEB84"/>
        <color rgb="FF63BE7B"/>
      </colorScale>
    </cfRule>
    <cfRule type="iconSet" priority="117">
      <iconSet>
        <cfvo type="percent" val="0"/>
        <cfvo type="percent" val="9"/>
        <cfvo type="percent" val="23"/>
      </iconSet>
    </cfRule>
    <cfRule type="iconSet" priority="116">
      <iconSet showValue="0">
        <cfvo type="percent" val="0"/>
        <cfvo type="num" val="10"/>
        <cfvo type="num" val="24"/>
      </iconSet>
    </cfRule>
    <cfRule type="iconSet" priority="115">
      <iconSet showValue="0" reverse="1">
        <cfvo type="percent" val="0"/>
        <cfvo type="num" val="10"/>
        <cfvo type="num" val="24"/>
      </iconSet>
    </cfRule>
  </conditionalFormatting>
  <conditionalFormatting sqref="P55">
    <cfRule type="cellIs" dxfId="338" priority="100" stopIfTrue="1" operator="greaterThan">
      <formula>#REF!</formula>
    </cfRule>
    <cfRule type="iconSet" priority="104">
      <iconSet>
        <cfvo type="percent" val="0"/>
        <cfvo type="percent" val="9"/>
        <cfvo type="percent" val="23"/>
      </iconSet>
    </cfRule>
    <cfRule type="iconSet" priority="103">
      <iconSet showValue="0">
        <cfvo type="percent" val="0"/>
        <cfvo type="num" val="10"/>
        <cfvo type="num" val="24"/>
      </iconSet>
    </cfRule>
    <cfRule type="iconSet" priority="102">
      <iconSet showValue="0" reverse="1">
        <cfvo type="percent" val="0"/>
        <cfvo type="num" val="10"/>
        <cfvo type="num" val="24"/>
      </iconSet>
    </cfRule>
    <cfRule type="colorScale" priority="101">
      <colorScale>
        <cfvo type="num" val="6"/>
        <cfvo type="num" val="9"/>
        <cfvo type="num" val="23"/>
        <color rgb="FFF8696B"/>
        <color rgb="FFFFEB84"/>
        <color rgb="FF63BE7B"/>
      </colorScale>
    </cfRule>
  </conditionalFormatting>
  <conditionalFormatting sqref="P56">
    <cfRule type="colorScale" priority="88">
      <colorScale>
        <cfvo type="num" val="6"/>
        <cfvo type="num" val="9"/>
        <cfvo type="num" val="23"/>
        <color rgb="FFF8696B"/>
        <color rgb="FFFFEB84"/>
        <color rgb="FF63BE7B"/>
      </colorScale>
    </cfRule>
    <cfRule type="iconSet" priority="89">
      <iconSet showValue="0" reverse="1">
        <cfvo type="percent" val="0"/>
        <cfvo type="num" val="10"/>
        <cfvo type="num" val="24"/>
      </iconSet>
    </cfRule>
    <cfRule type="iconSet" priority="90">
      <iconSet showValue="0">
        <cfvo type="percent" val="0"/>
        <cfvo type="num" val="10"/>
        <cfvo type="num" val="24"/>
      </iconSet>
    </cfRule>
    <cfRule type="iconSet" priority="91">
      <iconSet>
        <cfvo type="percent" val="0"/>
        <cfvo type="percent" val="9"/>
        <cfvo type="percent" val="23"/>
      </iconSet>
    </cfRule>
  </conditionalFormatting>
  <conditionalFormatting sqref="P57">
    <cfRule type="colorScale" priority="4">
      <colorScale>
        <cfvo type="num" val="6"/>
        <cfvo type="num" val="9"/>
        <cfvo type="num" val="23"/>
        <color rgb="FFF8696B"/>
        <color rgb="FFFFEB84"/>
        <color rgb="FF63BE7B"/>
      </colorScale>
    </cfRule>
    <cfRule type="iconSet" priority="5">
      <iconSet showValue="0" reverse="1">
        <cfvo type="percent" val="0"/>
        <cfvo type="num" val="10"/>
        <cfvo type="num" val="24"/>
      </iconSet>
    </cfRule>
    <cfRule type="iconSet" priority="6">
      <iconSet showValue="0">
        <cfvo type="percent" val="0"/>
        <cfvo type="num" val="10"/>
        <cfvo type="num" val="24"/>
      </iconSet>
    </cfRule>
    <cfRule type="iconSet" priority="7">
      <iconSet>
        <cfvo type="percent" val="0"/>
        <cfvo type="percent" val="9"/>
        <cfvo type="percent" val="23"/>
      </iconSet>
    </cfRule>
    <cfRule type="cellIs" dxfId="337" priority="8" stopIfTrue="1" operator="greaterThan">
      <formula>#REF!</formula>
    </cfRule>
  </conditionalFormatting>
  <conditionalFormatting sqref="P58">
    <cfRule type="iconSet" priority="86">
      <iconSet>
        <cfvo type="percent" val="0"/>
        <cfvo type="percent" val="9"/>
        <cfvo type="percent" val="23"/>
      </iconSet>
    </cfRule>
    <cfRule type="iconSet" priority="85">
      <iconSet showValue="0">
        <cfvo type="percent" val="0"/>
        <cfvo type="num" val="10"/>
        <cfvo type="num" val="24"/>
      </iconSet>
    </cfRule>
    <cfRule type="iconSet" priority="84">
      <iconSet showValue="0" reverse="1">
        <cfvo type="percent" val="0"/>
        <cfvo type="num" val="10"/>
        <cfvo type="num" val="24"/>
      </iconSet>
    </cfRule>
    <cfRule type="colorScale" priority="83">
      <colorScale>
        <cfvo type="num" val="6"/>
        <cfvo type="num" val="9"/>
        <cfvo type="num" val="23"/>
        <color rgb="FFF8696B"/>
        <color rgb="FFFFEB84"/>
        <color rgb="FF63BE7B"/>
      </colorScale>
    </cfRule>
  </conditionalFormatting>
  <conditionalFormatting sqref="P59">
    <cfRule type="iconSet" priority="82">
      <iconSet>
        <cfvo type="percent" val="0"/>
        <cfvo type="percent" val="9"/>
        <cfvo type="percent" val="23"/>
      </iconSet>
    </cfRule>
    <cfRule type="iconSet" priority="80">
      <iconSet showValue="0" reverse="1">
        <cfvo type="percent" val="0"/>
        <cfvo type="num" val="10"/>
        <cfvo type="num" val="24"/>
      </iconSet>
    </cfRule>
    <cfRule type="iconSet" priority="81">
      <iconSet showValue="0">
        <cfvo type="percent" val="0"/>
        <cfvo type="num" val="10"/>
        <cfvo type="num" val="24"/>
      </iconSet>
    </cfRule>
    <cfRule type="colorScale" priority="79">
      <colorScale>
        <cfvo type="num" val="6"/>
        <cfvo type="num" val="9"/>
        <cfvo type="num" val="23"/>
        <color rgb="FFF8696B"/>
        <color rgb="FFFFEB84"/>
        <color rgb="FF63BE7B"/>
      </colorScale>
    </cfRule>
  </conditionalFormatting>
  <conditionalFormatting sqref="P60">
    <cfRule type="iconSet" priority="74">
      <iconSet>
        <cfvo type="percent" val="0"/>
        <cfvo type="percent" val="9"/>
        <cfvo type="percent" val="23"/>
      </iconSet>
    </cfRule>
    <cfRule type="iconSet" priority="73">
      <iconSet showValue="0">
        <cfvo type="percent" val="0"/>
        <cfvo type="num" val="10"/>
        <cfvo type="num" val="24"/>
      </iconSet>
    </cfRule>
    <cfRule type="iconSet" priority="72">
      <iconSet showValue="0" reverse="1">
        <cfvo type="percent" val="0"/>
        <cfvo type="num" val="10"/>
        <cfvo type="num" val="24"/>
      </iconSet>
    </cfRule>
    <cfRule type="colorScale" priority="71">
      <colorScale>
        <cfvo type="num" val="6"/>
        <cfvo type="num" val="9"/>
        <cfvo type="num" val="23"/>
        <color rgb="FFF8696B"/>
        <color rgb="FFFFEB84"/>
        <color rgb="FF63BE7B"/>
      </colorScale>
    </cfRule>
  </conditionalFormatting>
  <conditionalFormatting sqref="P60:P61">
    <cfRule type="cellIs" dxfId="336" priority="62" stopIfTrue="1" operator="greaterThan">
      <formula>#REF!</formula>
    </cfRule>
  </conditionalFormatting>
  <conditionalFormatting sqref="P61">
    <cfRule type="iconSet" priority="66">
      <iconSet>
        <cfvo type="percent" val="0"/>
        <cfvo type="percent" val="9"/>
        <cfvo type="percent" val="23"/>
      </iconSet>
    </cfRule>
    <cfRule type="colorScale" priority="63">
      <colorScale>
        <cfvo type="num" val="6"/>
        <cfvo type="num" val="9"/>
        <cfvo type="num" val="23"/>
        <color rgb="FFF8696B"/>
        <color rgb="FFFFEB84"/>
        <color rgb="FF63BE7B"/>
      </colorScale>
    </cfRule>
    <cfRule type="iconSet" priority="64">
      <iconSet showValue="0" reverse="1">
        <cfvo type="percent" val="0"/>
        <cfvo type="num" val="10"/>
        <cfvo type="num" val="24"/>
      </iconSet>
    </cfRule>
    <cfRule type="iconSet" priority="65">
      <iconSet showValue="0">
        <cfvo type="percent" val="0"/>
        <cfvo type="num" val="10"/>
        <cfvo type="num" val="24"/>
      </iconSet>
    </cfRule>
  </conditionalFormatting>
  <conditionalFormatting sqref="P62">
    <cfRule type="iconSet" priority="266">
      <iconSet>
        <cfvo type="percent" val="0"/>
        <cfvo type="percent" val="9"/>
        <cfvo type="percent" val="23"/>
      </iconSet>
    </cfRule>
    <cfRule type="iconSet" priority="264">
      <iconSet showValue="0" reverse="1">
        <cfvo type="percent" val="0"/>
        <cfvo type="num" val="10"/>
        <cfvo type="num" val="24"/>
      </iconSet>
    </cfRule>
    <cfRule type="colorScale" priority="263">
      <colorScale>
        <cfvo type="num" val="6"/>
        <cfvo type="num" val="9"/>
        <cfvo type="num" val="23"/>
        <color rgb="FFF8696B"/>
        <color rgb="FFFFEB84"/>
        <color rgb="FF63BE7B"/>
      </colorScale>
    </cfRule>
    <cfRule type="iconSet" priority="265">
      <iconSet showValue="0">
        <cfvo type="percent" val="0"/>
        <cfvo type="num" val="10"/>
        <cfvo type="num" val="24"/>
      </iconSet>
    </cfRule>
  </conditionalFormatting>
  <conditionalFormatting sqref="P63">
    <cfRule type="iconSet" priority="46">
      <iconSet>
        <cfvo type="percent" val="0"/>
        <cfvo type="percent" val="9"/>
        <cfvo type="percent" val="23"/>
      </iconSet>
    </cfRule>
    <cfRule type="iconSet" priority="45">
      <iconSet showValue="0">
        <cfvo type="percent" val="0"/>
        <cfvo type="num" val="10"/>
        <cfvo type="num" val="24"/>
      </iconSet>
    </cfRule>
    <cfRule type="iconSet" priority="44">
      <iconSet showValue="0" reverse="1">
        <cfvo type="percent" val="0"/>
        <cfvo type="num" val="10"/>
        <cfvo type="num" val="24"/>
      </iconSet>
    </cfRule>
    <cfRule type="colorScale" priority="43">
      <colorScale>
        <cfvo type="num" val="6"/>
        <cfvo type="num" val="9"/>
        <cfvo type="num" val="23"/>
        <color rgb="FFF8696B"/>
        <color rgb="FFFFEB84"/>
        <color rgb="FF63BE7B"/>
      </colorScale>
    </cfRule>
    <cfRule type="cellIs" dxfId="335" priority="42" stopIfTrue="1" operator="greaterThan">
      <formula>#REF!</formula>
    </cfRule>
  </conditionalFormatting>
  <conditionalFormatting sqref="P64">
    <cfRule type="iconSet" priority="56">
      <iconSet showValue="0" reverse="1">
        <cfvo type="percent" val="0"/>
        <cfvo type="num" val="10"/>
        <cfvo type="num" val="24"/>
      </iconSet>
    </cfRule>
    <cfRule type="iconSet" priority="58">
      <iconSet>
        <cfvo type="percent" val="0"/>
        <cfvo type="percent" val="9"/>
        <cfvo type="percent" val="23"/>
      </iconSet>
    </cfRule>
    <cfRule type="colorScale" priority="55">
      <colorScale>
        <cfvo type="num" val="6"/>
        <cfvo type="num" val="9"/>
        <cfvo type="num" val="23"/>
        <color rgb="FFF8696B"/>
        <color rgb="FFFFEB84"/>
        <color rgb="FF63BE7B"/>
      </colorScale>
    </cfRule>
    <cfRule type="iconSet" priority="57">
      <iconSet showValue="0">
        <cfvo type="percent" val="0"/>
        <cfvo type="num" val="10"/>
        <cfvo type="num" val="24"/>
      </iconSet>
    </cfRule>
  </conditionalFormatting>
  <conditionalFormatting sqref="P65:P66">
    <cfRule type="iconSet" priority="32">
      <iconSet showValue="0">
        <cfvo type="percent" val="0"/>
        <cfvo type="num" val="10"/>
        <cfvo type="num" val="24"/>
      </iconSet>
    </cfRule>
    <cfRule type="iconSet" priority="33">
      <iconSet>
        <cfvo type="percent" val="0"/>
        <cfvo type="percent" val="9"/>
        <cfvo type="percent" val="23"/>
      </iconSet>
    </cfRule>
    <cfRule type="iconSet" priority="31">
      <iconSet showValue="0" reverse="1">
        <cfvo type="percent" val="0"/>
        <cfvo type="num" val="10"/>
        <cfvo type="num" val="24"/>
      </iconSet>
    </cfRule>
    <cfRule type="colorScale" priority="30">
      <colorScale>
        <cfvo type="num" val="6"/>
        <cfvo type="num" val="9"/>
        <cfvo type="num" val="23"/>
        <color rgb="FFF8696B"/>
        <color rgb="FFFFEB84"/>
        <color rgb="FF63BE7B"/>
      </colorScale>
    </cfRule>
  </conditionalFormatting>
  <conditionalFormatting sqref="P65:P85">
    <cfRule type="cellIs" dxfId="334" priority="29" stopIfTrue="1" operator="greaterThan">
      <formula>#REF!</formula>
    </cfRule>
  </conditionalFormatting>
  <conditionalFormatting sqref="P67:P85">
    <cfRule type="colorScale" priority="283">
      <colorScale>
        <cfvo type="num" val="6"/>
        <cfvo type="num" val="9"/>
        <cfvo type="num" val="23"/>
        <color rgb="FFF8696B"/>
        <color rgb="FFFFEB84"/>
        <color rgb="FF63BE7B"/>
      </colorScale>
    </cfRule>
    <cfRule type="iconSet" priority="284">
      <iconSet showValue="0" reverse="1">
        <cfvo type="percent" val="0"/>
        <cfvo type="num" val="10"/>
        <cfvo type="num" val="24"/>
      </iconSet>
    </cfRule>
    <cfRule type="iconSet" priority="285">
      <iconSet showValue="0">
        <cfvo type="percent" val="0"/>
        <cfvo type="num" val="10"/>
        <cfvo type="num" val="24"/>
      </iconSet>
    </cfRule>
    <cfRule type="iconSet" priority="286">
      <iconSet>
        <cfvo type="percent" val="0"/>
        <cfvo type="percent" val="9"/>
        <cfvo type="percent" val="23"/>
      </iconSet>
    </cfRule>
  </conditionalFormatting>
  <conditionalFormatting sqref="P29:Q29 P33:Q33">
    <cfRule type="cellIs" dxfId="333" priority="439" stopIfTrue="1" operator="greaterThan">
      <formula>#REF!</formula>
    </cfRule>
  </conditionalFormatting>
  <conditionalFormatting sqref="P56:Q56">
    <cfRule type="cellIs" dxfId="332" priority="87" stopIfTrue="1" operator="greaterThan">
      <formula>#REF!</formula>
    </cfRule>
  </conditionalFormatting>
  <conditionalFormatting sqref="P62:Q62">
    <cfRule type="cellIs" dxfId="331" priority="261" stopIfTrue="1" operator="greaterThan">
      <formula>#REF!</formula>
    </cfRule>
  </conditionalFormatting>
  <conditionalFormatting sqref="P11:R12">
    <cfRule type="cellIs" dxfId="330" priority="541" stopIfTrue="1" operator="greaterThan">
      <formula>#REF!</formula>
    </cfRule>
  </conditionalFormatting>
  <conditionalFormatting sqref="P46:R47">
    <cfRule type="cellIs" dxfId="329" priority="185" stopIfTrue="1" operator="greaterThan">
      <formula>#REF!</formula>
    </cfRule>
  </conditionalFormatting>
  <conditionalFormatting sqref="Q13:R28">
    <cfRule type="cellIs" dxfId="328" priority="351" stopIfTrue="1" operator="greaterThan">
      <formula>#REF!</formula>
    </cfRule>
  </conditionalFormatting>
  <conditionalFormatting sqref="Q30:R32">
    <cfRule type="cellIs" dxfId="327" priority="325" stopIfTrue="1" operator="greaterThan">
      <formula>#REF!</formula>
    </cfRule>
  </conditionalFormatting>
  <conditionalFormatting sqref="Q35:R45">
    <cfRule type="cellIs" dxfId="326" priority="118" stopIfTrue="1" operator="greaterThan">
      <formula>#REF!</formula>
    </cfRule>
  </conditionalFormatting>
  <conditionalFormatting sqref="Q48:R55">
    <cfRule type="cellIs" dxfId="325" priority="93" stopIfTrue="1" operator="greaterThan">
      <formula>#REF!</formula>
    </cfRule>
  </conditionalFormatting>
  <conditionalFormatting sqref="Q57:R57">
    <cfRule type="cellIs" dxfId="324" priority="1" stopIfTrue="1" operator="greaterThan">
      <formula>#REF!</formula>
    </cfRule>
  </conditionalFormatting>
  <conditionalFormatting sqref="Q60:R61">
    <cfRule type="cellIs" dxfId="323" priority="59" stopIfTrue="1" operator="greaterThan">
      <formula>#REF!</formula>
    </cfRule>
  </conditionalFormatting>
  <conditionalFormatting sqref="Q63:R66">
    <cfRule type="cellIs" dxfId="322" priority="27" stopIfTrue="1" operator="greaterThan">
      <formula>#REF!</formula>
    </cfRule>
  </conditionalFormatting>
  <conditionalFormatting sqref="Q69:R70">
    <cfRule type="cellIs" dxfId="321" priority="273" stopIfTrue="1" operator="greaterThan">
      <formula>#REF!</formula>
    </cfRule>
  </conditionalFormatting>
  <conditionalFormatting sqref="Q73:R77">
    <cfRule type="cellIs" dxfId="320" priority="268" stopIfTrue="1" operator="greaterThan">
      <formula>#REF!</formula>
    </cfRule>
  </conditionalFormatting>
  <conditionalFormatting sqref="Q79:R79">
    <cfRule type="cellIs" dxfId="319" priority="272" stopIfTrue="1" operator="greaterThan">
      <formula>#REF!</formula>
    </cfRule>
  </conditionalFormatting>
  <conditionalFormatting sqref="Q82:R85">
    <cfRule type="cellIs" dxfId="318" priority="270" stopIfTrue="1" operator="greaterThan">
      <formula>#REF!</formula>
    </cfRule>
  </conditionalFormatting>
  <conditionalFormatting sqref="T11:T33 AI11:AI33">
    <cfRule type="containsText" dxfId="317" priority="41" stopIfTrue="1" operator="containsText" text="Aceptable">
      <formula>NOT(ISERROR(SEARCH("Aceptable",T11)))</formula>
    </cfRule>
    <cfRule type="containsText" dxfId="316" priority="40" stopIfTrue="1" operator="containsText" text="Mejorable">
      <formula>NOT(ISERROR(SEARCH("Mejorable",T11)))</formula>
    </cfRule>
    <cfRule type="containsText" dxfId="315" priority="39" stopIfTrue="1" operator="containsText" text="NO Aceptable">
      <formula>NOT(ISERROR(SEARCH("NO Aceptable",T11)))</formula>
    </cfRule>
    <cfRule type="containsText" dxfId="314" priority="38" stopIfTrue="1" operator="containsText" text="No Aceptable o Aceptable con Control Especifico">
      <formula>NOT(ISERROR(SEARCH("No Aceptable o Aceptable con Control Especifico",T11)))</formula>
    </cfRule>
  </conditionalFormatting>
  <conditionalFormatting sqref="T35:T85 AI35:AI85">
    <cfRule type="containsText" dxfId="313" priority="13" stopIfTrue="1" operator="containsText" text="Aceptable">
      <formula>NOT(ISERROR(SEARCH("Aceptable",T35)))</formula>
    </cfRule>
    <cfRule type="containsText" dxfId="312" priority="12" stopIfTrue="1" operator="containsText" text="Mejorable">
      <formula>NOT(ISERROR(SEARCH("Mejorable",T35)))</formula>
    </cfRule>
    <cfRule type="containsText" dxfId="311" priority="11" stopIfTrue="1" operator="containsText" text="NO Aceptable">
      <formula>NOT(ISERROR(SEARCH("NO Aceptable",T35)))</formula>
    </cfRule>
    <cfRule type="containsText" dxfId="310" priority="10" stopIfTrue="1" operator="containsText" text="No Aceptable o Aceptable con Control Especifico">
      <formula>NOT(ISERROR(SEARCH("No Aceptable o Aceptable con Control Especifico",T35)))</formula>
    </cfRule>
  </conditionalFormatting>
  <conditionalFormatting sqref="AD11:AE28">
    <cfRule type="cellIs" dxfId="309" priority="353" stopIfTrue="1" operator="greaterThan">
      <formula>#REF!</formula>
    </cfRule>
  </conditionalFormatting>
  <conditionalFormatting sqref="AD29:AE29 AD33:AE33">
    <cfRule type="cellIs" dxfId="308" priority="432" stopIfTrue="1" operator="greaterThan">
      <formula>#REF!</formula>
    </cfRule>
  </conditionalFormatting>
  <conditionalFormatting sqref="AD30:AE32">
    <cfRule type="cellIs" dxfId="307" priority="327" stopIfTrue="1" operator="greaterThan">
      <formula>#REF!</formula>
    </cfRule>
  </conditionalFormatting>
  <conditionalFormatting sqref="AD35:AE85">
    <cfRule type="cellIs" dxfId="306" priority="3" stopIfTrue="1" operator="greaterThan">
      <formula>#REF!</formula>
    </cfRule>
  </conditionalFormatting>
  <conditionalFormatting sqref="AG11:AG33">
    <cfRule type="containsText" dxfId="305" priority="37" stopIfTrue="1" operator="containsText" text="ACEPTABLE">
      <formula>NOT(ISERROR(SEARCH("ACEPTABLE",AG11)))</formula>
    </cfRule>
  </conditionalFormatting>
  <conditionalFormatting sqref="AG35:AG85">
    <cfRule type="containsText" dxfId="304" priority="9" stopIfTrue="1" operator="containsText" text="ACEPTABLE">
      <formula>NOT(ISERROR(SEARCH("ACEPTABLE",AG35)))</formula>
    </cfRule>
  </conditionalFormatting>
  <dataValidations count="7">
    <dataValidation type="list" allowBlank="1" showInputMessage="1" showErrorMessage="1" sqref="Q11:Q33 Q35:Q85" xr:uid="{5E86350C-76B5-2F49-AA11-5EE7BE1E8F36}">
      <formula1>"100,60,25,10"</formula1>
    </dataValidation>
    <dataValidation type="list" allowBlank="1" showInputMessage="1" showErrorMessage="1" sqref="N35:N85 N11:N33 AE11:AE33 AE35:AE85" xr:uid="{728E8383-0CA7-5647-9632-518D4FD96976}">
      <formula1>"4, 3, 2, 1"</formula1>
    </dataValidation>
    <dataValidation type="list" allowBlank="1" showInputMessage="1" showErrorMessage="1" sqref="M35:M85 M11:M33 AD11:AD33 AD35:AD85" xr:uid="{EB095A1C-BDDE-0C4E-A2ED-2DD853B3F3AD}">
      <formula1>"10, 6, 2, 1"</formula1>
    </dataValidation>
    <dataValidation type="list" allowBlank="1" showInputMessage="1" showErrorMessage="1" sqref="Y11:Y33 Y35:Y85" xr:uid="{12F07B7C-0F91-DF41-8022-16F7BE36F77E}">
      <formula1>"SI,NO"</formula1>
    </dataValidation>
    <dataValidation type="list" allowBlank="1" showInputMessage="1" showErrorMessage="1" sqref="B11:B33 B35:B85" xr:uid="{82515FB2-686F-1E49-B6D2-F6D3BF3DAE32}">
      <formula1>"RUTINARIA,NO RUTINARIA"</formula1>
    </dataValidation>
    <dataValidation type="list" allowBlank="1" showInputMessage="1" showErrorMessage="1" sqref="G11:G33 G35:G85" xr:uid="{B05DC8C8-C95D-7C43-AD56-D7714761CD44}">
      <formula1>INDIRECT($F11)</formula1>
    </dataValidation>
    <dataValidation type="list" allowBlank="1" showInputMessage="1" showErrorMessage="1" sqref="C11:C33 C35:C85" xr:uid="{B2D1A88F-3BC4-1B47-B6A7-636613DED640}">
      <formula1>"INTERNA,EXTERNA"</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E8E873C3-EC74-F14E-A054-585E3022D79E}">
          <x14:formula1>
            <xm:f>'Peligros GTC 45'!$B$3:$H$3</xm:f>
          </x14:formula1>
          <xm:sqref>F11:F33 F35:F85</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C95E8C-FA76-0443-BBBB-CAFF6D3A0137}">
  <sheetPr>
    <tabColor theme="4" tint="0.39997558519241921"/>
  </sheetPr>
  <dimension ref="A1:AN85"/>
  <sheetViews>
    <sheetView showGridLines="0" zoomScale="90" zoomScaleNormal="90" zoomScaleSheetLayoutView="100" workbookViewId="0">
      <selection activeCell="B57" sqref="B57:AN57"/>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69921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495</v>
      </c>
      <c r="W3" s="441"/>
      <c r="X3" s="441"/>
      <c r="Y3" s="441"/>
      <c r="Z3" s="441"/>
      <c r="AA3" s="441"/>
      <c r="AB3" s="441"/>
      <c r="AC3" s="442" t="s">
        <v>7</v>
      </c>
      <c r="AD3" s="442"/>
      <c r="AE3" s="449">
        <v>1</v>
      </c>
      <c r="AF3" s="449"/>
      <c r="AG3" s="449"/>
      <c r="AH3" s="449"/>
      <c r="AI3" s="449"/>
    </row>
    <row r="4" spans="1:40" s="77" customFormat="1" ht="84" customHeight="1">
      <c r="A4" s="163" t="s">
        <v>226</v>
      </c>
      <c r="B4" s="443" t="s">
        <v>496</v>
      </c>
      <c r="C4" s="443"/>
      <c r="D4" s="443"/>
      <c r="E4" s="443"/>
      <c r="F4" s="74"/>
      <c r="G4" s="164" t="s">
        <v>228</v>
      </c>
      <c r="H4" s="443" t="s">
        <v>1189</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05" customHeight="1">
      <c r="A11" s="560" t="s">
        <v>384</v>
      </c>
      <c r="B11" s="152" t="s">
        <v>385</v>
      </c>
      <c r="C11" s="162" t="s">
        <v>386</v>
      </c>
      <c r="D11" s="136" t="s">
        <v>387</v>
      </c>
      <c r="E11" s="149" t="s">
        <v>844</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6"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922</v>
      </c>
      <c r="AD11" s="153">
        <v>2</v>
      </c>
      <c r="AE11" s="154">
        <v>2</v>
      </c>
      <c r="AF11" s="156">
        <f t="shared" ref="AF11:AF39"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7" customHeight="1">
      <c r="A12" s="560"/>
      <c r="B12" s="152" t="s">
        <v>385</v>
      </c>
      <c r="C12" s="162" t="s">
        <v>386</v>
      </c>
      <c r="D12" s="208" t="s">
        <v>1183</v>
      </c>
      <c r="E12" s="149" t="s">
        <v>844</v>
      </c>
      <c r="F12" s="208" t="s">
        <v>27</v>
      </c>
      <c r="G12" s="136" t="s">
        <v>34</v>
      </c>
      <c r="H12" s="208" t="s">
        <v>612</v>
      </c>
      <c r="I12" s="136" t="s">
        <v>596</v>
      </c>
      <c r="J12" s="147" t="s">
        <v>389</v>
      </c>
      <c r="K12" s="149" t="s">
        <v>598</v>
      </c>
      <c r="L12" s="147" t="s">
        <v>390</v>
      </c>
      <c r="M12" s="153">
        <v>2</v>
      </c>
      <c r="N12" s="154">
        <v>3</v>
      </c>
      <c r="O12" s="153">
        <f>M12*N12</f>
        <v>6</v>
      </c>
      <c r="P12" s="167" t="str">
        <f t="shared" ref="P12:P66" si="2">IF((O12&gt;23),"MuyAlto",IF(O12&gt;9,"Alto",IF(O12&gt;5,"Medio",IF(O12&lt;6,"Bajo"))))</f>
        <v>Medio</v>
      </c>
      <c r="Q12" s="153">
        <v>60</v>
      </c>
      <c r="R12" s="153">
        <f t="shared" si="0"/>
        <v>360</v>
      </c>
      <c r="S12" s="153" t="str">
        <f t="shared" ref="S12:S66" si="3">IF((R12&gt;599),"I",IF(R12&gt;149,"II",IF(R12&gt;39,"III",IF(R12&lt;31,"IV"))))</f>
        <v>II</v>
      </c>
      <c r="T12" s="155" t="str">
        <f t="shared" ref="T12:T66"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861</v>
      </c>
      <c r="AB12" s="147" t="s">
        <v>390</v>
      </c>
      <c r="AC12" s="209" t="s">
        <v>922</v>
      </c>
      <c r="AD12" s="153">
        <v>2</v>
      </c>
      <c r="AE12" s="154">
        <v>2</v>
      </c>
      <c r="AF12" s="156">
        <f t="shared" si="1"/>
        <v>4</v>
      </c>
      <c r="AG12" s="157">
        <f>AF12*Q12</f>
        <v>240</v>
      </c>
      <c r="AH12" s="158" t="str">
        <f t="shared" ref="AH12:AH39"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35.95" customHeight="1">
      <c r="A13" s="560"/>
      <c r="B13" s="152" t="s">
        <v>385</v>
      </c>
      <c r="C13" s="162" t="s">
        <v>386</v>
      </c>
      <c r="D13" s="136" t="s">
        <v>416</v>
      </c>
      <c r="E13" s="149" t="s">
        <v>844</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851</v>
      </c>
      <c r="AB13" s="147" t="s">
        <v>390</v>
      </c>
      <c r="AC13" s="209" t="s">
        <v>922</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78.05" customHeight="1">
      <c r="A14" s="560"/>
      <c r="B14" s="152" t="s">
        <v>385</v>
      </c>
      <c r="C14" s="162" t="s">
        <v>386</v>
      </c>
      <c r="D14" s="136" t="s">
        <v>855</v>
      </c>
      <c r="E14" s="149" t="s">
        <v>844</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704</v>
      </c>
      <c r="AB14" s="147" t="s">
        <v>837</v>
      </c>
      <c r="AC14" s="209" t="s">
        <v>659</v>
      </c>
      <c r="AD14" s="153">
        <v>2</v>
      </c>
      <c r="AE14" s="154">
        <v>2</v>
      </c>
      <c r="AF14" s="156">
        <f t="shared" si="1"/>
        <v>4</v>
      </c>
      <c r="AG14" s="157">
        <f t="shared" ref="AG14:AG39" si="7">AF14*Q14</f>
        <v>240</v>
      </c>
      <c r="AH14" s="158" t="str">
        <f t="shared" si="5"/>
        <v>II</v>
      </c>
      <c r="AI14" s="155" t="str">
        <f t="shared" ref="AI14:AI39" si="8">IF(AH14="IV","Aceptable",IF(AH14="III","Mejorable",IF(AH14="II","No Aceptable o Aceptable con Control Especifico",IF(AH14="I","No Aceptable"))))</f>
        <v>No Aceptable o Aceptable con Control Especifico</v>
      </c>
      <c r="AJ14" s="159">
        <f t="shared" ref="AJ14:AJ17" si="9">R14</f>
        <v>360</v>
      </c>
      <c r="AK14" s="159">
        <f t="shared" ref="AK14:AK39" si="10">AG14</f>
        <v>240</v>
      </c>
      <c r="AL14" s="160">
        <f t="shared" ref="AL14:AL43" si="11">(AJ14-AK14)/AJ14</f>
        <v>0.33333333333333331</v>
      </c>
      <c r="AM14" s="161" t="s">
        <v>418</v>
      </c>
      <c r="AN14" s="210" t="s">
        <v>427</v>
      </c>
    </row>
    <row r="15" spans="1:40" s="69" customFormat="1" ht="156" customHeight="1">
      <c r="A15" s="560"/>
      <c r="B15" s="152" t="s">
        <v>385</v>
      </c>
      <c r="C15" s="162" t="s">
        <v>386</v>
      </c>
      <c r="D15" s="136" t="s">
        <v>855</v>
      </c>
      <c r="E15" s="149" t="s">
        <v>844</v>
      </c>
      <c r="F15" s="208" t="s">
        <v>28</v>
      </c>
      <c r="G15" s="136" t="s">
        <v>35</v>
      </c>
      <c r="H15" s="136" t="s">
        <v>400</v>
      </c>
      <c r="I15" s="136" t="s">
        <v>605</v>
      </c>
      <c r="J15" s="149" t="s">
        <v>401</v>
      </c>
      <c r="K15" s="147" t="s">
        <v>397</v>
      </c>
      <c r="L15" s="147" t="s">
        <v>390</v>
      </c>
      <c r="M15" s="153">
        <v>2</v>
      </c>
      <c r="N15" s="154">
        <v>3</v>
      </c>
      <c r="O15" s="153">
        <f t="shared" ref="O15:O66"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659</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7.05000000000001" customHeight="1">
      <c r="A16" s="560"/>
      <c r="B16" s="152" t="s">
        <v>385</v>
      </c>
      <c r="C16" s="162" t="s">
        <v>386</v>
      </c>
      <c r="D16" s="136" t="s">
        <v>855</v>
      </c>
      <c r="E16" s="149" t="s">
        <v>844</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926</v>
      </c>
      <c r="AB16" s="147" t="s">
        <v>390</v>
      </c>
      <c r="AC16" s="209" t="s">
        <v>658</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69.05" customHeight="1">
      <c r="A17" s="560"/>
      <c r="B17" s="152" t="s">
        <v>385</v>
      </c>
      <c r="C17" s="162" t="s">
        <v>574</v>
      </c>
      <c r="D17" s="136" t="s">
        <v>408</v>
      </c>
      <c r="E17" s="149" t="s">
        <v>844</v>
      </c>
      <c r="F17" s="208" t="s">
        <v>25</v>
      </c>
      <c r="G17" s="136" t="s">
        <v>569</v>
      </c>
      <c r="H17" s="320"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86" customHeight="1">
      <c r="A18" s="560"/>
      <c r="B18" s="152" t="s">
        <v>385</v>
      </c>
      <c r="C18" s="162" t="s">
        <v>386</v>
      </c>
      <c r="D18" s="136" t="s">
        <v>408</v>
      </c>
      <c r="E18" s="149" t="s">
        <v>844</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925</v>
      </c>
      <c r="AB18" s="147" t="s">
        <v>390</v>
      </c>
      <c r="AC18" s="209" t="s">
        <v>927</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69.05" customHeight="1">
      <c r="A19" s="560"/>
      <c r="B19" s="152" t="s">
        <v>385</v>
      </c>
      <c r="C19" s="162" t="s">
        <v>386</v>
      </c>
      <c r="D19" s="136" t="s">
        <v>408</v>
      </c>
      <c r="E19" s="149" t="s">
        <v>844</v>
      </c>
      <c r="F19" s="208" t="s">
        <v>29</v>
      </c>
      <c r="G19" s="136" t="s">
        <v>67</v>
      </c>
      <c r="H19" s="136" t="s">
        <v>412</v>
      </c>
      <c r="I19" s="147" t="s">
        <v>852</v>
      </c>
      <c r="J19" s="149" t="s">
        <v>389</v>
      </c>
      <c r="K19" s="149" t="s">
        <v>397</v>
      </c>
      <c r="L19" s="149" t="s">
        <v>685</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889</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109.05" customHeight="1">
      <c r="A20" s="560"/>
      <c r="B20" s="152" t="s">
        <v>385</v>
      </c>
      <c r="C20" s="162" t="s">
        <v>386</v>
      </c>
      <c r="D20" s="136" t="s">
        <v>856</v>
      </c>
      <c r="E20" s="149" t="s">
        <v>844</v>
      </c>
      <c r="F20" s="208" t="s">
        <v>29</v>
      </c>
      <c r="G20" s="136" t="s">
        <v>49</v>
      </c>
      <c r="H20" s="136" t="s">
        <v>1198</v>
      </c>
      <c r="I20" s="147" t="s">
        <v>623</v>
      </c>
      <c r="J20" s="147" t="s">
        <v>389</v>
      </c>
      <c r="K20" s="149" t="s">
        <v>624</v>
      </c>
      <c r="L20" s="149" t="s">
        <v>625</v>
      </c>
      <c r="M20" s="153">
        <v>2</v>
      </c>
      <c r="N20" s="154">
        <v>3</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880</v>
      </c>
      <c r="AB20" s="147" t="s">
        <v>390</v>
      </c>
      <c r="AC20" s="209" t="s">
        <v>879</v>
      </c>
      <c r="AD20" s="153">
        <v>2</v>
      </c>
      <c r="AE20" s="154">
        <v>2</v>
      </c>
      <c r="AF20" s="156">
        <f t="shared" si="1"/>
        <v>4</v>
      </c>
      <c r="AG20" s="157">
        <f t="shared" si="7"/>
        <v>400</v>
      </c>
      <c r="AH20" s="158" t="str">
        <f t="shared" si="5"/>
        <v>II</v>
      </c>
      <c r="AI20" s="155" t="str">
        <f t="shared" si="8"/>
        <v>No Aceptable o Aceptable con Control Especifico</v>
      </c>
      <c r="AJ20" s="159">
        <v>600</v>
      </c>
      <c r="AK20" s="159">
        <f t="shared" si="10"/>
        <v>400</v>
      </c>
      <c r="AL20" s="160">
        <f t="shared" si="11"/>
        <v>0.33333333333333331</v>
      </c>
      <c r="AM20" s="161" t="s">
        <v>407</v>
      </c>
      <c r="AN20" s="210" t="s">
        <v>427</v>
      </c>
    </row>
    <row r="21" spans="1:40" s="69" customFormat="1" ht="171.75" customHeight="1">
      <c r="A21" s="560"/>
      <c r="B21" s="152" t="s">
        <v>385</v>
      </c>
      <c r="C21" s="162" t="s">
        <v>386</v>
      </c>
      <c r="D21" s="319" t="s">
        <v>420</v>
      </c>
      <c r="E21" s="149" t="s">
        <v>844</v>
      </c>
      <c r="F21" s="311" t="s">
        <v>29</v>
      </c>
      <c r="G21" s="311" t="s">
        <v>43</v>
      </c>
      <c r="H21" s="311" t="s">
        <v>617</v>
      </c>
      <c r="I21" s="147" t="s">
        <v>618</v>
      </c>
      <c r="J21" s="147" t="s">
        <v>397</v>
      </c>
      <c r="K21" s="147" t="s">
        <v>397</v>
      </c>
      <c r="L21" s="147" t="s">
        <v>397</v>
      </c>
      <c r="M21" s="153">
        <v>2</v>
      </c>
      <c r="N21" s="154">
        <v>3</v>
      </c>
      <c r="O21" s="153">
        <f t="shared" si="12"/>
        <v>6</v>
      </c>
      <c r="P21" s="167" t="str">
        <f t="shared" si="2"/>
        <v>Medio</v>
      </c>
      <c r="Q21" s="153">
        <v>10</v>
      </c>
      <c r="R21" s="153">
        <f t="shared" si="0"/>
        <v>60</v>
      </c>
      <c r="S21" s="153" t="str">
        <f t="shared" si="3"/>
        <v>III</v>
      </c>
      <c r="T21" s="155" t="str">
        <f t="shared" si="4"/>
        <v>Mejorable</v>
      </c>
      <c r="U21" s="137" t="s">
        <v>391</v>
      </c>
      <c r="V21" s="137" t="s">
        <v>392</v>
      </c>
      <c r="W21" s="137" t="s">
        <v>392</v>
      </c>
      <c r="X21" s="149" t="s">
        <v>619</v>
      </c>
      <c r="Y21" s="148" t="s">
        <v>278</v>
      </c>
      <c r="Z21" s="147" t="s">
        <v>392</v>
      </c>
      <c r="AA21" s="149" t="s">
        <v>621</v>
      </c>
      <c r="AB21" s="147" t="s">
        <v>390</v>
      </c>
      <c r="AC21" s="209" t="s">
        <v>622</v>
      </c>
      <c r="AD21" s="153">
        <v>2</v>
      </c>
      <c r="AE21" s="154">
        <v>2</v>
      </c>
      <c r="AF21" s="156">
        <f t="shared" si="1"/>
        <v>4</v>
      </c>
      <c r="AG21" s="157">
        <f t="shared" si="7"/>
        <v>40</v>
      </c>
      <c r="AH21" s="158" t="str">
        <f t="shared" si="5"/>
        <v>III</v>
      </c>
      <c r="AI21" s="155" t="str">
        <f t="shared" si="8"/>
        <v>Mejorable</v>
      </c>
      <c r="AJ21" s="159">
        <v>60</v>
      </c>
      <c r="AK21" s="159">
        <f t="shared" si="10"/>
        <v>40</v>
      </c>
      <c r="AL21" s="160">
        <f t="shared" si="11"/>
        <v>0.33333333333333331</v>
      </c>
      <c r="AM21" s="161" t="s">
        <v>407</v>
      </c>
      <c r="AN21" s="210" t="s">
        <v>427</v>
      </c>
    </row>
    <row r="22" spans="1:40" s="69" customFormat="1" ht="171.75" customHeight="1">
      <c r="A22" s="560"/>
      <c r="B22" s="152" t="s">
        <v>385</v>
      </c>
      <c r="C22" s="162" t="s">
        <v>386</v>
      </c>
      <c r="D22" s="136" t="s">
        <v>855</v>
      </c>
      <c r="E22" s="149" t="s">
        <v>844</v>
      </c>
      <c r="F22" s="311" t="s">
        <v>29</v>
      </c>
      <c r="G22" s="311" t="s">
        <v>56</v>
      </c>
      <c r="H22" s="311" t="s">
        <v>629</v>
      </c>
      <c r="I22" s="147" t="s">
        <v>632</v>
      </c>
      <c r="J22" s="149" t="s">
        <v>631</v>
      </c>
      <c r="K22" s="149" t="s">
        <v>630</v>
      </c>
      <c r="L22" s="149" t="s">
        <v>637</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633</v>
      </c>
      <c r="AA22" s="149" t="s">
        <v>898</v>
      </c>
      <c r="AB22" s="147" t="s">
        <v>635</v>
      </c>
      <c r="AC22" s="209" t="s">
        <v>642</v>
      </c>
      <c r="AD22" s="153">
        <v>2</v>
      </c>
      <c r="AE22" s="154">
        <v>2</v>
      </c>
      <c r="AF22" s="156">
        <f t="shared" si="1"/>
        <v>4</v>
      </c>
      <c r="AG22" s="157">
        <f t="shared" si="7"/>
        <v>400</v>
      </c>
      <c r="AH22" s="158" t="str">
        <f t="shared" si="5"/>
        <v>II</v>
      </c>
      <c r="AI22" s="155" t="str">
        <f t="shared" si="8"/>
        <v>No Aceptable o Aceptable con Control Especifico</v>
      </c>
      <c r="AJ22" s="159">
        <v>800</v>
      </c>
      <c r="AK22" s="159">
        <f t="shared" si="10"/>
        <v>400</v>
      </c>
      <c r="AL22" s="160">
        <f t="shared" si="11"/>
        <v>0.5</v>
      </c>
      <c r="AM22" s="161" t="s">
        <v>407</v>
      </c>
      <c r="AN22" s="210" t="s">
        <v>395</v>
      </c>
    </row>
    <row r="23" spans="1:40" s="69" customFormat="1" ht="151.94999999999999" customHeight="1">
      <c r="A23" s="560"/>
      <c r="B23" s="152" t="s">
        <v>385</v>
      </c>
      <c r="C23" s="162" t="s">
        <v>574</v>
      </c>
      <c r="D23" s="136" t="s">
        <v>855</v>
      </c>
      <c r="E23" s="149" t="s">
        <v>844</v>
      </c>
      <c r="F23" s="311" t="s">
        <v>30</v>
      </c>
      <c r="G23" s="311" t="s">
        <v>44</v>
      </c>
      <c r="H23" s="311" t="s">
        <v>636</v>
      </c>
      <c r="I23" s="147" t="s">
        <v>645</v>
      </c>
      <c r="J23" s="147" t="s">
        <v>390</v>
      </c>
      <c r="K23" s="147" t="s">
        <v>638</v>
      </c>
      <c r="L23" s="147" t="s">
        <v>639</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392</v>
      </c>
      <c r="AA23" s="149" t="s">
        <v>924</v>
      </c>
      <c r="AB23" s="147" t="s">
        <v>641</v>
      </c>
      <c r="AC23" s="209" t="s">
        <v>643</v>
      </c>
      <c r="AD23" s="153">
        <v>2</v>
      </c>
      <c r="AE23" s="154">
        <v>3</v>
      </c>
      <c r="AF23" s="156">
        <f t="shared" si="1"/>
        <v>6</v>
      </c>
      <c r="AG23" s="157">
        <f t="shared" si="7"/>
        <v>600</v>
      </c>
      <c r="AH23" s="158" t="str">
        <f t="shared" si="5"/>
        <v>I</v>
      </c>
      <c r="AI23" s="155" t="str">
        <f t="shared" si="8"/>
        <v>No Aceptable</v>
      </c>
      <c r="AJ23" s="159">
        <v>800</v>
      </c>
      <c r="AK23" s="159">
        <f t="shared" si="10"/>
        <v>600</v>
      </c>
      <c r="AL23" s="160">
        <f t="shared" si="11"/>
        <v>0.25</v>
      </c>
      <c r="AM23" s="161" t="s">
        <v>407</v>
      </c>
      <c r="AN23" s="210" t="s">
        <v>634</v>
      </c>
    </row>
    <row r="24" spans="1:40" ht="160.05000000000001" customHeight="1">
      <c r="A24" s="560"/>
      <c r="B24" s="152" t="s">
        <v>385</v>
      </c>
      <c r="C24" s="162" t="s">
        <v>574</v>
      </c>
      <c r="D24" s="136" t="s">
        <v>855</v>
      </c>
      <c r="E24" s="149" t="s">
        <v>844</v>
      </c>
      <c r="F24" s="311" t="s">
        <v>30</v>
      </c>
      <c r="G24" s="311" t="s">
        <v>57</v>
      </c>
      <c r="H24" s="311" t="s">
        <v>1046</v>
      </c>
      <c r="I24" s="147" t="s">
        <v>646</v>
      </c>
      <c r="J24" s="147" t="s">
        <v>390</v>
      </c>
      <c r="K24" s="147" t="s">
        <v>638</v>
      </c>
      <c r="L24" s="147" t="s">
        <v>639</v>
      </c>
      <c r="M24" s="153">
        <v>2</v>
      </c>
      <c r="N24" s="154">
        <v>4</v>
      </c>
      <c r="O24" s="153">
        <f t="shared" si="12"/>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392</v>
      </c>
      <c r="AA24" s="149" t="s">
        <v>923</v>
      </c>
      <c r="AB24" s="147" t="s">
        <v>641</v>
      </c>
      <c r="AC24" s="209" t="s">
        <v>643</v>
      </c>
      <c r="AD24" s="153">
        <v>2</v>
      </c>
      <c r="AE24" s="154">
        <v>3</v>
      </c>
      <c r="AF24" s="156">
        <f t="shared" si="1"/>
        <v>6</v>
      </c>
      <c r="AG24" s="157">
        <f t="shared" si="7"/>
        <v>600</v>
      </c>
      <c r="AH24" s="158" t="str">
        <f t="shared" si="5"/>
        <v>I</v>
      </c>
      <c r="AI24" s="155" t="str">
        <f t="shared" si="8"/>
        <v>No Aceptable</v>
      </c>
      <c r="AJ24" s="159">
        <v>800</v>
      </c>
      <c r="AK24" s="159">
        <f t="shared" si="10"/>
        <v>600</v>
      </c>
      <c r="AL24" s="160">
        <f t="shared" si="11"/>
        <v>0.25</v>
      </c>
      <c r="AM24" s="161" t="s">
        <v>407</v>
      </c>
      <c r="AN24" s="210" t="s">
        <v>634</v>
      </c>
    </row>
    <row r="25" spans="1:40" ht="244.05" customHeight="1">
      <c r="A25" s="571" t="s">
        <v>1194</v>
      </c>
      <c r="B25" s="170" t="s">
        <v>385</v>
      </c>
      <c r="C25" s="162" t="s">
        <v>386</v>
      </c>
      <c r="D25" s="208" t="s">
        <v>428</v>
      </c>
      <c r="E25" s="149" t="s">
        <v>844</v>
      </c>
      <c r="F25" s="208" t="s">
        <v>27</v>
      </c>
      <c r="G25" s="208" t="s">
        <v>566</v>
      </c>
      <c r="H25" s="208" t="s">
        <v>612</v>
      </c>
      <c r="I25" s="136" t="s">
        <v>594</v>
      </c>
      <c r="J25" s="147" t="s">
        <v>389</v>
      </c>
      <c r="K25" s="149" t="s">
        <v>595</v>
      </c>
      <c r="L25" s="147" t="s">
        <v>390</v>
      </c>
      <c r="M25" s="153">
        <v>2</v>
      </c>
      <c r="N25" s="154">
        <v>3</v>
      </c>
      <c r="O25" s="153">
        <f t="shared" si="12"/>
        <v>6</v>
      </c>
      <c r="P25" s="167" t="str">
        <f t="shared" si="2"/>
        <v>Medio</v>
      </c>
      <c r="Q25" s="153">
        <v>60</v>
      </c>
      <c r="R25" s="153">
        <f t="shared" si="0"/>
        <v>360</v>
      </c>
      <c r="S25" s="153" t="str">
        <f t="shared" si="3"/>
        <v>II</v>
      </c>
      <c r="T25" s="155" t="str">
        <f t="shared" si="4"/>
        <v>No Aceptable o Aceptable con Control Especifico</v>
      </c>
      <c r="U25" s="137" t="s">
        <v>391</v>
      </c>
      <c r="V25" s="137" t="s">
        <v>392</v>
      </c>
      <c r="W25" s="137" t="s">
        <v>392</v>
      </c>
      <c r="X25" s="149" t="s">
        <v>599</v>
      </c>
      <c r="Y25" s="148" t="s">
        <v>278</v>
      </c>
      <c r="Z25" s="148" t="s">
        <v>392</v>
      </c>
      <c r="AA25" s="149" t="s">
        <v>850</v>
      </c>
      <c r="AB25" s="147" t="s">
        <v>390</v>
      </c>
      <c r="AC25" s="209" t="s">
        <v>922</v>
      </c>
      <c r="AD25" s="153">
        <v>2</v>
      </c>
      <c r="AE25" s="154">
        <v>2</v>
      </c>
      <c r="AF25" s="156">
        <f t="shared" si="1"/>
        <v>4</v>
      </c>
      <c r="AG25" s="157">
        <f>AF25*Q25</f>
        <v>240</v>
      </c>
      <c r="AH25" s="158" t="str">
        <f t="shared" si="5"/>
        <v>II</v>
      </c>
      <c r="AI25" s="155" t="str">
        <f>IF(AH25="IV","Aceptable",IF(AH25="III","Mejorable",IF(AH25="II","No Aceptable o Aceptable con Control Especifico",IF(AH25="I","No Aceptable"))))</f>
        <v>No Aceptable o Aceptable con Control Especifico</v>
      </c>
      <c r="AJ25" s="159">
        <f>R25</f>
        <v>360</v>
      </c>
      <c r="AK25" s="159">
        <f>AG25</f>
        <v>240</v>
      </c>
      <c r="AL25" s="160">
        <f>(AJ25-AK25)/AJ25</f>
        <v>0.33333333333333331</v>
      </c>
      <c r="AM25" s="161" t="s">
        <v>394</v>
      </c>
      <c r="AN25" s="210" t="s">
        <v>427</v>
      </c>
    </row>
    <row r="26" spans="1:40" ht="235.05" customHeight="1">
      <c r="A26" s="571"/>
      <c r="B26" s="162" t="s">
        <v>385</v>
      </c>
      <c r="C26" s="162" t="s">
        <v>386</v>
      </c>
      <c r="D26" s="337" t="s">
        <v>387</v>
      </c>
      <c r="E26" s="149" t="s">
        <v>844</v>
      </c>
      <c r="F26" s="208" t="s">
        <v>27</v>
      </c>
      <c r="G26" s="136" t="s">
        <v>590</v>
      </c>
      <c r="H26" s="208" t="s">
        <v>749</v>
      </c>
      <c r="I26" s="136" t="s">
        <v>596</v>
      </c>
      <c r="J26" s="147" t="s">
        <v>389</v>
      </c>
      <c r="K26" s="149" t="s">
        <v>592</v>
      </c>
      <c r="L26" s="147" t="s">
        <v>390</v>
      </c>
      <c r="M26" s="153">
        <v>2</v>
      </c>
      <c r="N26" s="154">
        <v>3</v>
      </c>
      <c r="O26" s="153">
        <f>M26*N26</f>
        <v>6</v>
      </c>
      <c r="P26" s="167" t="str">
        <f>IF((O26&gt;23),"MuyAlto",IF(O26&gt;9,"Alto",IF(O26&gt;5,"Medio",IF(O26&lt;6,"Bajo"))))</f>
        <v>Medio</v>
      </c>
      <c r="Q26" s="153">
        <v>25</v>
      </c>
      <c r="R26" s="153">
        <f t="shared" si="0"/>
        <v>150</v>
      </c>
      <c r="S26" s="153" t="str">
        <f>IF((R26&gt;599),"I",IF(R26&gt;149,"II",IF(R26&gt;39,"III",IF(R26&lt;31,"IV"))))</f>
        <v>II</v>
      </c>
      <c r="T26" s="155" t="str">
        <f>IF(S26="IV","Aceptable",IF(S26="III","Mejorable",IF(S26="II","No Aceptable o Aceptable con Control Especifico",IF(S26="I","No Aceptable"))))</f>
        <v>No Aceptable o Aceptable con Control Especifico</v>
      </c>
      <c r="U26" s="137" t="s">
        <v>391</v>
      </c>
      <c r="V26" s="137" t="s">
        <v>392</v>
      </c>
      <c r="W26" s="137" t="s">
        <v>392</v>
      </c>
      <c r="X26" s="149" t="s">
        <v>593</v>
      </c>
      <c r="Y26" s="148" t="s">
        <v>278</v>
      </c>
      <c r="Z26" s="148" t="s">
        <v>392</v>
      </c>
      <c r="AA26" s="149" t="s">
        <v>967</v>
      </c>
      <c r="AB26" s="147" t="s">
        <v>390</v>
      </c>
      <c r="AC26" s="209" t="s">
        <v>922</v>
      </c>
      <c r="AD26" s="153">
        <v>2</v>
      </c>
      <c r="AE26" s="154">
        <v>2</v>
      </c>
      <c r="AF26" s="156">
        <f t="shared" si="1"/>
        <v>4</v>
      </c>
      <c r="AG26" s="157">
        <f>AF26*Q26</f>
        <v>100</v>
      </c>
      <c r="AH26" s="158" t="str">
        <f>IF((AG26&gt;599),"I",IF(AG26&gt;149,"II",IF(AG26&gt;39,"III",IF(AG26&lt;31,"IV"))))</f>
        <v>III</v>
      </c>
      <c r="AI26" s="155" t="str">
        <f>IF(AH26="IV","Aceptable",IF(AH26="III","Mejorable",IF(AH26="II","No Aceptable o Aceptable con Control Especifico",IF(AH26="I","No Aceptable"))))</f>
        <v>Mejorable</v>
      </c>
      <c r="AJ26" s="159">
        <f>R26</f>
        <v>150</v>
      </c>
      <c r="AK26" s="159">
        <f>AG26</f>
        <v>100</v>
      </c>
      <c r="AL26" s="160">
        <f>(AJ26-AK26)/AJ26</f>
        <v>0.33333333333333331</v>
      </c>
      <c r="AM26" s="161" t="s">
        <v>394</v>
      </c>
      <c r="AN26" s="210" t="s">
        <v>427</v>
      </c>
    </row>
    <row r="27" spans="1:40" ht="241.95" customHeight="1">
      <c r="A27" s="571"/>
      <c r="B27" s="162" t="s">
        <v>385</v>
      </c>
      <c r="C27" s="162" t="s">
        <v>386</v>
      </c>
      <c r="D27" s="208" t="s">
        <v>438</v>
      </c>
      <c r="E27" s="149" t="s">
        <v>844</v>
      </c>
      <c r="F27" s="208" t="s">
        <v>27</v>
      </c>
      <c r="G27" s="311" t="s">
        <v>580</v>
      </c>
      <c r="H27" s="208" t="s">
        <v>955</v>
      </c>
      <c r="I27" s="136" t="s">
        <v>596</v>
      </c>
      <c r="J27" s="147" t="s">
        <v>389</v>
      </c>
      <c r="K27" s="149" t="s">
        <v>598</v>
      </c>
      <c r="L27" s="147" t="s">
        <v>390</v>
      </c>
      <c r="M27" s="153">
        <v>2</v>
      </c>
      <c r="N27" s="154">
        <v>3</v>
      </c>
      <c r="O27" s="153">
        <f>M27*N27</f>
        <v>6</v>
      </c>
      <c r="P27" s="167" t="str">
        <f t="shared" ref="P27:P32" si="13">IF((O27&gt;23),"MuyAlto",IF(O27&gt;9,"Alto",IF(O27&gt;5,"Medio",IF(O27&lt;6,"Bajo"))))</f>
        <v>Medio</v>
      </c>
      <c r="Q27" s="153">
        <v>60</v>
      </c>
      <c r="R27" s="153">
        <f t="shared" si="0"/>
        <v>360</v>
      </c>
      <c r="S27" s="153" t="str">
        <f t="shared" ref="S27:S32" si="14">IF((R27&gt;599),"I",IF(R27&gt;149,"II",IF(R27&gt;39,"III",IF(R27&lt;31,"IV"))))</f>
        <v>II</v>
      </c>
      <c r="T27" s="155" t="str">
        <f t="shared" ref="T27:T32" si="15">IF(S27="IV","Aceptable",IF(S27="III","Mejorable",IF(S27="II","No Aceptable o Aceptable con Control Especifico",IF(S27="I","No Aceptable"))))</f>
        <v>No Aceptable o Aceptable con Control Especifico</v>
      </c>
      <c r="U27" s="137" t="s">
        <v>391</v>
      </c>
      <c r="V27" s="137" t="s">
        <v>392</v>
      </c>
      <c r="W27" s="137" t="s">
        <v>392</v>
      </c>
      <c r="X27" s="149" t="s">
        <v>599</v>
      </c>
      <c r="Y27" s="148" t="s">
        <v>278</v>
      </c>
      <c r="Z27" s="148" t="s">
        <v>392</v>
      </c>
      <c r="AA27" s="149" t="s">
        <v>850</v>
      </c>
      <c r="AB27" s="147" t="s">
        <v>390</v>
      </c>
      <c r="AC27" s="209" t="s">
        <v>922</v>
      </c>
      <c r="AD27" s="153">
        <v>2</v>
      </c>
      <c r="AE27" s="154">
        <v>2</v>
      </c>
      <c r="AF27" s="156">
        <f t="shared" si="1"/>
        <v>4</v>
      </c>
      <c r="AG27" s="157">
        <f>AF27*Q27</f>
        <v>240</v>
      </c>
      <c r="AH27" s="158" t="str">
        <f t="shared" ref="AH27" si="16">IF((AG27&gt;599),"I",IF(AG27&gt;149,"II",IF(AG27&gt;39,"III",IF(AG27&lt;31,"IV"))))</f>
        <v>II</v>
      </c>
      <c r="AI27" s="155" t="str">
        <f>IF(AH27="IV","Aceptable",IF(AH27="III","Mejorable",IF(AH27="II","No Aceptable o Aceptable con Control Especifico",IF(AH27="I","No Aceptable"))))</f>
        <v>No Aceptable o Aceptable con Control Especifico</v>
      </c>
      <c r="AJ27" s="159">
        <f>R27</f>
        <v>360</v>
      </c>
      <c r="AK27" s="159">
        <f>AG27</f>
        <v>240</v>
      </c>
      <c r="AL27" s="160">
        <f>(AJ27-AK27)/AJ27</f>
        <v>0.33333333333333331</v>
      </c>
      <c r="AM27" s="161" t="s">
        <v>407</v>
      </c>
      <c r="AN27" s="210" t="s">
        <v>427</v>
      </c>
    </row>
    <row r="28" spans="1:40" ht="151.94999999999999" customHeight="1">
      <c r="A28" s="571"/>
      <c r="B28" s="162" t="s">
        <v>385</v>
      </c>
      <c r="C28" s="162" t="s">
        <v>386</v>
      </c>
      <c r="D28" s="208" t="s">
        <v>429</v>
      </c>
      <c r="E28" s="149" t="s">
        <v>844</v>
      </c>
      <c r="F28" s="208" t="s">
        <v>25</v>
      </c>
      <c r="G28" s="136" t="s">
        <v>32</v>
      </c>
      <c r="H28" s="136" t="s">
        <v>435</v>
      </c>
      <c r="I28" s="136" t="s">
        <v>664</v>
      </c>
      <c r="J28" s="147" t="s">
        <v>389</v>
      </c>
      <c r="K28" s="149" t="s">
        <v>665</v>
      </c>
      <c r="L28" s="147" t="s">
        <v>390</v>
      </c>
      <c r="M28" s="153">
        <v>2</v>
      </c>
      <c r="N28" s="154">
        <v>4</v>
      </c>
      <c r="O28" s="153">
        <f t="shared" ref="O28" si="17">M28*N28</f>
        <v>8</v>
      </c>
      <c r="P28" s="167" t="str">
        <f t="shared" si="13"/>
        <v>Medio</v>
      </c>
      <c r="Q28" s="153">
        <v>60</v>
      </c>
      <c r="R28" s="153">
        <f t="shared" si="0"/>
        <v>480</v>
      </c>
      <c r="S28" s="153" t="str">
        <f t="shared" si="14"/>
        <v>II</v>
      </c>
      <c r="T28" s="155" t="str">
        <f t="shared" si="15"/>
        <v>No Aceptable o Aceptable con Control Especifico</v>
      </c>
      <c r="U28" s="137" t="s">
        <v>666</v>
      </c>
      <c r="V28" s="137" t="s">
        <v>392</v>
      </c>
      <c r="W28" s="137" t="s">
        <v>392</v>
      </c>
      <c r="X28" s="149" t="s">
        <v>667</v>
      </c>
      <c r="Y28" s="148" t="s">
        <v>278</v>
      </c>
      <c r="Z28" s="148" t="s">
        <v>392</v>
      </c>
      <c r="AA28" s="149" t="s">
        <v>956</v>
      </c>
      <c r="AB28" s="147" t="s">
        <v>390</v>
      </c>
      <c r="AC28" s="209" t="s">
        <v>668</v>
      </c>
      <c r="AD28" s="153">
        <v>2</v>
      </c>
      <c r="AE28" s="154">
        <v>3</v>
      </c>
      <c r="AF28" s="156">
        <f>AD28*AE28</f>
        <v>6</v>
      </c>
      <c r="AG28" s="157">
        <f>AF28*Q28</f>
        <v>360</v>
      </c>
      <c r="AH28" s="158" t="str">
        <f>IF((AG28&gt;599),"I",IF(AG28&gt;149,"II",IF(AG28&gt;39,"III",IF(AG28&lt;31,"IV"))))</f>
        <v>II</v>
      </c>
      <c r="AI28" s="155" t="str">
        <f>IF(AH28="IV","Aceptable",IF(AH28="III","Mejorable",IF(AH28="II","No Aceptable o Aceptable con Control Especifico",IF(AH28="I","No Aceptable"))))</f>
        <v>No Aceptable o Aceptable con Control Especifico</v>
      </c>
      <c r="AJ28" s="159">
        <v>480</v>
      </c>
      <c r="AK28" s="159">
        <f>AG28</f>
        <v>360</v>
      </c>
      <c r="AL28" s="160">
        <f t="shared" ref="AL28" si="18">(AJ28-AK28)/AJ28</f>
        <v>0.25</v>
      </c>
      <c r="AM28" s="161" t="s">
        <v>394</v>
      </c>
      <c r="AN28" s="210" t="s">
        <v>634</v>
      </c>
    </row>
    <row r="29" spans="1:40" ht="252" customHeight="1">
      <c r="A29" s="571"/>
      <c r="B29" s="152" t="s">
        <v>385</v>
      </c>
      <c r="C29" s="162" t="s">
        <v>386</v>
      </c>
      <c r="D29" s="208" t="s">
        <v>951</v>
      </c>
      <c r="E29" s="149" t="s">
        <v>844</v>
      </c>
      <c r="F29" s="208" t="s">
        <v>25</v>
      </c>
      <c r="G29" s="136" t="s">
        <v>570</v>
      </c>
      <c r="H29" s="136" t="s">
        <v>424</v>
      </c>
      <c r="I29" s="136" t="s">
        <v>403</v>
      </c>
      <c r="J29" s="147" t="s">
        <v>389</v>
      </c>
      <c r="K29" s="147" t="s">
        <v>397</v>
      </c>
      <c r="L29" s="147" t="s">
        <v>397</v>
      </c>
      <c r="M29" s="153">
        <v>2</v>
      </c>
      <c r="N29" s="154">
        <v>3</v>
      </c>
      <c r="O29" s="156">
        <f t="shared" ref="O29:O30" si="19">M29*N29</f>
        <v>6</v>
      </c>
      <c r="P29" s="167" t="str">
        <f t="shared" si="13"/>
        <v>Medio</v>
      </c>
      <c r="Q29" s="156">
        <v>10</v>
      </c>
      <c r="R29" s="156">
        <f t="shared" si="0"/>
        <v>60</v>
      </c>
      <c r="S29" s="153" t="str">
        <f t="shared" si="14"/>
        <v>III</v>
      </c>
      <c r="T29" s="155" t="str">
        <f t="shared" si="15"/>
        <v>Mejorable</v>
      </c>
      <c r="U29" s="137" t="s">
        <v>391</v>
      </c>
      <c r="V29" s="137" t="s">
        <v>392</v>
      </c>
      <c r="W29" s="137" t="s">
        <v>392</v>
      </c>
      <c r="X29" s="149" t="s">
        <v>405</v>
      </c>
      <c r="Y29" s="148" t="s">
        <v>278</v>
      </c>
      <c r="Z29" s="148" t="s">
        <v>392</v>
      </c>
      <c r="AA29" s="149" t="s">
        <v>406</v>
      </c>
      <c r="AB29" s="147" t="s">
        <v>390</v>
      </c>
      <c r="AC29" s="209" t="s">
        <v>406</v>
      </c>
      <c r="AD29" s="153">
        <v>2</v>
      </c>
      <c r="AE29" s="154">
        <v>1</v>
      </c>
      <c r="AF29" s="156">
        <f t="shared" si="1"/>
        <v>2</v>
      </c>
      <c r="AG29" s="157">
        <f>AF29*Q29</f>
        <v>20</v>
      </c>
      <c r="AH29" s="158" t="str">
        <f>IF((AG29&gt;599),"I",IF(AG29&gt;149,"II",IF(AG29&gt;39,"III",IF(AG29&lt;31,"IV"))))</f>
        <v>IV</v>
      </c>
      <c r="AI29" s="155" t="str">
        <f>IF(AH29="IV","Aceptable",IF(AH29="III","Mejorable",IF(AH29="II","No Aceptable o Aceptable con Control Especifico",IF(AH29="I","No Aceptable"))))</f>
        <v>Aceptable</v>
      </c>
      <c r="AJ29" s="159">
        <f>R29</f>
        <v>60</v>
      </c>
      <c r="AK29" s="159">
        <f>AG29</f>
        <v>20</v>
      </c>
      <c r="AL29" s="160">
        <f>(AJ29-AK29)/AJ29</f>
        <v>0.66666666666666663</v>
      </c>
      <c r="AM29" s="161" t="s">
        <v>407</v>
      </c>
      <c r="AN29" s="210" t="s">
        <v>399</v>
      </c>
    </row>
    <row r="30" spans="1:40" ht="235.05" customHeight="1">
      <c r="A30" s="571"/>
      <c r="B30" s="152" t="s">
        <v>385</v>
      </c>
      <c r="C30" s="162" t="s">
        <v>386</v>
      </c>
      <c r="D30" s="208" t="s">
        <v>953</v>
      </c>
      <c r="E30" s="149" t="s">
        <v>844</v>
      </c>
      <c r="F30" s="208" t="s">
        <v>28</v>
      </c>
      <c r="G30" s="136" t="s">
        <v>35</v>
      </c>
      <c r="H30" s="311" t="s">
        <v>615</v>
      </c>
      <c r="I30" s="136" t="s">
        <v>605</v>
      </c>
      <c r="J30" s="149" t="s">
        <v>401</v>
      </c>
      <c r="K30" s="147" t="s">
        <v>397</v>
      </c>
      <c r="L30" s="147" t="s">
        <v>397</v>
      </c>
      <c r="M30" s="153">
        <v>2</v>
      </c>
      <c r="N30" s="154">
        <v>3</v>
      </c>
      <c r="O30" s="153">
        <f t="shared" si="19"/>
        <v>6</v>
      </c>
      <c r="P30" s="167" t="str">
        <f t="shared" si="13"/>
        <v>Medio</v>
      </c>
      <c r="Q30" s="153">
        <v>60</v>
      </c>
      <c r="R30" s="153">
        <f t="shared" si="0"/>
        <v>360</v>
      </c>
      <c r="S30" s="153" t="str">
        <f t="shared" si="14"/>
        <v>II</v>
      </c>
      <c r="T30" s="155" t="str">
        <f t="shared" si="15"/>
        <v>No Aceptable o Aceptable con Control Especifico</v>
      </c>
      <c r="U30" s="137" t="s">
        <v>391</v>
      </c>
      <c r="V30" s="137" t="s">
        <v>392</v>
      </c>
      <c r="W30" s="137" t="s">
        <v>392</v>
      </c>
      <c r="X30" s="149" t="s">
        <v>606</v>
      </c>
      <c r="Y30" s="148" t="s">
        <v>278</v>
      </c>
      <c r="Z30" s="148" t="s">
        <v>392</v>
      </c>
      <c r="AA30" s="149" t="s">
        <v>965</v>
      </c>
      <c r="AB30" s="147" t="s">
        <v>390</v>
      </c>
      <c r="AC30" s="209" t="s">
        <v>966</v>
      </c>
      <c r="AD30" s="153">
        <v>2</v>
      </c>
      <c r="AE30" s="154">
        <v>2</v>
      </c>
      <c r="AF30" s="156">
        <f t="shared" si="1"/>
        <v>4</v>
      </c>
      <c r="AG30" s="157">
        <f t="shared" ref="AG30:AG32" si="20">AF30*Q30</f>
        <v>240</v>
      </c>
      <c r="AH30" s="158" t="str">
        <f t="shared" ref="AH30:AH32" si="21">IF((AG30&gt;599),"I",IF(AG30&gt;149,"II",IF(AG30&gt;39,"III",IF(AG30&lt;31,"IV"))))</f>
        <v>II</v>
      </c>
      <c r="AI30" s="155" t="str">
        <f t="shared" ref="AI30:AI32" si="22">IF(AH30="IV","Aceptable",IF(AH30="III","Mejorable",IF(AH30="II","No Aceptable o Aceptable con Control Especifico",IF(AH30="I","No Aceptable"))))</f>
        <v>No Aceptable o Aceptable con Control Especifico</v>
      </c>
      <c r="AJ30" s="159">
        <f t="shared" ref="AJ30:AJ31" si="23">R30</f>
        <v>360</v>
      </c>
      <c r="AK30" s="159">
        <f t="shared" ref="AK30:AK32" si="24">AG30</f>
        <v>240</v>
      </c>
      <c r="AL30" s="160">
        <f t="shared" ref="AL30:AL32" si="25">(AJ30-AK30)/AJ30</f>
        <v>0.33333333333333331</v>
      </c>
      <c r="AM30" s="161" t="s">
        <v>394</v>
      </c>
      <c r="AN30" s="210" t="s">
        <v>563</v>
      </c>
    </row>
    <row r="31" spans="1:40" ht="241.05" customHeight="1">
      <c r="A31" s="571"/>
      <c r="B31" s="152" t="s">
        <v>385</v>
      </c>
      <c r="C31" s="162" t="s">
        <v>386</v>
      </c>
      <c r="D31" s="208" t="s">
        <v>953</v>
      </c>
      <c r="E31" s="149" t="s">
        <v>844</v>
      </c>
      <c r="F31" s="208" t="s">
        <v>28</v>
      </c>
      <c r="G31" s="136" t="s">
        <v>48</v>
      </c>
      <c r="H31" s="136" t="s">
        <v>426</v>
      </c>
      <c r="I31" s="136" t="s">
        <v>600</v>
      </c>
      <c r="J31" s="149" t="s">
        <v>603</v>
      </c>
      <c r="K31" s="149" t="s">
        <v>604</v>
      </c>
      <c r="L31" s="147" t="s">
        <v>390</v>
      </c>
      <c r="M31" s="153">
        <v>2</v>
      </c>
      <c r="N31" s="154">
        <v>3</v>
      </c>
      <c r="O31" s="153">
        <f>M31*N31</f>
        <v>6</v>
      </c>
      <c r="P31" s="167" t="str">
        <f t="shared" si="13"/>
        <v>Medio</v>
      </c>
      <c r="Q31" s="153">
        <v>60</v>
      </c>
      <c r="R31" s="153">
        <f t="shared" si="0"/>
        <v>360</v>
      </c>
      <c r="S31" s="153" t="str">
        <f t="shared" si="14"/>
        <v>II</v>
      </c>
      <c r="T31" s="155" t="str">
        <f t="shared" si="15"/>
        <v>No Aceptable o Aceptable con Control Especifico</v>
      </c>
      <c r="U31" s="137" t="s">
        <v>391</v>
      </c>
      <c r="V31" s="137" t="s">
        <v>392</v>
      </c>
      <c r="W31" s="137" t="s">
        <v>392</v>
      </c>
      <c r="X31" s="149" t="s">
        <v>398</v>
      </c>
      <c r="Y31" s="148" t="s">
        <v>278</v>
      </c>
      <c r="Z31" s="148" t="s">
        <v>392</v>
      </c>
      <c r="AA31" s="149" t="s">
        <v>964</v>
      </c>
      <c r="AB31" s="147" t="s">
        <v>837</v>
      </c>
      <c r="AC31" s="209" t="s">
        <v>659</v>
      </c>
      <c r="AD31" s="153">
        <v>2</v>
      </c>
      <c r="AE31" s="154">
        <v>2</v>
      </c>
      <c r="AF31" s="156">
        <f t="shared" si="1"/>
        <v>4</v>
      </c>
      <c r="AG31" s="157">
        <f t="shared" si="20"/>
        <v>240</v>
      </c>
      <c r="AH31" s="158" t="str">
        <f t="shared" si="21"/>
        <v>II</v>
      </c>
      <c r="AI31" s="155" t="str">
        <f t="shared" si="22"/>
        <v>No Aceptable o Aceptable con Control Especifico</v>
      </c>
      <c r="AJ31" s="159">
        <f t="shared" si="23"/>
        <v>360</v>
      </c>
      <c r="AK31" s="159">
        <f t="shared" si="24"/>
        <v>240</v>
      </c>
      <c r="AL31" s="160">
        <f t="shared" si="25"/>
        <v>0.33333333333333331</v>
      </c>
      <c r="AM31" s="161" t="s">
        <v>394</v>
      </c>
      <c r="AN31" s="210" t="s">
        <v>563</v>
      </c>
    </row>
    <row r="32" spans="1:40" ht="208.95" customHeight="1">
      <c r="A32" s="571"/>
      <c r="B32" s="152" t="s">
        <v>385</v>
      </c>
      <c r="C32" s="162" t="s">
        <v>386</v>
      </c>
      <c r="D32" s="136" t="s">
        <v>856</v>
      </c>
      <c r="E32" s="149" t="s">
        <v>844</v>
      </c>
      <c r="F32" s="208" t="s">
        <v>29</v>
      </c>
      <c r="G32" s="136" t="s">
        <v>49</v>
      </c>
      <c r="H32" s="136" t="s">
        <v>1198</v>
      </c>
      <c r="I32" s="147" t="s">
        <v>623</v>
      </c>
      <c r="J32" s="147" t="s">
        <v>389</v>
      </c>
      <c r="K32" s="149" t="s">
        <v>624</v>
      </c>
      <c r="L32" s="149" t="s">
        <v>625</v>
      </c>
      <c r="M32" s="153">
        <v>2</v>
      </c>
      <c r="N32" s="154">
        <v>3</v>
      </c>
      <c r="O32" s="153">
        <f t="shared" ref="O32" si="26">M32*N32</f>
        <v>6</v>
      </c>
      <c r="P32" s="167" t="str">
        <f t="shared" si="13"/>
        <v>Medio</v>
      </c>
      <c r="Q32" s="153">
        <v>100</v>
      </c>
      <c r="R32" s="153">
        <f t="shared" si="0"/>
        <v>600</v>
      </c>
      <c r="S32" s="153" t="str">
        <f t="shared" si="14"/>
        <v>I</v>
      </c>
      <c r="T32" s="155" t="str">
        <f t="shared" si="15"/>
        <v>No Aceptable</v>
      </c>
      <c r="U32" s="137" t="s">
        <v>391</v>
      </c>
      <c r="V32" s="137" t="s">
        <v>392</v>
      </c>
      <c r="W32" s="137" t="s">
        <v>392</v>
      </c>
      <c r="X32" s="149" t="s">
        <v>626</v>
      </c>
      <c r="Y32" s="148" t="s">
        <v>278</v>
      </c>
      <c r="Z32" s="147" t="s">
        <v>392</v>
      </c>
      <c r="AA32" s="149" t="s">
        <v>1203</v>
      </c>
      <c r="AB32" s="147" t="s">
        <v>390</v>
      </c>
      <c r="AC32" s="209" t="s">
        <v>879</v>
      </c>
      <c r="AD32" s="153">
        <v>2</v>
      </c>
      <c r="AE32" s="154">
        <v>2</v>
      </c>
      <c r="AF32" s="153">
        <f t="shared" si="1"/>
        <v>4</v>
      </c>
      <c r="AG32" s="157">
        <f t="shared" si="20"/>
        <v>400</v>
      </c>
      <c r="AH32" s="158" t="str">
        <f t="shared" si="21"/>
        <v>II</v>
      </c>
      <c r="AI32" s="155" t="str">
        <f t="shared" si="22"/>
        <v>No Aceptable o Aceptable con Control Especifico</v>
      </c>
      <c r="AJ32" s="157">
        <v>600</v>
      </c>
      <c r="AK32" s="157">
        <f t="shared" si="24"/>
        <v>400</v>
      </c>
      <c r="AL32" s="361">
        <f t="shared" si="25"/>
        <v>0.33333333333333331</v>
      </c>
      <c r="AM32" s="362" t="s">
        <v>407</v>
      </c>
      <c r="AN32" s="363" t="s">
        <v>427</v>
      </c>
    </row>
    <row r="33" spans="1:40" ht="101.55" customHeight="1">
      <c r="A33" s="571"/>
      <c r="B33" s="152" t="s">
        <v>385</v>
      </c>
      <c r="C33" s="162" t="s">
        <v>386</v>
      </c>
      <c r="D33" s="208" t="s">
        <v>957</v>
      </c>
      <c r="E33" s="149" t="s">
        <v>844</v>
      </c>
      <c r="F33" s="311" t="s">
        <v>29</v>
      </c>
      <c r="G33" s="311" t="s">
        <v>43</v>
      </c>
      <c r="H33" s="311" t="s">
        <v>617</v>
      </c>
      <c r="I33" s="147" t="s">
        <v>618</v>
      </c>
      <c r="J33" s="147" t="s">
        <v>397</v>
      </c>
      <c r="K33" s="147" t="s">
        <v>397</v>
      </c>
      <c r="L33" s="147" t="s">
        <v>397</v>
      </c>
      <c r="M33" s="153">
        <v>2</v>
      </c>
      <c r="N33" s="154">
        <v>3</v>
      </c>
      <c r="O33" s="153">
        <f t="shared" si="12"/>
        <v>6</v>
      </c>
      <c r="P33" s="167" t="str">
        <f t="shared" si="2"/>
        <v>Medio</v>
      </c>
      <c r="Q33" s="153">
        <v>10</v>
      </c>
      <c r="R33" s="153">
        <f t="shared" si="0"/>
        <v>60</v>
      </c>
      <c r="S33" s="153" t="str">
        <f t="shared" si="3"/>
        <v>III</v>
      </c>
      <c r="T33" s="155" t="str">
        <f t="shared" si="4"/>
        <v>Mejorable</v>
      </c>
      <c r="U33" s="137" t="s">
        <v>391</v>
      </c>
      <c r="V33" s="137" t="s">
        <v>392</v>
      </c>
      <c r="W33" s="137" t="s">
        <v>392</v>
      </c>
      <c r="X33" s="149" t="s">
        <v>619</v>
      </c>
      <c r="Y33" s="148" t="s">
        <v>278</v>
      </c>
      <c r="Z33" s="147" t="s">
        <v>392</v>
      </c>
      <c r="AA33" s="149" t="s">
        <v>621</v>
      </c>
      <c r="AB33" s="147" t="s">
        <v>390</v>
      </c>
      <c r="AC33" s="209" t="s">
        <v>622</v>
      </c>
      <c r="AD33" s="153">
        <v>2</v>
      </c>
      <c r="AE33" s="154">
        <v>2</v>
      </c>
      <c r="AF33" s="156">
        <f t="shared" si="1"/>
        <v>4</v>
      </c>
      <c r="AG33" s="157">
        <f t="shared" si="7"/>
        <v>40</v>
      </c>
      <c r="AH33" s="158" t="str">
        <f t="shared" si="5"/>
        <v>III</v>
      </c>
      <c r="AI33" s="155" t="str">
        <f t="shared" si="8"/>
        <v>Mejorable</v>
      </c>
      <c r="AJ33" s="159">
        <v>60</v>
      </c>
      <c r="AK33" s="159">
        <f t="shared" si="10"/>
        <v>40</v>
      </c>
      <c r="AL33" s="160">
        <f t="shared" si="11"/>
        <v>0.33333333333333331</v>
      </c>
      <c r="AM33" s="161" t="s">
        <v>407</v>
      </c>
      <c r="AN33" s="210" t="s">
        <v>427</v>
      </c>
    </row>
    <row r="34" spans="1:40" ht="123" customHeight="1">
      <c r="A34" s="571"/>
      <c r="B34" s="162" t="s">
        <v>385</v>
      </c>
      <c r="C34" s="162" t="s">
        <v>386</v>
      </c>
      <c r="D34" s="208" t="s">
        <v>429</v>
      </c>
      <c r="E34" s="149" t="s">
        <v>844</v>
      </c>
      <c r="F34" s="208" t="s">
        <v>29</v>
      </c>
      <c r="G34" s="136" t="s">
        <v>36</v>
      </c>
      <c r="H34" s="136" t="s">
        <v>432</v>
      </c>
      <c r="I34" s="136" t="s">
        <v>433</v>
      </c>
      <c r="J34" s="153" t="s">
        <v>397</v>
      </c>
      <c r="K34" s="147" t="s">
        <v>397</v>
      </c>
      <c r="L34" s="147" t="s">
        <v>410</v>
      </c>
      <c r="M34" s="153">
        <v>2</v>
      </c>
      <c r="N34" s="154">
        <v>2</v>
      </c>
      <c r="O34" s="156">
        <f t="shared" si="12"/>
        <v>4</v>
      </c>
      <c r="P34" s="167" t="str">
        <f t="shared" si="2"/>
        <v>Bajo</v>
      </c>
      <c r="Q34" s="156">
        <v>60</v>
      </c>
      <c r="R34" s="156">
        <f t="shared" si="0"/>
        <v>240</v>
      </c>
      <c r="S34" s="153" t="str">
        <f t="shared" si="3"/>
        <v>II</v>
      </c>
      <c r="T34" s="155" t="str">
        <f t="shared" si="4"/>
        <v>No Aceptable o Aceptable con Control Especifico</v>
      </c>
      <c r="U34" s="137" t="s">
        <v>391</v>
      </c>
      <c r="V34" s="137" t="s">
        <v>392</v>
      </c>
      <c r="W34" s="137" t="s">
        <v>392</v>
      </c>
      <c r="X34" s="149" t="s">
        <v>434</v>
      </c>
      <c r="Y34" s="148" t="s">
        <v>278</v>
      </c>
      <c r="Z34" s="148" t="s">
        <v>392</v>
      </c>
      <c r="AA34" s="149" t="s">
        <v>963</v>
      </c>
      <c r="AB34" s="147" t="s">
        <v>390</v>
      </c>
      <c r="AC34" s="209" t="s">
        <v>958</v>
      </c>
      <c r="AD34" s="153">
        <v>2</v>
      </c>
      <c r="AE34" s="154">
        <v>1</v>
      </c>
      <c r="AF34" s="156">
        <f t="shared" si="1"/>
        <v>2</v>
      </c>
      <c r="AG34" s="157">
        <f t="shared" si="7"/>
        <v>120</v>
      </c>
      <c r="AH34" s="158" t="str">
        <f t="shared" si="5"/>
        <v>III</v>
      </c>
      <c r="AI34" s="155" t="str">
        <f t="shared" si="8"/>
        <v>Mejorable</v>
      </c>
      <c r="AJ34" s="159">
        <f t="shared" ref="AJ34" si="27">R34</f>
        <v>240</v>
      </c>
      <c r="AK34" s="159">
        <f t="shared" si="10"/>
        <v>120</v>
      </c>
      <c r="AL34" s="160">
        <f t="shared" si="11"/>
        <v>0.5</v>
      </c>
      <c r="AM34" s="161" t="s">
        <v>407</v>
      </c>
      <c r="AN34" s="210" t="s">
        <v>395</v>
      </c>
    </row>
    <row r="35" spans="1:40" ht="184.95" customHeight="1">
      <c r="A35" s="571"/>
      <c r="B35" s="162" t="s">
        <v>385</v>
      </c>
      <c r="C35" s="162" t="s">
        <v>386</v>
      </c>
      <c r="D35" s="208" t="s">
        <v>952</v>
      </c>
      <c r="E35" s="149" t="s">
        <v>844</v>
      </c>
      <c r="F35" s="208" t="s">
        <v>29</v>
      </c>
      <c r="G35" s="136" t="s">
        <v>62</v>
      </c>
      <c r="H35" s="136" t="s">
        <v>439</v>
      </c>
      <c r="I35" s="147" t="s">
        <v>681</v>
      </c>
      <c r="J35" s="149" t="s">
        <v>389</v>
      </c>
      <c r="K35" s="149" t="s">
        <v>397</v>
      </c>
      <c r="L35" s="149" t="s">
        <v>682</v>
      </c>
      <c r="M35" s="153">
        <v>6</v>
      </c>
      <c r="N35" s="154">
        <v>1</v>
      </c>
      <c r="O35" s="153">
        <f t="shared" si="12"/>
        <v>6</v>
      </c>
      <c r="P35" s="167" t="str">
        <f t="shared" si="2"/>
        <v>Medio</v>
      </c>
      <c r="Q35" s="153">
        <v>100</v>
      </c>
      <c r="R35" s="153">
        <f t="shared" si="0"/>
        <v>600</v>
      </c>
      <c r="S35" s="153" t="str">
        <f t="shared" si="3"/>
        <v>I</v>
      </c>
      <c r="T35" s="155" t="str">
        <f t="shared" si="4"/>
        <v>No Aceptable</v>
      </c>
      <c r="U35" s="137" t="s">
        <v>391</v>
      </c>
      <c r="V35" s="137" t="s">
        <v>392</v>
      </c>
      <c r="W35" s="137" t="s">
        <v>392</v>
      </c>
      <c r="X35" s="149" t="s">
        <v>626</v>
      </c>
      <c r="Y35" s="148" t="s">
        <v>278</v>
      </c>
      <c r="Z35" s="147" t="s">
        <v>392</v>
      </c>
      <c r="AA35" s="149" t="s">
        <v>881</v>
      </c>
      <c r="AB35" s="147" t="s">
        <v>390</v>
      </c>
      <c r="AC35" s="209" t="s">
        <v>968</v>
      </c>
      <c r="AD35" s="153">
        <v>2</v>
      </c>
      <c r="AE35" s="154">
        <v>1</v>
      </c>
      <c r="AF35" s="156">
        <f t="shared" si="1"/>
        <v>2</v>
      </c>
      <c r="AG35" s="157">
        <f t="shared" si="7"/>
        <v>200</v>
      </c>
      <c r="AH35" s="158" t="str">
        <f t="shared" si="5"/>
        <v>II</v>
      </c>
      <c r="AI35" s="155" t="str">
        <f t="shared" si="8"/>
        <v>No Aceptable o Aceptable con Control Especifico</v>
      </c>
      <c r="AJ35" s="159">
        <v>600</v>
      </c>
      <c r="AK35" s="159">
        <f t="shared" si="10"/>
        <v>200</v>
      </c>
      <c r="AL35" s="160">
        <f t="shared" si="11"/>
        <v>0.66666666666666663</v>
      </c>
      <c r="AM35" s="161" t="s">
        <v>394</v>
      </c>
      <c r="AN35" s="210" t="s">
        <v>399</v>
      </c>
    </row>
    <row r="36" spans="1:40" ht="220.05" customHeight="1">
      <c r="A36" s="571"/>
      <c r="B36" s="313" t="s">
        <v>385</v>
      </c>
      <c r="C36" s="313" t="s">
        <v>386</v>
      </c>
      <c r="D36" s="315" t="s">
        <v>954</v>
      </c>
      <c r="E36" s="149" t="s">
        <v>844</v>
      </c>
      <c r="F36" s="325" t="s">
        <v>29</v>
      </c>
      <c r="G36" s="326" t="s">
        <v>67</v>
      </c>
      <c r="H36" s="326" t="s">
        <v>440</v>
      </c>
      <c r="I36" s="312" t="s">
        <v>820</v>
      </c>
      <c r="J36" s="314" t="s">
        <v>389</v>
      </c>
      <c r="K36" s="314" t="s">
        <v>397</v>
      </c>
      <c r="L36" s="314" t="s">
        <v>685</v>
      </c>
      <c r="M36" s="276">
        <v>6</v>
      </c>
      <c r="N36" s="277">
        <v>1</v>
      </c>
      <c r="O36" s="276">
        <f t="shared" si="12"/>
        <v>6</v>
      </c>
      <c r="P36" s="316" t="str">
        <f t="shared" si="2"/>
        <v>Medio</v>
      </c>
      <c r="Q36" s="276">
        <v>100</v>
      </c>
      <c r="R36" s="276">
        <f t="shared" si="0"/>
        <v>600</v>
      </c>
      <c r="S36" s="276" t="str">
        <f t="shared" si="3"/>
        <v>I</v>
      </c>
      <c r="T36" s="281" t="str">
        <f t="shared" si="4"/>
        <v>No Aceptable</v>
      </c>
      <c r="U36" s="317" t="s">
        <v>391</v>
      </c>
      <c r="V36" s="317" t="s">
        <v>392</v>
      </c>
      <c r="W36" s="317" t="s">
        <v>392</v>
      </c>
      <c r="X36" s="314" t="s">
        <v>626</v>
      </c>
      <c r="Y36" s="318" t="s">
        <v>278</v>
      </c>
      <c r="Z36" s="312" t="s">
        <v>392</v>
      </c>
      <c r="AA36" s="314" t="s">
        <v>962</v>
      </c>
      <c r="AB36" s="312" t="s">
        <v>390</v>
      </c>
      <c r="AC36" s="327" t="s">
        <v>687</v>
      </c>
      <c r="AD36" s="328">
        <v>2</v>
      </c>
      <c r="AE36" s="329">
        <v>1</v>
      </c>
      <c r="AF36" s="330">
        <f t="shared" si="1"/>
        <v>2</v>
      </c>
      <c r="AG36" s="331">
        <f t="shared" si="7"/>
        <v>200</v>
      </c>
      <c r="AH36" s="332" t="str">
        <f t="shared" si="5"/>
        <v>II</v>
      </c>
      <c r="AI36" s="333" t="str">
        <f t="shared" si="8"/>
        <v>No Aceptable o Aceptable con Control Especifico</v>
      </c>
      <c r="AJ36" s="334">
        <v>600</v>
      </c>
      <c r="AK36" s="334">
        <f t="shared" si="10"/>
        <v>200</v>
      </c>
      <c r="AL36" s="335">
        <f t="shared" si="11"/>
        <v>0.66666666666666663</v>
      </c>
      <c r="AM36" s="336" t="s">
        <v>394</v>
      </c>
      <c r="AN36" s="284" t="s">
        <v>399</v>
      </c>
    </row>
    <row r="37" spans="1:40" ht="238.05" customHeight="1">
      <c r="A37" s="571"/>
      <c r="B37" s="162" t="s">
        <v>385</v>
      </c>
      <c r="C37" s="162" t="s">
        <v>386</v>
      </c>
      <c r="D37" s="208" t="s">
        <v>953</v>
      </c>
      <c r="E37" s="149" t="s">
        <v>844</v>
      </c>
      <c r="F37" s="323" t="s">
        <v>29</v>
      </c>
      <c r="G37" s="311" t="s">
        <v>56</v>
      </c>
      <c r="H37" s="311" t="s">
        <v>629</v>
      </c>
      <c r="I37" s="147" t="s">
        <v>632</v>
      </c>
      <c r="J37" s="149" t="s">
        <v>631</v>
      </c>
      <c r="K37" s="149" t="s">
        <v>630</v>
      </c>
      <c r="L37" s="149" t="s">
        <v>637</v>
      </c>
      <c r="M37" s="153">
        <v>2</v>
      </c>
      <c r="N37" s="154">
        <v>4</v>
      </c>
      <c r="O37" s="153">
        <f t="shared" si="12"/>
        <v>8</v>
      </c>
      <c r="P37" s="167" t="str">
        <f t="shared" si="2"/>
        <v>Medio</v>
      </c>
      <c r="Q37" s="153">
        <v>100</v>
      </c>
      <c r="R37" s="153">
        <f t="shared" si="0"/>
        <v>800</v>
      </c>
      <c r="S37" s="153" t="str">
        <f t="shared" si="3"/>
        <v>I</v>
      </c>
      <c r="T37" s="155" t="str">
        <f t="shared" si="4"/>
        <v>No Aceptable</v>
      </c>
      <c r="U37" s="137" t="s">
        <v>391</v>
      </c>
      <c r="V37" s="260" t="s">
        <v>392</v>
      </c>
      <c r="W37" s="260" t="s">
        <v>392</v>
      </c>
      <c r="X37" s="261" t="s">
        <v>626</v>
      </c>
      <c r="Y37" s="262" t="s">
        <v>278</v>
      </c>
      <c r="Z37" s="263" t="s">
        <v>633</v>
      </c>
      <c r="AA37" s="261" t="s">
        <v>961</v>
      </c>
      <c r="AB37" s="263" t="s">
        <v>635</v>
      </c>
      <c r="AC37" s="264" t="s">
        <v>642</v>
      </c>
      <c r="AD37" s="265">
        <v>2</v>
      </c>
      <c r="AE37" s="266">
        <v>2</v>
      </c>
      <c r="AF37" s="267">
        <f t="shared" si="1"/>
        <v>4</v>
      </c>
      <c r="AG37" s="268">
        <f t="shared" si="7"/>
        <v>400</v>
      </c>
      <c r="AH37" s="269" t="str">
        <f t="shared" si="5"/>
        <v>II</v>
      </c>
      <c r="AI37" s="270" t="str">
        <f t="shared" si="8"/>
        <v>No Aceptable o Aceptable con Control Especifico</v>
      </c>
      <c r="AJ37" s="271">
        <v>800</v>
      </c>
      <c r="AK37" s="271">
        <f t="shared" si="10"/>
        <v>400</v>
      </c>
      <c r="AL37" s="272">
        <f t="shared" si="11"/>
        <v>0.5</v>
      </c>
      <c r="AM37" s="273" t="s">
        <v>407</v>
      </c>
      <c r="AN37" s="210" t="s">
        <v>395</v>
      </c>
    </row>
    <row r="38" spans="1:40" ht="237" customHeight="1">
      <c r="A38" s="571"/>
      <c r="B38" s="162" t="s">
        <v>385</v>
      </c>
      <c r="C38" s="162" t="s">
        <v>574</v>
      </c>
      <c r="D38" s="208" t="s">
        <v>953</v>
      </c>
      <c r="E38" s="149" t="s">
        <v>844</v>
      </c>
      <c r="F38" s="311" t="s">
        <v>30</v>
      </c>
      <c r="G38" s="311" t="s">
        <v>44</v>
      </c>
      <c r="H38" s="311" t="s">
        <v>636</v>
      </c>
      <c r="I38" s="149" t="s">
        <v>645</v>
      </c>
      <c r="J38" s="147" t="s">
        <v>390</v>
      </c>
      <c r="K38" s="147" t="s">
        <v>638</v>
      </c>
      <c r="L38" s="147" t="s">
        <v>639</v>
      </c>
      <c r="M38" s="153">
        <v>2</v>
      </c>
      <c r="N38" s="154">
        <v>4</v>
      </c>
      <c r="O38" s="153">
        <f t="shared" si="12"/>
        <v>8</v>
      </c>
      <c r="P38" s="167" t="str">
        <f t="shared" si="2"/>
        <v>Medio</v>
      </c>
      <c r="Q38" s="153">
        <v>100</v>
      </c>
      <c r="R38" s="153">
        <f t="shared" si="0"/>
        <v>800</v>
      </c>
      <c r="S38" s="153" t="str">
        <f t="shared" si="3"/>
        <v>I</v>
      </c>
      <c r="T38" s="155" t="str">
        <f t="shared" si="4"/>
        <v>No Aceptable</v>
      </c>
      <c r="U38" s="137" t="s">
        <v>391</v>
      </c>
      <c r="V38" s="137" t="s">
        <v>392</v>
      </c>
      <c r="W38" s="137" t="s">
        <v>392</v>
      </c>
      <c r="X38" s="149" t="s">
        <v>626</v>
      </c>
      <c r="Y38" s="262" t="s">
        <v>278</v>
      </c>
      <c r="Z38" s="263" t="s">
        <v>392</v>
      </c>
      <c r="AA38" s="261" t="s">
        <v>960</v>
      </c>
      <c r="AB38" s="263" t="s">
        <v>641</v>
      </c>
      <c r="AC38" s="264" t="s">
        <v>643</v>
      </c>
      <c r="AD38" s="265">
        <v>2</v>
      </c>
      <c r="AE38" s="266">
        <v>3</v>
      </c>
      <c r="AF38" s="267">
        <f t="shared" si="1"/>
        <v>6</v>
      </c>
      <c r="AG38" s="268">
        <f t="shared" si="7"/>
        <v>600</v>
      </c>
      <c r="AH38" s="269" t="str">
        <f t="shared" si="5"/>
        <v>I</v>
      </c>
      <c r="AI38" s="270" t="str">
        <f t="shared" si="8"/>
        <v>No Aceptable</v>
      </c>
      <c r="AJ38" s="271">
        <v>800</v>
      </c>
      <c r="AK38" s="271">
        <f t="shared" si="10"/>
        <v>600</v>
      </c>
      <c r="AL38" s="272">
        <f t="shared" si="11"/>
        <v>0.25</v>
      </c>
      <c r="AM38" s="273" t="s">
        <v>407</v>
      </c>
      <c r="AN38" s="210" t="s">
        <v>634</v>
      </c>
    </row>
    <row r="39" spans="1:40" ht="237" customHeight="1">
      <c r="A39" s="572"/>
      <c r="B39" s="162" t="s">
        <v>385</v>
      </c>
      <c r="C39" s="162" t="s">
        <v>574</v>
      </c>
      <c r="D39" s="208" t="s">
        <v>953</v>
      </c>
      <c r="E39" s="149" t="s">
        <v>844</v>
      </c>
      <c r="F39" s="311" t="s">
        <v>30</v>
      </c>
      <c r="G39" s="311" t="s">
        <v>57</v>
      </c>
      <c r="H39" s="311" t="s">
        <v>1046</v>
      </c>
      <c r="I39" s="147" t="s">
        <v>646</v>
      </c>
      <c r="J39" s="147" t="s">
        <v>390</v>
      </c>
      <c r="K39" s="147" t="s">
        <v>638</v>
      </c>
      <c r="L39" s="147" t="s">
        <v>639</v>
      </c>
      <c r="M39" s="153">
        <v>2</v>
      </c>
      <c r="N39" s="154">
        <v>4</v>
      </c>
      <c r="O39" s="153">
        <f t="shared" si="12"/>
        <v>8</v>
      </c>
      <c r="P39" s="167" t="str">
        <f t="shared" si="2"/>
        <v>Medio</v>
      </c>
      <c r="Q39" s="153">
        <v>100</v>
      </c>
      <c r="R39" s="153">
        <f t="shared" si="0"/>
        <v>800</v>
      </c>
      <c r="S39" s="153" t="str">
        <f t="shared" si="3"/>
        <v>I</v>
      </c>
      <c r="T39" s="155" t="str">
        <f t="shared" si="4"/>
        <v>No Aceptable</v>
      </c>
      <c r="U39" s="137" t="s">
        <v>391</v>
      </c>
      <c r="V39" s="137" t="s">
        <v>392</v>
      </c>
      <c r="W39" s="137" t="s">
        <v>392</v>
      </c>
      <c r="X39" s="149" t="s">
        <v>626</v>
      </c>
      <c r="Y39" s="262" t="s">
        <v>278</v>
      </c>
      <c r="Z39" s="263" t="s">
        <v>392</v>
      </c>
      <c r="AA39" s="261" t="s">
        <v>959</v>
      </c>
      <c r="AB39" s="263" t="s">
        <v>641</v>
      </c>
      <c r="AC39" s="264" t="s">
        <v>643</v>
      </c>
      <c r="AD39" s="265">
        <v>2</v>
      </c>
      <c r="AE39" s="266">
        <v>3</v>
      </c>
      <c r="AF39" s="267">
        <f t="shared" si="1"/>
        <v>6</v>
      </c>
      <c r="AG39" s="268">
        <f t="shared" si="7"/>
        <v>600</v>
      </c>
      <c r="AH39" s="269" t="str">
        <f t="shared" si="5"/>
        <v>I</v>
      </c>
      <c r="AI39" s="270" t="str">
        <f t="shared" si="8"/>
        <v>No Aceptable</v>
      </c>
      <c r="AJ39" s="271">
        <v>800</v>
      </c>
      <c r="AK39" s="271">
        <f t="shared" si="10"/>
        <v>600</v>
      </c>
      <c r="AL39" s="272">
        <f t="shared" si="11"/>
        <v>0.25</v>
      </c>
      <c r="AM39" s="273" t="s">
        <v>407</v>
      </c>
      <c r="AN39" s="210" t="s">
        <v>634</v>
      </c>
    </row>
    <row r="40" spans="1:40" ht="157.94999999999999" customHeight="1">
      <c r="A40" s="573" t="s">
        <v>444</v>
      </c>
      <c r="B40" s="162" t="s">
        <v>385</v>
      </c>
      <c r="C40" s="162" t="s">
        <v>386</v>
      </c>
      <c r="D40" s="136" t="s">
        <v>447</v>
      </c>
      <c r="E40" s="149" t="s">
        <v>844</v>
      </c>
      <c r="F40" s="208" t="s">
        <v>25</v>
      </c>
      <c r="G40" s="136" t="s">
        <v>32</v>
      </c>
      <c r="H40" s="136" t="s">
        <v>448</v>
      </c>
      <c r="I40" s="136" t="s">
        <v>664</v>
      </c>
      <c r="J40" s="147" t="s">
        <v>389</v>
      </c>
      <c r="K40" s="149" t="s">
        <v>665</v>
      </c>
      <c r="L40" s="147" t="s">
        <v>390</v>
      </c>
      <c r="M40" s="153">
        <v>2</v>
      </c>
      <c r="N40" s="154">
        <v>4</v>
      </c>
      <c r="O40" s="153">
        <f t="shared" si="12"/>
        <v>8</v>
      </c>
      <c r="P40" s="167" t="str">
        <f t="shared" si="2"/>
        <v>Medio</v>
      </c>
      <c r="Q40" s="153">
        <v>60</v>
      </c>
      <c r="R40" s="153">
        <f t="shared" si="0"/>
        <v>480</v>
      </c>
      <c r="S40" s="153" t="str">
        <f t="shared" si="3"/>
        <v>II</v>
      </c>
      <c r="T40" s="155" t="str">
        <f t="shared" si="4"/>
        <v>No Aceptable o Aceptable con Control Especifico</v>
      </c>
      <c r="U40" s="137" t="s">
        <v>666</v>
      </c>
      <c r="V40" s="137" t="s">
        <v>392</v>
      </c>
      <c r="W40" s="137" t="s">
        <v>392</v>
      </c>
      <c r="X40" s="149" t="s">
        <v>667</v>
      </c>
      <c r="Y40" s="148" t="s">
        <v>278</v>
      </c>
      <c r="Z40" s="148" t="s">
        <v>392</v>
      </c>
      <c r="AA40" s="149" t="s">
        <v>1047</v>
      </c>
      <c r="AB40" s="147" t="s">
        <v>390</v>
      </c>
      <c r="AC40" s="209" t="s">
        <v>668</v>
      </c>
      <c r="AD40" s="276">
        <v>2</v>
      </c>
      <c r="AE40" s="277">
        <v>3</v>
      </c>
      <c r="AF40" s="278">
        <f>AD40*AE40</f>
        <v>6</v>
      </c>
      <c r="AG40" s="279">
        <f>AF40*Q40</f>
        <v>360</v>
      </c>
      <c r="AH40" s="280" t="str">
        <f>IF((AG40&gt;599),"I",IF(AG40&gt;149,"II",IF(AG40&gt;39,"III",IF(AG40&lt;31,"IV"))))</f>
        <v>II</v>
      </c>
      <c r="AI40" s="281" t="str">
        <f>IF(AH40="IV","Aceptable",IF(AH40="III","Mejorable",IF(AH40="II","No Aceptable o Aceptable con Control Especifico",IF(AH40="I","No Aceptable"))))</f>
        <v>No Aceptable o Aceptable con Control Especifico</v>
      </c>
      <c r="AJ40" s="282">
        <v>480</v>
      </c>
      <c r="AK40" s="282">
        <f>AG40</f>
        <v>360</v>
      </c>
      <c r="AL40" s="283">
        <f t="shared" si="11"/>
        <v>0.25</v>
      </c>
      <c r="AM40" s="161" t="s">
        <v>394</v>
      </c>
      <c r="AN40" s="210" t="s">
        <v>634</v>
      </c>
    </row>
    <row r="41" spans="1:40" ht="198">
      <c r="A41" s="574"/>
      <c r="B41" s="162" t="s">
        <v>385</v>
      </c>
      <c r="C41" s="162" t="s">
        <v>386</v>
      </c>
      <c r="D41" s="136" t="s">
        <v>449</v>
      </c>
      <c r="E41" s="149" t="s">
        <v>844</v>
      </c>
      <c r="F41" s="208" t="s">
        <v>25</v>
      </c>
      <c r="G41" s="136" t="s">
        <v>39</v>
      </c>
      <c r="H41" s="136" t="s">
        <v>450</v>
      </c>
      <c r="I41" s="339" t="s">
        <v>655</v>
      </c>
      <c r="J41" s="149" t="s">
        <v>389</v>
      </c>
      <c r="K41" s="147" t="s">
        <v>397</v>
      </c>
      <c r="L41" s="149" t="s">
        <v>404</v>
      </c>
      <c r="M41" s="153">
        <v>2</v>
      </c>
      <c r="N41" s="154">
        <v>4</v>
      </c>
      <c r="O41" s="153">
        <f t="shared" si="12"/>
        <v>8</v>
      </c>
      <c r="P41" s="167" t="str">
        <f t="shared" si="2"/>
        <v>Medio</v>
      </c>
      <c r="Q41" s="153">
        <v>25</v>
      </c>
      <c r="R41" s="153">
        <f t="shared" si="0"/>
        <v>200</v>
      </c>
      <c r="S41" s="153" t="str">
        <f t="shared" si="3"/>
        <v>II</v>
      </c>
      <c r="T41" s="221" t="str">
        <f t="shared" si="4"/>
        <v>No Aceptable o Aceptable con Control Especifico</v>
      </c>
      <c r="U41" s="137" t="s">
        <v>391</v>
      </c>
      <c r="V41" s="137" t="s">
        <v>392</v>
      </c>
      <c r="W41" s="137" t="s">
        <v>392</v>
      </c>
      <c r="X41" s="149" t="s">
        <v>609</v>
      </c>
      <c r="Y41" s="148" t="s">
        <v>278</v>
      </c>
      <c r="Z41" s="147" t="s">
        <v>610</v>
      </c>
      <c r="AA41" s="149" t="s">
        <v>1048</v>
      </c>
      <c r="AB41" s="147" t="s">
        <v>390</v>
      </c>
      <c r="AC41" s="209" t="s">
        <v>620</v>
      </c>
      <c r="AD41" s="153">
        <v>2</v>
      </c>
      <c r="AE41" s="154">
        <v>3</v>
      </c>
      <c r="AF41" s="156">
        <f t="shared" ref="AF41:AF63" si="28">AD41*AE41</f>
        <v>6</v>
      </c>
      <c r="AG41" s="157">
        <f t="shared" ref="AG41:AG43" si="29">AF41*Q41</f>
        <v>150</v>
      </c>
      <c r="AH41" s="158" t="str">
        <f t="shared" ref="AH41:AH43" si="30">IF((AG41&gt;599),"I",IF(AG41&gt;149,"II",IF(AG41&gt;39,"III",IF(AG41&lt;31,"IV"))))</f>
        <v>II</v>
      </c>
      <c r="AI41" s="155" t="str">
        <f t="shared" ref="AI41:AI43" si="31">IF(AH41="IV","Aceptable",IF(AH41="III","Mejorable",IF(AH41="II","No Aceptable o Aceptable con Control Especifico",IF(AH41="I","No Aceptable"))))</f>
        <v>No Aceptable o Aceptable con Control Especifico</v>
      </c>
      <c r="AJ41" s="159">
        <v>200</v>
      </c>
      <c r="AK41" s="159">
        <f t="shared" ref="AK41:AK43" si="32">AG41</f>
        <v>150</v>
      </c>
      <c r="AL41" s="160">
        <f t="shared" si="11"/>
        <v>0.25</v>
      </c>
      <c r="AM41" s="161" t="s">
        <v>407</v>
      </c>
      <c r="AN41" s="210" t="s">
        <v>634</v>
      </c>
    </row>
    <row r="42" spans="1:40" ht="198">
      <c r="A42" s="574"/>
      <c r="B42" s="162" t="s">
        <v>385</v>
      </c>
      <c r="C42" s="162" t="s">
        <v>386</v>
      </c>
      <c r="D42" s="136" t="s">
        <v>449</v>
      </c>
      <c r="E42" s="149" t="s">
        <v>844</v>
      </c>
      <c r="F42" s="208" t="s">
        <v>25</v>
      </c>
      <c r="G42" s="136" t="s">
        <v>570</v>
      </c>
      <c r="H42" s="136" t="s">
        <v>441</v>
      </c>
      <c r="I42" s="136" t="s">
        <v>403</v>
      </c>
      <c r="J42" s="149" t="s">
        <v>389</v>
      </c>
      <c r="K42" s="147" t="s">
        <v>397</v>
      </c>
      <c r="L42" s="149" t="s">
        <v>404</v>
      </c>
      <c r="M42" s="153">
        <v>2</v>
      </c>
      <c r="N42" s="154">
        <v>3</v>
      </c>
      <c r="O42" s="153">
        <f t="shared" si="12"/>
        <v>6</v>
      </c>
      <c r="P42" s="167" t="str">
        <f t="shared" si="2"/>
        <v>Medio</v>
      </c>
      <c r="Q42" s="153">
        <v>10</v>
      </c>
      <c r="R42" s="153">
        <f t="shared" si="0"/>
        <v>60</v>
      </c>
      <c r="S42" s="153" t="str">
        <f t="shared" si="3"/>
        <v>III</v>
      </c>
      <c r="T42" s="221" t="str">
        <f t="shared" si="4"/>
        <v>Mejorable</v>
      </c>
      <c r="U42" s="137" t="s">
        <v>391</v>
      </c>
      <c r="V42" s="137" t="s">
        <v>392</v>
      </c>
      <c r="W42" s="137" t="s">
        <v>392</v>
      </c>
      <c r="X42" s="149" t="s">
        <v>405</v>
      </c>
      <c r="Y42" s="148" t="s">
        <v>278</v>
      </c>
      <c r="Z42" s="147" t="s">
        <v>607</v>
      </c>
      <c r="AA42" s="149" t="s">
        <v>1049</v>
      </c>
      <c r="AB42" s="147" t="s">
        <v>390</v>
      </c>
      <c r="AC42" s="209" t="s">
        <v>658</v>
      </c>
      <c r="AD42" s="153">
        <v>2</v>
      </c>
      <c r="AE42" s="154">
        <v>2</v>
      </c>
      <c r="AF42" s="156">
        <f t="shared" si="28"/>
        <v>4</v>
      </c>
      <c r="AG42" s="157">
        <f t="shared" si="29"/>
        <v>40</v>
      </c>
      <c r="AH42" s="158" t="str">
        <f t="shared" si="30"/>
        <v>III</v>
      </c>
      <c r="AI42" s="155" t="str">
        <f t="shared" si="31"/>
        <v>Mejorable</v>
      </c>
      <c r="AJ42" s="159">
        <f t="shared" ref="AJ42:AJ43" si="33">R42</f>
        <v>60</v>
      </c>
      <c r="AK42" s="159">
        <f t="shared" si="32"/>
        <v>40</v>
      </c>
      <c r="AL42" s="160">
        <f t="shared" si="11"/>
        <v>0.33333333333333331</v>
      </c>
      <c r="AM42" s="161" t="s">
        <v>407</v>
      </c>
      <c r="AN42" s="210" t="s">
        <v>427</v>
      </c>
    </row>
    <row r="43" spans="1:40" ht="198" customHeight="1">
      <c r="A43" s="574"/>
      <c r="B43" s="162" t="s">
        <v>385</v>
      </c>
      <c r="C43" s="162" t="s">
        <v>386</v>
      </c>
      <c r="D43" s="136" t="s">
        <v>445</v>
      </c>
      <c r="E43" s="149" t="s">
        <v>844</v>
      </c>
      <c r="F43" s="208" t="s">
        <v>25</v>
      </c>
      <c r="G43" s="136" t="s">
        <v>569</v>
      </c>
      <c r="H43" s="320" t="s">
        <v>1009</v>
      </c>
      <c r="I43" s="149" t="s">
        <v>706</v>
      </c>
      <c r="J43" s="149" t="s">
        <v>389</v>
      </c>
      <c r="K43" s="147" t="s">
        <v>397</v>
      </c>
      <c r="L43" s="149" t="s">
        <v>707</v>
      </c>
      <c r="M43" s="153">
        <v>2</v>
      </c>
      <c r="N43" s="154">
        <v>3</v>
      </c>
      <c r="O43" s="153">
        <f t="shared" si="12"/>
        <v>6</v>
      </c>
      <c r="P43" s="167" t="str">
        <f t="shared" si="2"/>
        <v>Medio</v>
      </c>
      <c r="Q43" s="153">
        <v>60</v>
      </c>
      <c r="R43" s="153">
        <f t="shared" si="0"/>
        <v>360</v>
      </c>
      <c r="S43" s="153" t="str">
        <f t="shared" si="3"/>
        <v>II</v>
      </c>
      <c r="T43" s="155" t="str">
        <f t="shared" si="4"/>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6">
        <f t="shared" si="28"/>
        <v>4</v>
      </c>
      <c r="AG43" s="157">
        <f t="shared" si="29"/>
        <v>240</v>
      </c>
      <c r="AH43" s="158" t="str">
        <f t="shared" si="30"/>
        <v>II</v>
      </c>
      <c r="AI43" s="155" t="str">
        <f t="shared" si="31"/>
        <v>No Aceptable o Aceptable con Control Especifico</v>
      </c>
      <c r="AJ43" s="159">
        <f t="shared" si="33"/>
        <v>360</v>
      </c>
      <c r="AK43" s="159">
        <f t="shared" si="32"/>
        <v>240</v>
      </c>
      <c r="AL43" s="160">
        <f t="shared" si="11"/>
        <v>0.33333333333333331</v>
      </c>
      <c r="AM43" s="161" t="s">
        <v>394</v>
      </c>
      <c r="AN43" s="210" t="s">
        <v>427</v>
      </c>
    </row>
    <row r="44" spans="1:40" ht="238.95" customHeight="1">
      <c r="A44" s="574"/>
      <c r="B44" s="152" t="s">
        <v>385</v>
      </c>
      <c r="C44" s="162" t="s">
        <v>386</v>
      </c>
      <c r="D44" s="136" t="s">
        <v>387</v>
      </c>
      <c r="E44" s="149" t="s">
        <v>844</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0"/>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922</v>
      </c>
      <c r="AD44" s="153">
        <v>2</v>
      </c>
      <c r="AE44" s="154">
        <v>2</v>
      </c>
      <c r="AF44" s="156">
        <f t="shared" si="28"/>
        <v>4</v>
      </c>
      <c r="AG44" s="157">
        <f>AF44*Q44</f>
        <v>100</v>
      </c>
      <c r="AH44" s="158" t="str">
        <f>IF((AG44&gt;599),"I",IF(AG44&gt;149,"II",IF(AG44&gt;39,"III",IF(AG44&lt;31,"IV"))))</f>
        <v>III</v>
      </c>
      <c r="AI44" s="155" t="str">
        <f>IF(AH44="IV","Aceptable",IF(AH44="III","Mejorable",IF(AH44="II","No Aceptable o Aceptable con Control Especifico",IF(AH44="I","No Aceptable"))))</f>
        <v>Mejorable</v>
      </c>
      <c r="AJ44" s="159">
        <f>R44</f>
        <v>150</v>
      </c>
      <c r="AK44" s="159">
        <f>AG44</f>
        <v>100</v>
      </c>
      <c r="AL44" s="160">
        <f>(AJ44-AK44)/AJ44</f>
        <v>0.33333333333333331</v>
      </c>
      <c r="AM44" s="161" t="s">
        <v>394</v>
      </c>
      <c r="AN44" s="210" t="s">
        <v>427</v>
      </c>
    </row>
    <row r="45" spans="1:40" ht="237" customHeight="1">
      <c r="A45" s="574"/>
      <c r="B45" s="152" t="s">
        <v>385</v>
      </c>
      <c r="C45" s="162" t="s">
        <v>386</v>
      </c>
      <c r="D45" s="136" t="s">
        <v>449</v>
      </c>
      <c r="E45" s="149" t="s">
        <v>844</v>
      </c>
      <c r="F45" s="208" t="s">
        <v>27</v>
      </c>
      <c r="G45" s="208" t="s">
        <v>566</v>
      </c>
      <c r="H45" s="208" t="s">
        <v>612</v>
      </c>
      <c r="I45" s="136" t="s">
        <v>594</v>
      </c>
      <c r="J45" s="147" t="s">
        <v>389</v>
      </c>
      <c r="K45" s="149" t="s">
        <v>595</v>
      </c>
      <c r="L45" s="147" t="s">
        <v>390</v>
      </c>
      <c r="M45" s="153">
        <v>2</v>
      </c>
      <c r="N45" s="154">
        <v>3</v>
      </c>
      <c r="O45" s="153">
        <f t="shared" ref="O45:O46" si="34">M45*N45</f>
        <v>6</v>
      </c>
      <c r="P45" s="167" t="str">
        <f t="shared" ref="P45:P59" si="35">IF((O45&gt;23),"MuyAlto",IF(O45&gt;9,"Alto",IF(O45&gt;5,"Medio",IF(O45&lt;6,"Bajo"))))</f>
        <v>Medio</v>
      </c>
      <c r="Q45" s="153">
        <v>60</v>
      </c>
      <c r="R45" s="153">
        <f t="shared" si="0"/>
        <v>360</v>
      </c>
      <c r="S45" s="153" t="str">
        <f t="shared" ref="S45:S59" si="36">IF((R45&gt;599),"I",IF(R45&gt;149,"II",IF(R45&gt;39,"III",IF(R45&lt;31,"IV"))))</f>
        <v>II</v>
      </c>
      <c r="T45" s="155" t="str">
        <f t="shared" ref="T45:T59" si="37">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922</v>
      </c>
      <c r="AD45" s="153">
        <v>2</v>
      </c>
      <c r="AE45" s="154">
        <v>2</v>
      </c>
      <c r="AF45" s="156">
        <f t="shared" si="28"/>
        <v>4</v>
      </c>
      <c r="AG45" s="157">
        <f>AF45*Q45</f>
        <v>240</v>
      </c>
      <c r="AH45" s="158" t="str">
        <f t="shared" ref="AH45:AH59" si="38">IF((AG45&gt;599),"I",IF(AG45&gt;149,"II",IF(AG45&gt;39,"III",IF(AG45&lt;31,"IV"))))</f>
        <v>II</v>
      </c>
      <c r="AI45" s="155" t="str">
        <f>IF(AH45="IV","Aceptable",IF(AH45="III","Mejorable",IF(AH45="II","No Aceptable o Aceptable con Control Especifico",IF(AH45="I","No Aceptable"))))</f>
        <v>No Aceptable o Aceptable con Control Especifico</v>
      </c>
      <c r="AJ45" s="159">
        <f>R45</f>
        <v>360</v>
      </c>
      <c r="AK45" s="159">
        <f>AG45</f>
        <v>240</v>
      </c>
      <c r="AL45" s="160">
        <f>(AJ45-AK45)/AJ45</f>
        <v>0.33333333333333331</v>
      </c>
      <c r="AM45" s="161" t="s">
        <v>394</v>
      </c>
      <c r="AN45" s="210" t="s">
        <v>427</v>
      </c>
    </row>
    <row r="46" spans="1:40" ht="198">
      <c r="A46" s="574"/>
      <c r="B46" s="162" t="s">
        <v>385</v>
      </c>
      <c r="C46" s="162" t="s">
        <v>386</v>
      </c>
      <c r="D46" s="136" t="s">
        <v>449</v>
      </c>
      <c r="E46" s="149" t="s">
        <v>844</v>
      </c>
      <c r="F46" s="208" t="s">
        <v>28</v>
      </c>
      <c r="G46" s="136" t="s">
        <v>35</v>
      </c>
      <c r="H46" s="311" t="s">
        <v>615</v>
      </c>
      <c r="I46" s="136" t="s">
        <v>605</v>
      </c>
      <c r="J46" s="149" t="s">
        <v>401</v>
      </c>
      <c r="K46" s="147" t="s">
        <v>397</v>
      </c>
      <c r="L46" s="147" t="s">
        <v>397</v>
      </c>
      <c r="M46" s="153">
        <v>2</v>
      </c>
      <c r="N46" s="154">
        <v>3</v>
      </c>
      <c r="O46" s="153">
        <f t="shared" si="34"/>
        <v>6</v>
      </c>
      <c r="P46" s="167" t="str">
        <f t="shared" si="35"/>
        <v>Medio</v>
      </c>
      <c r="Q46" s="153">
        <v>60</v>
      </c>
      <c r="R46" s="153">
        <f t="shared" si="0"/>
        <v>360</v>
      </c>
      <c r="S46" s="153" t="str">
        <f t="shared" si="36"/>
        <v>II</v>
      </c>
      <c r="T46" s="155" t="str">
        <f t="shared" si="37"/>
        <v>No Aceptable o Aceptable con Control Especifico</v>
      </c>
      <c r="U46" s="137" t="s">
        <v>391</v>
      </c>
      <c r="V46" s="137" t="s">
        <v>392</v>
      </c>
      <c r="W46" s="137" t="s">
        <v>392</v>
      </c>
      <c r="X46" s="149" t="s">
        <v>606</v>
      </c>
      <c r="Y46" s="148" t="s">
        <v>278</v>
      </c>
      <c r="Z46" s="148" t="s">
        <v>392</v>
      </c>
      <c r="AA46" s="149" t="s">
        <v>965</v>
      </c>
      <c r="AB46" s="147" t="s">
        <v>390</v>
      </c>
      <c r="AC46" s="209" t="s">
        <v>966</v>
      </c>
      <c r="AD46" s="153">
        <v>2</v>
      </c>
      <c r="AE46" s="154">
        <v>2</v>
      </c>
      <c r="AF46" s="156">
        <f t="shared" si="28"/>
        <v>4</v>
      </c>
      <c r="AG46" s="157">
        <f t="shared" ref="AG46:AG59" si="39">AF46*Q46</f>
        <v>240</v>
      </c>
      <c r="AH46" s="158" t="str">
        <f t="shared" si="38"/>
        <v>II</v>
      </c>
      <c r="AI46" s="155" t="str">
        <f t="shared" ref="AI46:AI59" si="40">IF(AH46="IV","Aceptable",IF(AH46="III","Mejorable",IF(AH46="II","No Aceptable o Aceptable con Control Especifico",IF(AH46="I","No Aceptable"))))</f>
        <v>No Aceptable o Aceptable con Control Especifico</v>
      </c>
      <c r="AJ46" s="159">
        <f t="shared" ref="AJ46:AJ47" si="41">R46</f>
        <v>360</v>
      </c>
      <c r="AK46" s="159">
        <f t="shared" ref="AK46:AK59" si="42">AG46</f>
        <v>240</v>
      </c>
      <c r="AL46" s="160">
        <f t="shared" ref="AL46:AL59" si="43">(AJ46-AK46)/AJ46</f>
        <v>0.33333333333333331</v>
      </c>
      <c r="AM46" s="161" t="s">
        <v>394</v>
      </c>
      <c r="AN46" s="210" t="s">
        <v>563</v>
      </c>
    </row>
    <row r="47" spans="1:40" ht="198">
      <c r="A47" s="574"/>
      <c r="B47" s="162" t="s">
        <v>385</v>
      </c>
      <c r="C47" s="162" t="s">
        <v>386</v>
      </c>
      <c r="D47" s="136" t="s">
        <v>449</v>
      </c>
      <c r="E47" s="149" t="s">
        <v>844</v>
      </c>
      <c r="F47" s="208" t="s">
        <v>28</v>
      </c>
      <c r="G47" s="136" t="s">
        <v>48</v>
      </c>
      <c r="H47" s="136" t="s">
        <v>426</v>
      </c>
      <c r="I47" s="136" t="s">
        <v>600</v>
      </c>
      <c r="J47" s="149" t="s">
        <v>603</v>
      </c>
      <c r="K47" s="149" t="s">
        <v>604</v>
      </c>
      <c r="L47" s="147" t="s">
        <v>390</v>
      </c>
      <c r="M47" s="153">
        <v>2</v>
      </c>
      <c r="N47" s="154">
        <v>3</v>
      </c>
      <c r="O47" s="153">
        <f>M47*N47</f>
        <v>6</v>
      </c>
      <c r="P47" s="167" t="str">
        <f t="shared" si="35"/>
        <v>Medio</v>
      </c>
      <c r="Q47" s="153">
        <v>60</v>
      </c>
      <c r="R47" s="153">
        <f t="shared" si="0"/>
        <v>360</v>
      </c>
      <c r="S47" s="153" t="str">
        <f t="shared" si="36"/>
        <v>II</v>
      </c>
      <c r="T47" s="155" t="str">
        <f t="shared" si="37"/>
        <v>No Aceptable o Aceptable con Control Especifico</v>
      </c>
      <c r="U47" s="137" t="s">
        <v>391</v>
      </c>
      <c r="V47" s="137" t="s">
        <v>392</v>
      </c>
      <c r="W47" s="137" t="s">
        <v>392</v>
      </c>
      <c r="X47" s="149" t="s">
        <v>398</v>
      </c>
      <c r="Y47" s="148" t="s">
        <v>278</v>
      </c>
      <c r="Z47" s="148" t="s">
        <v>392</v>
      </c>
      <c r="AA47" s="149" t="s">
        <v>964</v>
      </c>
      <c r="AB47" s="147" t="s">
        <v>837</v>
      </c>
      <c r="AC47" s="209" t="s">
        <v>659</v>
      </c>
      <c r="AD47" s="153">
        <v>2</v>
      </c>
      <c r="AE47" s="154">
        <v>2</v>
      </c>
      <c r="AF47" s="156">
        <f t="shared" si="28"/>
        <v>4</v>
      </c>
      <c r="AG47" s="157">
        <f t="shared" si="39"/>
        <v>240</v>
      </c>
      <c r="AH47" s="158" t="str">
        <f t="shared" si="38"/>
        <v>II</v>
      </c>
      <c r="AI47" s="155" t="str">
        <f t="shared" si="40"/>
        <v>No Aceptable o Aceptable con Control Especifico</v>
      </c>
      <c r="AJ47" s="159">
        <f t="shared" si="41"/>
        <v>360</v>
      </c>
      <c r="AK47" s="159">
        <f t="shared" si="42"/>
        <v>240</v>
      </c>
      <c r="AL47" s="160">
        <f t="shared" si="43"/>
        <v>0.33333333333333331</v>
      </c>
      <c r="AM47" s="161" t="s">
        <v>394</v>
      </c>
      <c r="AN47" s="210" t="s">
        <v>563</v>
      </c>
    </row>
    <row r="48" spans="1:40" ht="120" customHeight="1">
      <c r="A48" s="574"/>
      <c r="B48" s="162" t="s">
        <v>385</v>
      </c>
      <c r="C48" s="162" t="s">
        <v>574</v>
      </c>
      <c r="D48" s="136" t="s">
        <v>1050</v>
      </c>
      <c r="E48" s="149" t="s">
        <v>844</v>
      </c>
      <c r="F48" s="208" t="s">
        <v>29</v>
      </c>
      <c r="G48" s="136" t="s">
        <v>67</v>
      </c>
      <c r="H48" s="136" t="s">
        <v>440</v>
      </c>
      <c r="I48" s="147" t="s">
        <v>820</v>
      </c>
      <c r="J48" s="149" t="s">
        <v>389</v>
      </c>
      <c r="K48" s="149" t="s">
        <v>397</v>
      </c>
      <c r="L48" s="149" t="s">
        <v>685</v>
      </c>
      <c r="M48" s="153">
        <v>6</v>
      </c>
      <c r="N48" s="154">
        <v>1</v>
      </c>
      <c r="O48" s="153">
        <f t="shared" ref="O48:O58" si="44">M48*N48</f>
        <v>6</v>
      </c>
      <c r="P48" s="167" t="str">
        <f t="shared" si="35"/>
        <v>Medio</v>
      </c>
      <c r="Q48" s="153">
        <v>100</v>
      </c>
      <c r="R48" s="153">
        <f t="shared" si="0"/>
        <v>600</v>
      </c>
      <c r="S48" s="153" t="str">
        <f t="shared" si="36"/>
        <v>I</v>
      </c>
      <c r="T48" s="155" t="str">
        <f t="shared" si="37"/>
        <v>No Aceptable</v>
      </c>
      <c r="U48" s="137" t="s">
        <v>391</v>
      </c>
      <c r="V48" s="137" t="s">
        <v>392</v>
      </c>
      <c r="W48" s="137" t="s">
        <v>392</v>
      </c>
      <c r="X48" s="149" t="s">
        <v>626</v>
      </c>
      <c r="Y48" s="148" t="s">
        <v>278</v>
      </c>
      <c r="Z48" s="147" t="s">
        <v>392</v>
      </c>
      <c r="AA48" s="149" t="s">
        <v>962</v>
      </c>
      <c r="AB48" s="147" t="s">
        <v>390</v>
      </c>
      <c r="AC48" s="209" t="s">
        <v>687</v>
      </c>
      <c r="AD48" s="153">
        <v>2</v>
      </c>
      <c r="AE48" s="154">
        <v>1</v>
      </c>
      <c r="AF48" s="156">
        <f t="shared" si="28"/>
        <v>2</v>
      </c>
      <c r="AG48" s="157">
        <f t="shared" si="39"/>
        <v>200</v>
      </c>
      <c r="AH48" s="158" t="str">
        <f t="shared" si="38"/>
        <v>II</v>
      </c>
      <c r="AI48" s="155" t="str">
        <f t="shared" si="40"/>
        <v>No Aceptable o Aceptable con Control Especifico</v>
      </c>
      <c r="AJ48" s="159">
        <v>600</v>
      </c>
      <c r="AK48" s="159">
        <f t="shared" si="42"/>
        <v>200</v>
      </c>
      <c r="AL48" s="160">
        <f t="shared" si="43"/>
        <v>0.66666666666666663</v>
      </c>
      <c r="AM48" s="161" t="s">
        <v>394</v>
      </c>
      <c r="AN48" s="210" t="s">
        <v>399</v>
      </c>
    </row>
    <row r="49" spans="1:40" ht="132" customHeight="1">
      <c r="A49" s="574"/>
      <c r="B49" s="162" t="s">
        <v>385</v>
      </c>
      <c r="C49" s="162" t="s">
        <v>574</v>
      </c>
      <c r="D49" s="136" t="s">
        <v>1050</v>
      </c>
      <c r="E49" s="149" t="s">
        <v>844</v>
      </c>
      <c r="F49" s="208" t="s">
        <v>29</v>
      </c>
      <c r="G49" s="136" t="s">
        <v>62</v>
      </c>
      <c r="H49" s="136" t="s">
        <v>446</v>
      </c>
      <c r="I49" s="147" t="s">
        <v>681</v>
      </c>
      <c r="J49" s="149" t="s">
        <v>389</v>
      </c>
      <c r="K49" s="149" t="s">
        <v>397</v>
      </c>
      <c r="L49" s="149" t="s">
        <v>682</v>
      </c>
      <c r="M49" s="153">
        <v>6</v>
      </c>
      <c r="N49" s="154">
        <v>1</v>
      </c>
      <c r="O49" s="153">
        <f t="shared" si="44"/>
        <v>6</v>
      </c>
      <c r="P49" s="167" t="str">
        <f t="shared" si="35"/>
        <v>Medio</v>
      </c>
      <c r="Q49" s="153">
        <v>100</v>
      </c>
      <c r="R49" s="153">
        <f t="shared" si="0"/>
        <v>600</v>
      </c>
      <c r="S49" s="153" t="str">
        <f t="shared" si="36"/>
        <v>I</v>
      </c>
      <c r="T49" s="155" t="str">
        <f t="shared" si="37"/>
        <v>No Aceptable</v>
      </c>
      <c r="U49" s="137" t="s">
        <v>391</v>
      </c>
      <c r="V49" s="137" t="s">
        <v>392</v>
      </c>
      <c r="W49" s="137" t="s">
        <v>392</v>
      </c>
      <c r="X49" s="149" t="s">
        <v>626</v>
      </c>
      <c r="Y49" s="148" t="s">
        <v>278</v>
      </c>
      <c r="Z49" s="147" t="s">
        <v>392</v>
      </c>
      <c r="AA49" s="149" t="s">
        <v>1051</v>
      </c>
      <c r="AB49" s="147" t="s">
        <v>390</v>
      </c>
      <c r="AC49" s="209" t="s">
        <v>995</v>
      </c>
      <c r="AD49" s="153">
        <v>2</v>
      </c>
      <c r="AE49" s="154">
        <v>1</v>
      </c>
      <c r="AF49" s="156">
        <f t="shared" si="28"/>
        <v>2</v>
      </c>
      <c r="AG49" s="157">
        <f t="shared" si="39"/>
        <v>200</v>
      </c>
      <c r="AH49" s="158" t="str">
        <f t="shared" si="38"/>
        <v>II</v>
      </c>
      <c r="AI49" s="155" t="str">
        <f t="shared" si="40"/>
        <v>No Aceptable o Aceptable con Control Especifico</v>
      </c>
      <c r="AJ49" s="159">
        <v>600</v>
      </c>
      <c r="AK49" s="159">
        <f t="shared" si="42"/>
        <v>200</v>
      </c>
      <c r="AL49" s="160">
        <f t="shared" si="43"/>
        <v>0.66666666666666663</v>
      </c>
      <c r="AM49" s="161" t="s">
        <v>394</v>
      </c>
      <c r="AN49" s="210" t="s">
        <v>399</v>
      </c>
    </row>
    <row r="50" spans="1:40" ht="234" customHeight="1">
      <c r="A50" s="574"/>
      <c r="B50" s="162" t="s">
        <v>385</v>
      </c>
      <c r="C50" s="162" t="s">
        <v>386</v>
      </c>
      <c r="D50" s="136" t="s">
        <v>449</v>
      </c>
      <c r="E50" s="149" t="s">
        <v>844</v>
      </c>
      <c r="F50" s="208" t="s">
        <v>29</v>
      </c>
      <c r="G50" s="208" t="s">
        <v>43</v>
      </c>
      <c r="H50" s="311" t="s">
        <v>1010</v>
      </c>
      <c r="I50" s="147" t="s">
        <v>618</v>
      </c>
      <c r="J50" s="147" t="s">
        <v>397</v>
      </c>
      <c r="K50" s="147" t="s">
        <v>397</v>
      </c>
      <c r="L50" s="147" t="s">
        <v>397</v>
      </c>
      <c r="M50" s="153">
        <v>2</v>
      </c>
      <c r="N50" s="154">
        <v>3</v>
      </c>
      <c r="O50" s="153">
        <f t="shared" si="44"/>
        <v>6</v>
      </c>
      <c r="P50" s="167" t="str">
        <f t="shared" si="35"/>
        <v>Medio</v>
      </c>
      <c r="Q50" s="153">
        <v>10</v>
      </c>
      <c r="R50" s="153">
        <f t="shared" si="0"/>
        <v>60</v>
      </c>
      <c r="S50" s="153" t="str">
        <f t="shared" si="36"/>
        <v>III</v>
      </c>
      <c r="T50" s="155" t="str">
        <f t="shared" si="37"/>
        <v>Mejorable</v>
      </c>
      <c r="U50" s="137" t="s">
        <v>391</v>
      </c>
      <c r="V50" s="137" t="s">
        <v>392</v>
      </c>
      <c r="W50" s="137" t="s">
        <v>392</v>
      </c>
      <c r="X50" s="149" t="s">
        <v>619</v>
      </c>
      <c r="Y50" s="148" t="s">
        <v>278</v>
      </c>
      <c r="Z50" s="147" t="s">
        <v>392</v>
      </c>
      <c r="AA50" s="149" t="s">
        <v>621</v>
      </c>
      <c r="AB50" s="147" t="s">
        <v>390</v>
      </c>
      <c r="AC50" s="209" t="s">
        <v>622</v>
      </c>
      <c r="AD50" s="153">
        <v>2</v>
      </c>
      <c r="AE50" s="154">
        <v>2</v>
      </c>
      <c r="AF50" s="156">
        <f t="shared" si="28"/>
        <v>4</v>
      </c>
      <c r="AG50" s="157">
        <f t="shared" si="39"/>
        <v>40</v>
      </c>
      <c r="AH50" s="158" t="str">
        <f t="shared" si="38"/>
        <v>III</v>
      </c>
      <c r="AI50" s="155" t="str">
        <f t="shared" si="40"/>
        <v>Mejorable</v>
      </c>
      <c r="AJ50" s="159">
        <v>60</v>
      </c>
      <c r="AK50" s="159">
        <f t="shared" si="42"/>
        <v>40</v>
      </c>
      <c r="AL50" s="160">
        <f t="shared" si="43"/>
        <v>0.33333333333333331</v>
      </c>
      <c r="AM50" s="161" t="s">
        <v>407</v>
      </c>
      <c r="AN50" s="210" t="s">
        <v>427</v>
      </c>
    </row>
    <row r="51" spans="1:40" ht="198">
      <c r="A51" s="574"/>
      <c r="B51" s="162" t="s">
        <v>385</v>
      </c>
      <c r="C51" s="162" t="s">
        <v>386</v>
      </c>
      <c r="D51" s="136" t="s">
        <v>449</v>
      </c>
      <c r="E51" s="149" t="s">
        <v>844</v>
      </c>
      <c r="F51" s="208" t="s">
        <v>29</v>
      </c>
      <c r="G51" s="311" t="s">
        <v>49</v>
      </c>
      <c r="H51" s="311" t="s">
        <v>1030</v>
      </c>
      <c r="I51" s="147" t="s">
        <v>623</v>
      </c>
      <c r="J51" s="147" t="s">
        <v>389</v>
      </c>
      <c r="K51" s="149" t="s">
        <v>624</v>
      </c>
      <c r="L51" s="149" t="s">
        <v>625</v>
      </c>
      <c r="M51" s="153">
        <v>2</v>
      </c>
      <c r="N51" s="154">
        <v>3</v>
      </c>
      <c r="O51" s="153">
        <f t="shared" si="44"/>
        <v>6</v>
      </c>
      <c r="P51" s="167" t="str">
        <f t="shared" si="35"/>
        <v>Medio</v>
      </c>
      <c r="Q51" s="153">
        <v>100</v>
      </c>
      <c r="R51" s="153">
        <f t="shared" si="0"/>
        <v>600</v>
      </c>
      <c r="S51" s="153" t="str">
        <f t="shared" si="36"/>
        <v>I</v>
      </c>
      <c r="T51" s="155" t="str">
        <f t="shared" si="37"/>
        <v>No Aceptable</v>
      </c>
      <c r="U51" s="137" t="s">
        <v>391</v>
      </c>
      <c r="V51" s="137" t="s">
        <v>392</v>
      </c>
      <c r="W51" s="137" t="s">
        <v>392</v>
      </c>
      <c r="X51" s="261" t="s">
        <v>626</v>
      </c>
      <c r="Y51" s="262" t="s">
        <v>278</v>
      </c>
      <c r="Z51" s="263" t="s">
        <v>607</v>
      </c>
      <c r="AA51" s="261" t="s">
        <v>944</v>
      </c>
      <c r="AB51" s="263" t="s">
        <v>390</v>
      </c>
      <c r="AC51" s="264" t="s">
        <v>660</v>
      </c>
      <c r="AD51" s="153">
        <v>2</v>
      </c>
      <c r="AE51" s="154">
        <v>2</v>
      </c>
      <c r="AF51" s="156">
        <f t="shared" si="28"/>
        <v>4</v>
      </c>
      <c r="AG51" s="157">
        <f t="shared" si="39"/>
        <v>400</v>
      </c>
      <c r="AH51" s="158" t="str">
        <f t="shared" si="38"/>
        <v>II</v>
      </c>
      <c r="AI51" s="155" t="str">
        <f t="shared" si="40"/>
        <v>No Aceptable o Aceptable con Control Especifico</v>
      </c>
      <c r="AJ51" s="159">
        <f t="shared" ref="AJ51" si="45">R51</f>
        <v>600</v>
      </c>
      <c r="AK51" s="159">
        <f t="shared" si="42"/>
        <v>400</v>
      </c>
      <c r="AL51" s="160">
        <f t="shared" si="43"/>
        <v>0.33333333333333331</v>
      </c>
      <c r="AM51" s="161" t="s">
        <v>394</v>
      </c>
      <c r="AN51" s="210" t="s">
        <v>563</v>
      </c>
    </row>
    <row r="52" spans="1:40" ht="198">
      <c r="A52" s="574"/>
      <c r="B52" s="162" t="s">
        <v>385</v>
      </c>
      <c r="C52" s="162" t="s">
        <v>386</v>
      </c>
      <c r="D52" s="136" t="s">
        <v>449</v>
      </c>
      <c r="E52" s="149" t="s">
        <v>844</v>
      </c>
      <c r="F52" s="311" t="s">
        <v>30</v>
      </c>
      <c r="G52" s="311" t="s">
        <v>44</v>
      </c>
      <c r="H52" s="311" t="s">
        <v>636</v>
      </c>
      <c r="I52" s="149" t="s">
        <v>645</v>
      </c>
      <c r="J52" s="147" t="s">
        <v>390</v>
      </c>
      <c r="K52" s="147" t="s">
        <v>638</v>
      </c>
      <c r="L52" s="147" t="s">
        <v>639</v>
      </c>
      <c r="M52" s="153">
        <v>2</v>
      </c>
      <c r="N52" s="154">
        <v>4</v>
      </c>
      <c r="O52" s="153">
        <f t="shared" si="44"/>
        <v>8</v>
      </c>
      <c r="P52" s="167" t="str">
        <f t="shared" si="35"/>
        <v>Medio</v>
      </c>
      <c r="Q52" s="153">
        <v>100</v>
      </c>
      <c r="R52" s="153">
        <f t="shared" si="0"/>
        <v>800</v>
      </c>
      <c r="S52" s="153" t="str">
        <f t="shared" si="36"/>
        <v>I</v>
      </c>
      <c r="T52" s="155" t="str">
        <f t="shared" si="37"/>
        <v>No Aceptable</v>
      </c>
      <c r="U52" s="137" t="s">
        <v>391</v>
      </c>
      <c r="V52" s="137" t="s">
        <v>392</v>
      </c>
      <c r="W52" s="137" t="s">
        <v>392</v>
      </c>
      <c r="X52" s="149" t="s">
        <v>626</v>
      </c>
      <c r="Y52" s="262" t="s">
        <v>278</v>
      </c>
      <c r="Z52" s="263" t="s">
        <v>392</v>
      </c>
      <c r="AA52" s="261" t="s">
        <v>960</v>
      </c>
      <c r="AB52" s="263" t="s">
        <v>641</v>
      </c>
      <c r="AC52" s="264" t="s">
        <v>643</v>
      </c>
      <c r="AD52" s="265">
        <v>2</v>
      </c>
      <c r="AE52" s="266">
        <v>3</v>
      </c>
      <c r="AF52" s="267">
        <f t="shared" si="28"/>
        <v>6</v>
      </c>
      <c r="AG52" s="268">
        <f t="shared" si="39"/>
        <v>600</v>
      </c>
      <c r="AH52" s="269" t="str">
        <f t="shared" si="38"/>
        <v>I</v>
      </c>
      <c r="AI52" s="270" t="str">
        <f t="shared" si="40"/>
        <v>No Aceptable</v>
      </c>
      <c r="AJ52" s="271">
        <v>800</v>
      </c>
      <c r="AK52" s="271">
        <f t="shared" si="42"/>
        <v>600</v>
      </c>
      <c r="AL52" s="272">
        <f t="shared" si="43"/>
        <v>0.25</v>
      </c>
      <c r="AM52" s="273" t="s">
        <v>407</v>
      </c>
      <c r="AN52" s="210" t="s">
        <v>634</v>
      </c>
    </row>
    <row r="53" spans="1:40" ht="198">
      <c r="A53" s="575"/>
      <c r="B53" s="162" t="s">
        <v>385</v>
      </c>
      <c r="C53" s="162" t="s">
        <v>386</v>
      </c>
      <c r="D53" s="136" t="s">
        <v>449</v>
      </c>
      <c r="E53" s="149" t="s">
        <v>844</v>
      </c>
      <c r="F53" s="311" t="s">
        <v>30</v>
      </c>
      <c r="G53" s="311" t="s">
        <v>57</v>
      </c>
      <c r="H53" s="311" t="s">
        <v>1046</v>
      </c>
      <c r="I53" s="147" t="s">
        <v>646</v>
      </c>
      <c r="J53" s="147" t="s">
        <v>390</v>
      </c>
      <c r="K53" s="147" t="s">
        <v>638</v>
      </c>
      <c r="L53" s="147" t="s">
        <v>639</v>
      </c>
      <c r="M53" s="153">
        <v>2</v>
      </c>
      <c r="N53" s="154">
        <v>4</v>
      </c>
      <c r="O53" s="153">
        <f t="shared" si="44"/>
        <v>8</v>
      </c>
      <c r="P53" s="167" t="str">
        <f t="shared" si="35"/>
        <v>Medio</v>
      </c>
      <c r="Q53" s="153">
        <v>100</v>
      </c>
      <c r="R53" s="153">
        <f t="shared" si="0"/>
        <v>800</v>
      </c>
      <c r="S53" s="153" t="str">
        <f t="shared" si="36"/>
        <v>I</v>
      </c>
      <c r="T53" s="155" t="str">
        <f t="shared" si="37"/>
        <v>No Aceptable</v>
      </c>
      <c r="U53" s="137" t="s">
        <v>391</v>
      </c>
      <c r="V53" s="137" t="s">
        <v>392</v>
      </c>
      <c r="W53" s="137" t="s">
        <v>392</v>
      </c>
      <c r="X53" s="149" t="s">
        <v>626</v>
      </c>
      <c r="Y53" s="262" t="s">
        <v>278</v>
      </c>
      <c r="Z53" s="263" t="s">
        <v>392</v>
      </c>
      <c r="AA53" s="261" t="s">
        <v>959</v>
      </c>
      <c r="AB53" s="263" t="s">
        <v>641</v>
      </c>
      <c r="AC53" s="264" t="s">
        <v>643</v>
      </c>
      <c r="AD53" s="265">
        <v>2</v>
      </c>
      <c r="AE53" s="266">
        <v>3</v>
      </c>
      <c r="AF53" s="267">
        <f t="shared" si="28"/>
        <v>6</v>
      </c>
      <c r="AG53" s="268">
        <f t="shared" si="39"/>
        <v>600</v>
      </c>
      <c r="AH53" s="269" t="str">
        <f t="shared" si="38"/>
        <v>I</v>
      </c>
      <c r="AI53" s="270" t="str">
        <f t="shared" si="40"/>
        <v>No Aceptable</v>
      </c>
      <c r="AJ53" s="271">
        <v>800</v>
      </c>
      <c r="AK53" s="271">
        <f t="shared" si="42"/>
        <v>600</v>
      </c>
      <c r="AL53" s="272">
        <f t="shared" si="43"/>
        <v>0.25</v>
      </c>
      <c r="AM53" s="273" t="s">
        <v>407</v>
      </c>
      <c r="AN53" s="210" t="s">
        <v>634</v>
      </c>
    </row>
    <row r="54" spans="1:40" ht="184.8">
      <c r="A54" s="568" t="s">
        <v>452</v>
      </c>
      <c r="B54" s="162" t="s">
        <v>385</v>
      </c>
      <c r="C54" s="162" t="s">
        <v>386</v>
      </c>
      <c r="D54" s="136" t="s">
        <v>1031</v>
      </c>
      <c r="E54" s="149" t="s">
        <v>844</v>
      </c>
      <c r="F54" s="208" t="s">
        <v>29</v>
      </c>
      <c r="G54" s="136" t="s">
        <v>67</v>
      </c>
      <c r="H54" s="136" t="s">
        <v>454</v>
      </c>
      <c r="I54" s="147" t="s">
        <v>820</v>
      </c>
      <c r="J54" s="149" t="s">
        <v>389</v>
      </c>
      <c r="K54" s="149" t="s">
        <v>397</v>
      </c>
      <c r="L54" s="149" t="s">
        <v>931</v>
      </c>
      <c r="M54" s="153">
        <v>6</v>
      </c>
      <c r="N54" s="154">
        <v>1</v>
      </c>
      <c r="O54" s="153">
        <f t="shared" si="44"/>
        <v>6</v>
      </c>
      <c r="P54" s="167" t="str">
        <f t="shared" si="35"/>
        <v>Medio</v>
      </c>
      <c r="Q54" s="153">
        <v>100</v>
      </c>
      <c r="R54" s="153">
        <f t="shared" si="0"/>
        <v>600</v>
      </c>
      <c r="S54" s="153" t="str">
        <f t="shared" si="36"/>
        <v>I</v>
      </c>
      <c r="T54" s="155" t="str">
        <f t="shared" si="37"/>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28"/>
        <v>2</v>
      </c>
      <c r="AG54" s="157">
        <f t="shared" si="39"/>
        <v>200</v>
      </c>
      <c r="AH54" s="158" t="str">
        <f t="shared" si="38"/>
        <v>II</v>
      </c>
      <c r="AI54" s="155" t="str">
        <f t="shared" si="40"/>
        <v>No Aceptable o Aceptable con Control Especifico</v>
      </c>
      <c r="AJ54" s="159">
        <v>600</v>
      </c>
      <c r="AK54" s="159">
        <f t="shared" si="42"/>
        <v>200</v>
      </c>
      <c r="AL54" s="160">
        <f t="shared" si="43"/>
        <v>0.66666666666666663</v>
      </c>
      <c r="AM54" s="161" t="s">
        <v>394</v>
      </c>
      <c r="AN54" s="210" t="s">
        <v>399</v>
      </c>
    </row>
    <row r="55" spans="1:40" ht="124.05" customHeight="1">
      <c r="A55" s="569"/>
      <c r="B55" s="162" t="s">
        <v>385</v>
      </c>
      <c r="C55" s="162" t="s">
        <v>386</v>
      </c>
      <c r="D55" s="136" t="s">
        <v>1052</v>
      </c>
      <c r="E55" s="149" t="s">
        <v>844</v>
      </c>
      <c r="F55" s="208" t="s">
        <v>29</v>
      </c>
      <c r="G55" s="136" t="s">
        <v>62</v>
      </c>
      <c r="H55" s="136" t="s">
        <v>455</v>
      </c>
      <c r="I55" s="147" t="s">
        <v>681</v>
      </c>
      <c r="J55" s="149" t="s">
        <v>389</v>
      </c>
      <c r="K55" s="149" t="s">
        <v>397</v>
      </c>
      <c r="L55" s="149" t="s">
        <v>682</v>
      </c>
      <c r="M55" s="153">
        <v>6</v>
      </c>
      <c r="N55" s="154">
        <v>1</v>
      </c>
      <c r="O55" s="153">
        <f t="shared" si="44"/>
        <v>6</v>
      </c>
      <c r="P55" s="167" t="str">
        <f t="shared" si="35"/>
        <v>Medio</v>
      </c>
      <c r="Q55" s="153">
        <v>100</v>
      </c>
      <c r="R55" s="153">
        <f t="shared" si="0"/>
        <v>600</v>
      </c>
      <c r="S55" s="153" t="str">
        <f t="shared" si="36"/>
        <v>I</v>
      </c>
      <c r="T55" s="155" t="str">
        <f t="shared" si="37"/>
        <v>No Aceptable</v>
      </c>
      <c r="U55" s="137" t="s">
        <v>391</v>
      </c>
      <c r="V55" s="137" t="s">
        <v>392</v>
      </c>
      <c r="W55" s="137" t="s">
        <v>392</v>
      </c>
      <c r="X55" s="149" t="s">
        <v>626</v>
      </c>
      <c r="Y55" s="148" t="s">
        <v>278</v>
      </c>
      <c r="Z55" s="147" t="s">
        <v>392</v>
      </c>
      <c r="AA55" s="149" t="s">
        <v>1051</v>
      </c>
      <c r="AB55" s="147" t="s">
        <v>390</v>
      </c>
      <c r="AC55" s="209" t="s">
        <v>1053</v>
      </c>
      <c r="AD55" s="153">
        <v>2</v>
      </c>
      <c r="AE55" s="154">
        <v>1</v>
      </c>
      <c r="AF55" s="156">
        <f t="shared" si="28"/>
        <v>2</v>
      </c>
      <c r="AG55" s="157">
        <f t="shared" si="39"/>
        <v>200</v>
      </c>
      <c r="AH55" s="158" t="str">
        <f t="shared" si="38"/>
        <v>II</v>
      </c>
      <c r="AI55" s="155" t="str">
        <f t="shared" si="40"/>
        <v>No Aceptable o Aceptable con Control Especifico</v>
      </c>
      <c r="AJ55" s="159">
        <v>600</v>
      </c>
      <c r="AK55" s="159">
        <f t="shared" si="42"/>
        <v>200</v>
      </c>
      <c r="AL55" s="160">
        <f t="shared" si="43"/>
        <v>0.66666666666666663</v>
      </c>
      <c r="AM55" s="161" t="s">
        <v>394</v>
      </c>
      <c r="AN55" s="210" t="s">
        <v>399</v>
      </c>
    </row>
    <row r="56" spans="1:40" ht="130.05000000000001" customHeight="1">
      <c r="A56" s="569"/>
      <c r="B56" s="162" t="s">
        <v>385</v>
      </c>
      <c r="C56" s="162" t="s">
        <v>386</v>
      </c>
      <c r="D56" s="136" t="s">
        <v>456</v>
      </c>
      <c r="E56" s="149" t="s">
        <v>844</v>
      </c>
      <c r="F56" s="208" t="s">
        <v>29</v>
      </c>
      <c r="G56" s="136" t="s">
        <v>36</v>
      </c>
      <c r="H56" s="136" t="s">
        <v>432</v>
      </c>
      <c r="I56" s="136" t="s">
        <v>433</v>
      </c>
      <c r="J56" s="153" t="s">
        <v>397</v>
      </c>
      <c r="K56" s="147" t="s">
        <v>397</v>
      </c>
      <c r="L56" s="147" t="s">
        <v>410</v>
      </c>
      <c r="M56" s="153">
        <v>2</v>
      </c>
      <c r="N56" s="154">
        <v>2</v>
      </c>
      <c r="O56" s="156">
        <f t="shared" si="44"/>
        <v>4</v>
      </c>
      <c r="P56" s="167" t="str">
        <f t="shared" si="35"/>
        <v>Bajo</v>
      </c>
      <c r="Q56" s="156">
        <v>60</v>
      </c>
      <c r="R56" s="156">
        <f t="shared" si="0"/>
        <v>240</v>
      </c>
      <c r="S56" s="153" t="str">
        <f t="shared" si="36"/>
        <v>II</v>
      </c>
      <c r="T56" s="155" t="str">
        <f t="shared" si="37"/>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6">
        <f t="shared" si="28"/>
        <v>2</v>
      </c>
      <c r="AG56" s="157">
        <f t="shared" si="39"/>
        <v>120</v>
      </c>
      <c r="AH56" s="158" t="str">
        <f t="shared" si="38"/>
        <v>III</v>
      </c>
      <c r="AI56" s="155" t="str">
        <f t="shared" si="40"/>
        <v>Mejorable</v>
      </c>
      <c r="AJ56" s="159">
        <f t="shared" ref="AJ56:AJ59" si="46">R56</f>
        <v>240</v>
      </c>
      <c r="AK56" s="159">
        <f t="shared" si="42"/>
        <v>120</v>
      </c>
      <c r="AL56" s="160">
        <f t="shared" si="43"/>
        <v>0.5</v>
      </c>
      <c r="AM56" s="161" t="s">
        <v>407</v>
      </c>
      <c r="AN56" s="210" t="s">
        <v>395</v>
      </c>
    </row>
    <row r="57" spans="1:40" ht="130.05000000000001" customHeight="1">
      <c r="A57" s="569"/>
      <c r="B57" s="152" t="s">
        <v>385</v>
      </c>
      <c r="C57" s="162" t="s">
        <v>386</v>
      </c>
      <c r="D57" s="136" t="s">
        <v>856</v>
      </c>
      <c r="E57" s="149" t="s">
        <v>839</v>
      </c>
      <c r="F57" s="208" t="s">
        <v>29</v>
      </c>
      <c r="G57" s="136" t="s">
        <v>49</v>
      </c>
      <c r="H57" s="136" t="s">
        <v>1198</v>
      </c>
      <c r="I57" s="149" t="s">
        <v>623</v>
      </c>
      <c r="J57" s="147" t="s">
        <v>389</v>
      </c>
      <c r="K57" s="149" t="s">
        <v>624</v>
      </c>
      <c r="L57" s="149" t="s">
        <v>625</v>
      </c>
      <c r="M57" s="153">
        <v>2</v>
      </c>
      <c r="N57" s="154">
        <v>3</v>
      </c>
      <c r="O57" s="153">
        <f t="shared" si="44"/>
        <v>6</v>
      </c>
      <c r="P57" s="167" t="str">
        <f t="shared" si="35"/>
        <v>Medio</v>
      </c>
      <c r="Q57" s="153">
        <v>100</v>
      </c>
      <c r="R57" s="153">
        <f t="shared" si="0"/>
        <v>600</v>
      </c>
      <c r="S57" s="153" t="str">
        <f t="shared" si="36"/>
        <v>I</v>
      </c>
      <c r="T57" s="155" t="str">
        <f t="shared" si="37"/>
        <v>No Aceptable</v>
      </c>
      <c r="U57" s="137" t="s">
        <v>391</v>
      </c>
      <c r="V57" s="137" t="s">
        <v>392</v>
      </c>
      <c r="W57" s="137" t="s">
        <v>392</v>
      </c>
      <c r="X57" s="149" t="s">
        <v>626</v>
      </c>
      <c r="Y57" s="148" t="s">
        <v>278</v>
      </c>
      <c r="Z57" s="147" t="s">
        <v>392</v>
      </c>
      <c r="AA57" s="149" t="s">
        <v>880</v>
      </c>
      <c r="AB57" s="147" t="s">
        <v>390</v>
      </c>
      <c r="AC57" s="209" t="s">
        <v>879</v>
      </c>
      <c r="AD57" s="153">
        <v>2</v>
      </c>
      <c r="AE57" s="154">
        <v>2</v>
      </c>
      <c r="AF57" s="153">
        <f t="shared" si="28"/>
        <v>4</v>
      </c>
      <c r="AG57" s="157">
        <f t="shared" si="39"/>
        <v>400</v>
      </c>
      <c r="AH57" s="158" t="str">
        <f t="shared" si="38"/>
        <v>II</v>
      </c>
      <c r="AI57" s="155" t="str">
        <f t="shared" si="40"/>
        <v>No Aceptable o Aceptable con Control Especifico</v>
      </c>
      <c r="AJ57" s="157">
        <v>600</v>
      </c>
      <c r="AK57" s="157">
        <f t="shared" si="42"/>
        <v>400</v>
      </c>
      <c r="AL57" s="361">
        <f t="shared" si="43"/>
        <v>0.33333333333333331</v>
      </c>
      <c r="AM57" s="362" t="s">
        <v>407</v>
      </c>
      <c r="AN57" s="363" t="s">
        <v>427</v>
      </c>
    </row>
    <row r="58" spans="1:40" ht="145.19999999999999">
      <c r="A58" s="569"/>
      <c r="B58" s="162" t="s">
        <v>385</v>
      </c>
      <c r="C58" s="162" t="s">
        <v>386</v>
      </c>
      <c r="D58" s="136" t="s">
        <v>456</v>
      </c>
      <c r="E58" s="149" t="s">
        <v>844</v>
      </c>
      <c r="F58" s="208" t="s">
        <v>28</v>
      </c>
      <c r="G58" s="136" t="s">
        <v>35</v>
      </c>
      <c r="H58" s="136" t="s">
        <v>457</v>
      </c>
      <c r="I58" s="136" t="s">
        <v>605</v>
      </c>
      <c r="J58" s="149" t="s">
        <v>401</v>
      </c>
      <c r="K58" s="147" t="s">
        <v>397</v>
      </c>
      <c r="L58" s="147" t="s">
        <v>397</v>
      </c>
      <c r="M58" s="153">
        <v>2</v>
      </c>
      <c r="N58" s="154">
        <v>3</v>
      </c>
      <c r="O58" s="153">
        <f t="shared" si="44"/>
        <v>6</v>
      </c>
      <c r="P58" s="167" t="str">
        <f t="shared" si="35"/>
        <v>Medio</v>
      </c>
      <c r="Q58" s="153">
        <v>60</v>
      </c>
      <c r="R58" s="153">
        <f t="shared" si="0"/>
        <v>360</v>
      </c>
      <c r="S58" s="153" t="str">
        <f t="shared" si="36"/>
        <v>II</v>
      </c>
      <c r="T58" s="155" t="str">
        <f t="shared" si="37"/>
        <v>No Aceptable o Aceptable con Control Especifico</v>
      </c>
      <c r="U58" s="137" t="s">
        <v>391</v>
      </c>
      <c r="V58" s="137" t="s">
        <v>392</v>
      </c>
      <c r="W58" s="137" t="s">
        <v>392</v>
      </c>
      <c r="X58" s="149" t="s">
        <v>606</v>
      </c>
      <c r="Y58" s="148" t="s">
        <v>278</v>
      </c>
      <c r="Z58" s="148" t="s">
        <v>392</v>
      </c>
      <c r="AA58" s="149" t="s">
        <v>965</v>
      </c>
      <c r="AB58" s="147" t="s">
        <v>390</v>
      </c>
      <c r="AC58" s="209" t="s">
        <v>966</v>
      </c>
      <c r="AD58" s="153">
        <v>2</v>
      </c>
      <c r="AE58" s="154">
        <v>2</v>
      </c>
      <c r="AF58" s="156">
        <f t="shared" si="28"/>
        <v>4</v>
      </c>
      <c r="AG58" s="157">
        <f t="shared" si="39"/>
        <v>240</v>
      </c>
      <c r="AH58" s="158" t="str">
        <f t="shared" si="38"/>
        <v>II</v>
      </c>
      <c r="AI58" s="155" t="str">
        <f t="shared" si="40"/>
        <v>No Aceptable o Aceptable con Control Especifico</v>
      </c>
      <c r="AJ58" s="159">
        <f t="shared" si="46"/>
        <v>360</v>
      </c>
      <c r="AK58" s="159">
        <f t="shared" si="42"/>
        <v>240</v>
      </c>
      <c r="AL58" s="160">
        <f t="shared" si="43"/>
        <v>0.33333333333333331</v>
      </c>
      <c r="AM58" s="161" t="s">
        <v>394</v>
      </c>
      <c r="AN58" s="210" t="s">
        <v>563</v>
      </c>
    </row>
    <row r="59" spans="1:40" ht="158.4">
      <c r="A59" s="569"/>
      <c r="B59" s="162" t="s">
        <v>385</v>
      </c>
      <c r="C59" s="162" t="s">
        <v>386</v>
      </c>
      <c r="D59" s="136" t="s">
        <v>456</v>
      </c>
      <c r="E59" s="149" t="s">
        <v>844</v>
      </c>
      <c r="F59" s="208" t="s">
        <v>28</v>
      </c>
      <c r="G59" s="136" t="s">
        <v>48</v>
      </c>
      <c r="H59" s="136" t="s">
        <v>458</v>
      </c>
      <c r="I59" s="136" t="s">
        <v>600</v>
      </c>
      <c r="J59" s="149" t="s">
        <v>603</v>
      </c>
      <c r="K59" s="149" t="s">
        <v>604</v>
      </c>
      <c r="L59" s="147" t="s">
        <v>390</v>
      </c>
      <c r="M59" s="153">
        <v>2</v>
      </c>
      <c r="N59" s="154">
        <v>3</v>
      </c>
      <c r="O59" s="153">
        <f>M59*N59</f>
        <v>6</v>
      </c>
      <c r="P59" s="167" t="str">
        <f t="shared" si="35"/>
        <v>Medio</v>
      </c>
      <c r="Q59" s="153">
        <v>60</v>
      </c>
      <c r="R59" s="153">
        <f t="shared" si="0"/>
        <v>360</v>
      </c>
      <c r="S59" s="153" t="str">
        <f t="shared" si="36"/>
        <v>II</v>
      </c>
      <c r="T59" s="155" t="str">
        <f t="shared" si="37"/>
        <v>No Aceptable o Aceptable con Control Especifico</v>
      </c>
      <c r="U59" s="137" t="s">
        <v>391</v>
      </c>
      <c r="V59" s="137" t="s">
        <v>392</v>
      </c>
      <c r="W59" s="137" t="s">
        <v>392</v>
      </c>
      <c r="X59" s="149" t="s">
        <v>398</v>
      </c>
      <c r="Y59" s="148" t="s">
        <v>278</v>
      </c>
      <c r="Z59" s="148" t="s">
        <v>392</v>
      </c>
      <c r="AA59" s="149" t="s">
        <v>964</v>
      </c>
      <c r="AB59" s="147" t="s">
        <v>837</v>
      </c>
      <c r="AC59" s="209" t="s">
        <v>659</v>
      </c>
      <c r="AD59" s="153">
        <v>2</v>
      </c>
      <c r="AE59" s="154">
        <v>2</v>
      </c>
      <c r="AF59" s="156">
        <f t="shared" si="28"/>
        <v>4</v>
      </c>
      <c r="AG59" s="157">
        <f t="shared" si="39"/>
        <v>240</v>
      </c>
      <c r="AH59" s="158" t="str">
        <f t="shared" si="38"/>
        <v>II</v>
      </c>
      <c r="AI59" s="155" t="str">
        <f t="shared" si="40"/>
        <v>No Aceptable o Aceptable con Control Especifico</v>
      </c>
      <c r="AJ59" s="159">
        <f t="shared" si="46"/>
        <v>360</v>
      </c>
      <c r="AK59" s="159">
        <f t="shared" si="42"/>
        <v>240</v>
      </c>
      <c r="AL59" s="160">
        <f t="shared" si="43"/>
        <v>0.33333333333333331</v>
      </c>
      <c r="AM59" s="161" t="s">
        <v>394</v>
      </c>
      <c r="AN59" s="210" t="s">
        <v>563</v>
      </c>
    </row>
    <row r="60" spans="1:40" ht="256.05" customHeight="1">
      <c r="A60" s="569"/>
      <c r="B60" s="321" t="s">
        <v>385</v>
      </c>
      <c r="C60" s="321" t="s">
        <v>386</v>
      </c>
      <c r="D60" s="322" t="s">
        <v>462</v>
      </c>
      <c r="E60" s="149" t="s">
        <v>844</v>
      </c>
      <c r="F60" s="208" t="s">
        <v>27</v>
      </c>
      <c r="G60" s="136" t="s">
        <v>388</v>
      </c>
      <c r="H60" s="208" t="s">
        <v>743</v>
      </c>
      <c r="I60" s="136" t="s">
        <v>596</v>
      </c>
      <c r="J60" s="147" t="s">
        <v>389</v>
      </c>
      <c r="K60" s="149" t="s">
        <v>592</v>
      </c>
      <c r="L60" s="147" t="s">
        <v>390</v>
      </c>
      <c r="M60" s="153">
        <v>2</v>
      </c>
      <c r="N60" s="154">
        <v>3</v>
      </c>
      <c r="O60" s="153">
        <f>M60*N60</f>
        <v>6</v>
      </c>
      <c r="P60" s="167" t="str">
        <f>IF((O60&gt;23),"MuyAlto",IF(O60&gt;9,"Alto",IF(O60&gt;5,"Medio",IF(O60&lt;6,"Bajo"))))</f>
        <v>Medio</v>
      </c>
      <c r="Q60" s="153">
        <v>25</v>
      </c>
      <c r="R60" s="153">
        <f t="shared" si="0"/>
        <v>150</v>
      </c>
      <c r="S60" s="153" t="str">
        <f>IF((R60&gt;599),"I",IF(R60&gt;149,"II",IF(R60&gt;39,"III",IF(R60&lt;31,"IV"))))</f>
        <v>II</v>
      </c>
      <c r="T60" s="155" t="str">
        <f>IF(S60="IV","Aceptable",IF(S60="III","Mejorable",IF(S60="II","No Aceptable o Aceptable con Control Especifico",IF(S60="I","No Aceptable"))))</f>
        <v>No Aceptable o Aceptable con Control Especifico</v>
      </c>
      <c r="U60" s="137" t="s">
        <v>391</v>
      </c>
      <c r="V60" s="137" t="s">
        <v>392</v>
      </c>
      <c r="W60" s="137" t="s">
        <v>392</v>
      </c>
      <c r="X60" s="149" t="s">
        <v>593</v>
      </c>
      <c r="Y60" s="148" t="s">
        <v>278</v>
      </c>
      <c r="Z60" s="148" t="s">
        <v>392</v>
      </c>
      <c r="AA60" s="149" t="s">
        <v>838</v>
      </c>
      <c r="AB60" s="147" t="s">
        <v>390</v>
      </c>
      <c r="AC60" s="209" t="s">
        <v>866</v>
      </c>
      <c r="AD60" s="153">
        <v>2</v>
      </c>
      <c r="AE60" s="154">
        <v>2</v>
      </c>
      <c r="AF60" s="156">
        <f t="shared" si="28"/>
        <v>4</v>
      </c>
      <c r="AG60" s="157">
        <f>AF60*Q60</f>
        <v>100</v>
      </c>
      <c r="AH60" s="158" t="str">
        <f>IF((AG60&gt;599),"I",IF(AG60&gt;149,"II",IF(AG60&gt;39,"III",IF(AG60&lt;31,"IV"))))</f>
        <v>III</v>
      </c>
      <c r="AI60" s="155" t="str">
        <f>IF(AH60="IV","Aceptable",IF(AH60="III","Mejorable",IF(AH60="II","No Aceptable o Aceptable con Control Especifico",IF(AH60="I","No Aceptable"))))</f>
        <v>Mejorable</v>
      </c>
      <c r="AJ60" s="159">
        <f>R60</f>
        <v>150</v>
      </c>
      <c r="AK60" s="159">
        <f>AG60</f>
        <v>100</v>
      </c>
      <c r="AL60" s="160">
        <f>(AJ60-AK60)/AJ60</f>
        <v>0.33333333333333331</v>
      </c>
      <c r="AM60" s="161" t="s">
        <v>394</v>
      </c>
      <c r="AN60" s="210" t="s">
        <v>427</v>
      </c>
    </row>
    <row r="61" spans="1:40" ht="253.95" customHeight="1">
      <c r="A61" s="569"/>
      <c r="B61" s="162" t="s">
        <v>385</v>
      </c>
      <c r="C61" s="162" t="s">
        <v>386</v>
      </c>
      <c r="D61" s="136" t="s">
        <v>456</v>
      </c>
      <c r="E61" s="149" t="s">
        <v>844</v>
      </c>
      <c r="F61" s="208" t="s">
        <v>27</v>
      </c>
      <c r="G61" s="208" t="s">
        <v>566</v>
      </c>
      <c r="H61" s="208" t="s">
        <v>612</v>
      </c>
      <c r="I61" s="136" t="s">
        <v>594</v>
      </c>
      <c r="J61" s="147" t="s">
        <v>389</v>
      </c>
      <c r="K61" s="149" t="s">
        <v>595</v>
      </c>
      <c r="L61" s="147" t="s">
        <v>390</v>
      </c>
      <c r="M61" s="153">
        <v>2</v>
      </c>
      <c r="N61" s="154">
        <v>3</v>
      </c>
      <c r="O61" s="153">
        <f t="shared" ref="O61" si="47">M61*N61</f>
        <v>6</v>
      </c>
      <c r="P61" s="167" t="str">
        <f t="shared" ref="P61" si="48">IF((O61&gt;23),"MuyAlto",IF(O61&gt;9,"Alto",IF(O61&gt;5,"Medio",IF(O61&lt;6,"Bajo"))))</f>
        <v>Medio</v>
      </c>
      <c r="Q61" s="153">
        <v>60</v>
      </c>
      <c r="R61" s="153">
        <f t="shared" si="0"/>
        <v>360</v>
      </c>
      <c r="S61" s="153" t="str">
        <f t="shared" ref="S61" si="49">IF((R61&gt;599),"I",IF(R61&gt;149,"II",IF(R61&gt;39,"III",IF(R61&lt;31,"IV"))))</f>
        <v>II</v>
      </c>
      <c r="T61" s="155" t="str">
        <f t="shared" ref="T61" si="50">IF(S61="IV","Aceptable",IF(S61="III","Mejorable",IF(S61="II","No Aceptable o Aceptable con Control Especifico",IF(S61="I","No Aceptable"))))</f>
        <v>No Aceptable o Aceptable con Control Especifico</v>
      </c>
      <c r="U61" s="137" t="s">
        <v>391</v>
      </c>
      <c r="V61" s="137" t="s">
        <v>392</v>
      </c>
      <c r="W61" s="137" t="s">
        <v>392</v>
      </c>
      <c r="X61" s="149" t="s">
        <v>599</v>
      </c>
      <c r="Y61" s="148" t="s">
        <v>278</v>
      </c>
      <c r="Z61" s="148" t="s">
        <v>392</v>
      </c>
      <c r="AA61" s="149" t="s">
        <v>850</v>
      </c>
      <c r="AB61" s="147" t="s">
        <v>390</v>
      </c>
      <c r="AC61" s="209" t="s">
        <v>866</v>
      </c>
      <c r="AD61" s="153">
        <v>2</v>
      </c>
      <c r="AE61" s="154">
        <v>2</v>
      </c>
      <c r="AF61" s="156">
        <f t="shared" si="28"/>
        <v>4</v>
      </c>
      <c r="AG61" s="157">
        <f>AF61*Q61</f>
        <v>240</v>
      </c>
      <c r="AH61" s="158" t="str">
        <f t="shared" ref="AH61" si="51">IF((AG61&gt;599),"I",IF(AG61&gt;149,"II",IF(AG61&gt;39,"III",IF(AG61&lt;31,"IV"))))</f>
        <v>II</v>
      </c>
      <c r="AI61" s="155" t="str">
        <f>IF(AH61="IV","Aceptable",IF(AH61="III","Mejorable",IF(AH61="II","No Aceptable o Aceptable con Control Especifico",IF(AH61="I","No Aceptable"))))</f>
        <v>No Aceptable o Aceptable con Control Especifico</v>
      </c>
      <c r="AJ61" s="159">
        <f>R61</f>
        <v>360</v>
      </c>
      <c r="AK61" s="159">
        <f>AG61</f>
        <v>240</v>
      </c>
      <c r="AL61" s="160">
        <f>(AJ61-AK61)/AJ61</f>
        <v>0.33333333333333331</v>
      </c>
      <c r="AM61" s="161" t="s">
        <v>394</v>
      </c>
      <c r="AN61" s="210" t="s">
        <v>427</v>
      </c>
    </row>
    <row r="62" spans="1:40" ht="132" customHeight="1">
      <c r="A62" s="569"/>
      <c r="B62" s="162" t="s">
        <v>385</v>
      </c>
      <c r="C62" s="162" t="s">
        <v>386</v>
      </c>
      <c r="D62" s="136" t="s">
        <v>456</v>
      </c>
      <c r="E62" s="149" t="s">
        <v>844</v>
      </c>
      <c r="F62" s="208" t="s">
        <v>24</v>
      </c>
      <c r="G62" s="136" t="s">
        <v>38</v>
      </c>
      <c r="H62" s="136" t="s">
        <v>459</v>
      </c>
      <c r="I62" s="136" t="s">
        <v>460</v>
      </c>
      <c r="J62" s="153" t="s">
        <v>397</v>
      </c>
      <c r="K62" s="136" t="s">
        <v>430</v>
      </c>
      <c r="L62" s="153" t="s">
        <v>397</v>
      </c>
      <c r="M62" s="153">
        <v>2</v>
      </c>
      <c r="N62" s="154">
        <v>4</v>
      </c>
      <c r="O62" s="156">
        <f t="shared" si="12"/>
        <v>8</v>
      </c>
      <c r="P62" s="167" t="str">
        <f t="shared" si="2"/>
        <v>Medio</v>
      </c>
      <c r="Q62" s="156">
        <v>10</v>
      </c>
      <c r="R62" s="156">
        <f t="shared" si="0"/>
        <v>80</v>
      </c>
      <c r="S62" s="153" t="str">
        <f t="shared" si="3"/>
        <v>III</v>
      </c>
      <c r="T62" s="155" t="str">
        <f t="shared" si="4"/>
        <v>Mejorable</v>
      </c>
      <c r="U62" s="137" t="s">
        <v>391</v>
      </c>
      <c r="V62" s="137" t="s">
        <v>392</v>
      </c>
      <c r="W62" s="137" t="s">
        <v>392</v>
      </c>
      <c r="X62" s="149" t="s">
        <v>431</v>
      </c>
      <c r="Y62" s="148" t="s">
        <v>278</v>
      </c>
      <c r="Z62" s="147" t="s">
        <v>392</v>
      </c>
      <c r="AA62" s="147" t="s">
        <v>442</v>
      </c>
      <c r="AB62" s="148" t="s">
        <v>390</v>
      </c>
      <c r="AC62" s="209" t="s">
        <v>562</v>
      </c>
      <c r="AD62" s="153">
        <v>2</v>
      </c>
      <c r="AE62" s="154">
        <v>1</v>
      </c>
      <c r="AF62" s="156">
        <f t="shared" si="28"/>
        <v>2</v>
      </c>
      <c r="AG62" s="157">
        <f>AF62*Q62</f>
        <v>20</v>
      </c>
      <c r="AH62" s="158" t="str">
        <f>IF((AG62&gt;599),"I",IF(AG62&gt;149,"II",IF(AG62&gt;39,"III",IF(AG62&lt;31,"IV"))))</f>
        <v>IV</v>
      </c>
      <c r="AI62" s="155" t="str">
        <f>IF(AH62="IV","Aceptable",IF(AH62="III","Mejorable",IF(AH62="II","No Aceptable o Aceptable con Control Especifico",IF(AH62="I","No Aceptable"))))</f>
        <v>Aceptable</v>
      </c>
      <c r="AJ62" s="159">
        <f>R62</f>
        <v>80</v>
      </c>
      <c r="AK62" s="159">
        <f>AG62</f>
        <v>20</v>
      </c>
      <c r="AL62" s="160">
        <f>(AJ62-AK62)/AJ62</f>
        <v>0.75</v>
      </c>
      <c r="AM62" s="161" t="s">
        <v>443</v>
      </c>
      <c r="AN62" s="210" t="s">
        <v>451</v>
      </c>
    </row>
    <row r="63" spans="1:40" ht="142.05000000000001" customHeight="1">
      <c r="A63" s="569"/>
      <c r="B63" s="162" t="s">
        <v>385</v>
      </c>
      <c r="C63" s="162" t="s">
        <v>386</v>
      </c>
      <c r="D63" s="136" t="s">
        <v>456</v>
      </c>
      <c r="E63" s="149" t="s">
        <v>844</v>
      </c>
      <c r="F63" s="208" t="s">
        <v>25</v>
      </c>
      <c r="G63" s="136" t="s">
        <v>570</v>
      </c>
      <c r="H63" s="136" t="s">
        <v>461</v>
      </c>
      <c r="I63" s="136" t="s">
        <v>403</v>
      </c>
      <c r="J63" s="149" t="s">
        <v>389</v>
      </c>
      <c r="K63" s="147" t="s">
        <v>397</v>
      </c>
      <c r="L63" s="149" t="s">
        <v>404</v>
      </c>
      <c r="M63" s="153">
        <v>2</v>
      </c>
      <c r="N63" s="154">
        <v>3</v>
      </c>
      <c r="O63" s="153">
        <f t="shared" si="12"/>
        <v>6</v>
      </c>
      <c r="P63" s="167" t="str">
        <f t="shared" si="2"/>
        <v>Medio</v>
      </c>
      <c r="Q63" s="153">
        <v>10</v>
      </c>
      <c r="R63" s="153">
        <f t="shared" si="0"/>
        <v>60</v>
      </c>
      <c r="S63" s="153" t="str">
        <f t="shared" si="3"/>
        <v>III</v>
      </c>
      <c r="T63" s="221" t="str">
        <f t="shared" si="4"/>
        <v>Mejorable</v>
      </c>
      <c r="U63" s="137" t="s">
        <v>391</v>
      </c>
      <c r="V63" s="137" t="s">
        <v>392</v>
      </c>
      <c r="W63" s="137" t="s">
        <v>392</v>
      </c>
      <c r="X63" s="149" t="s">
        <v>405</v>
      </c>
      <c r="Y63" s="148" t="s">
        <v>278</v>
      </c>
      <c r="Z63" s="147" t="s">
        <v>607</v>
      </c>
      <c r="AA63" s="149" t="s">
        <v>1049</v>
      </c>
      <c r="AB63" s="147" t="s">
        <v>390</v>
      </c>
      <c r="AC63" s="209" t="s">
        <v>658</v>
      </c>
      <c r="AD63" s="153">
        <v>2</v>
      </c>
      <c r="AE63" s="154">
        <v>2</v>
      </c>
      <c r="AF63" s="156">
        <f t="shared" si="28"/>
        <v>4</v>
      </c>
      <c r="AG63" s="157">
        <f t="shared" ref="AG63" si="52">AF63*Q63</f>
        <v>40</v>
      </c>
      <c r="AH63" s="158" t="str">
        <f t="shared" ref="AH63" si="53">IF((AG63&gt;599),"I",IF(AG63&gt;149,"II",IF(AG63&gt;39,"III",IF(AG63&lt;31,"IV"))))</f>
        <v>III</v>
      </c>
      <c r="AI63" s="155" t="str">
        <f t="shared" ref="AI63" si="54">IF(AH63="IV","Aceptable",IF(AH63="III","Mejorable",IF(AH63="II","No Aceptable o Aceptable con Control Especifico",IF(AH63="I","No Aceptable"))))</f>
        <v>Mejorable</v>
      </c>
      <c r="AJ63" s="159">
        <f t="shared" ref="AJ63" si="55">R63</f>
        <v>60</v>
      </c>
      <c r="AK63" s="159">
        <f t="shared" ref="AK63" si="56">AG63</f>
        <v>40</v>
      </c>
      <c r="AL63" s="160">
        <f t="shared" ref="AL63:AL66" si="57">(AJ63-AK63)/AJ63</f>
        <v>0.33333333333333331</v>
      </c>
      <c r="AM63" s="161" t="s">
        <v>407</v>
      </c>
      <c r="AN63" s="210" t="s">
        <v>427</v>
      </c>
    </row>
    <row r="64" spans="1:40" ht="135.44999999999999" customHeight="1">
      <c r="A64" s="569"/>
      <c r="B64" s="162" t="s">
        <v>385</v>
      </c>
      <c r="C64" s="162" t="s">
        <v>386</v>
      </c>
      <c r="D64" s="136" t="s">
        <v>456</v>
      </c>
      <c r="E64" s="149" t="s">
        <v>844</v>
      </c>
      <c r="F64" s="208" t="s">
        <v>25</v>
      </c>
      <c r="G64" s="136" t="s">
        <v>32</v>
      </c>
      <c r="H64" s="136" t="s">
        <v>435</v>
      </c>
      <c r="I64" s="136" t="s">
        <v>664</v>
      </c>
      <c r="J64" s="147" t="s">
        <v>389</v>
      </c>
      <c r="K64" s="149" t="s">
        <v>665</v>
      </c>
      <c r="L64" s="147" t="s">
        <v>390</v>
      </c>
      <c r="M64" s="153">
        <v>2</v>
      </c>
      <c r="N64" s="154">
        <v>4</v>
      </c>
      <c r="O64" s="153">
        <f t="shared" si="12"/>
        <v>8</v>
      </c>
      <c r="P64" s="167" t="str">
        <f t="shared" si="2"/>
        <v>Medio</v>
      </c>
      <c r="Q64" s="153">
        <v>60</v>
      </c>
      <c r="R64" s="153">
        <f t="shared" si="0"/>
        <v>480</v>
      </c>
      <c r="S64" s="153" t="str">
        <f t="shared" si="3"/>
        <v>II</v>
      </c>
      <c r="T64" s="155" t="str">
        <f t="shared" si="4"/>
        <v>No Aceptable o Aceptable con Control Especifico</v>
      </c>
      <c r="U64" s="137" t="s">
        <v>666</v>
      </c>
      <c r="V64" s="137" t="s">
        <v>392</v>
      </c>
      <c r="W64" s="137" t="s">
        <v>392</v>
      </c>
      <c r="X64" s="149" t="s">
        <v>667</v>
      </c>
      <c r="Y64" s="148" t="s">
        <v>278</v>
      </c>
      <c r="Z64" s="148" t="s">
        <v>392</v>
      </c>
      <c r="AA64" s="149" t="s">
        <v>1047</v>
      </c>
      <c r="AB64" s="147" t="s">
        <v>390</v>
      </c>
      <c r="AC64" s="209" t="s">
        <v>668</v>
      </c>
      <c r="AD64" s="276">
        <v>2</v>
      </c>
      <c r="AE64" s="277">
        <v>3</v>
      </c>
      <c r="AF64" s="278">
        <f>AD64*AE64</f>
        <v>6</v>
      </c>
      <c r="AG64" s="279">
        <f>AF64*Q64</f>
        <v>360</v>
      </c>
      <c r="AH64" s="280" t="str">
        <f>IF((AG64&gt;599),"I",IF(AG64&gt;149,"II",IF(AG64&gt;39,"III",IF(AG64&lt;31,"IV"))))</f>
        <v>II</v>
      </c>
      <c r="AI64" s="281" t="str">
        <f>IF(AH64="IV","Aceptable",IF(AH64="III","Mejorable",IF(AH64="II","No Aceptable o Aceptable con Control Especifico",IF(AH64="I","No Aceptable"))))</f>
        <v>No Aceptable o Aceptable con Control Especifico</v>
      </c>
      <c r="AJ64" s="282">
        <v>480</v>
      </c>
      <c r="AK64" s="282">
        <f>AG64</f>
        <v>360</v>
      </c>
      <c r="AL64" s="283">
        <f t="shared" si="57"/>
        <v>0.25</v>
      </c>
      <c r="AM64" s="161" t="s">
        <v>394</v>
      </c>
      <c r="AN64" s="210" t="s">
        <v>634</v>
      </c>
    </row>
    <row r="65" spans="1:40" ht="138">
      <c r="A65" s="569"/>
      <c r="B65" s="162" t="s">
        <v>385</v>
      </c>
      <c r="C65" s="162" t="s">
        <v>574</v>
      </c>
      <c r="D65" s="136" t="s">
        <v>456</v>
      </c>
      <c r="E65" s="149" t="s">
        <v>844</v>
      </c>
      <c r="F65" s="311" t="s">
        <v>30</v>
      </c>
      <c r="G65" s="311" t="s">
        <v>44</v>
      </c>
      <c r="H65" s="311" t="s">
        <v>636</v>
      </c>
      <c r="I65" s="149" t="s">
        <v>645</v>
      </c>
      <c r="J65" s="147" t="s">
        <v>390</v>
      </c>
      <c r="K65" s="147" t="s">
        <v>638</v>
      </c>
      <c r="L65" s="147" t="s">
        <v>639</v>
      </c>
      <c r="M65" s="153">
        <v>2</v>
      </c>
      <c r="N65" s="154">
        <v>4</v>
      </c>
      <c r="O65" s="153">
        <f t="shared" si="12"/>
        <v>8</v>
      </c>
      <c r="P65" s="167" t="str">
        <f t="shared" si="2"/>
        <v>Medio</v>
      </c>
      <c r="Q65" s="153">
        <v>100</v>
      </c>
      <c r="R65" s="153">
        <f t="shared" si="0"/>
        <v>800</v>
      </c>
      <c r="S65" s="153" t="str">
        <f t="shared" si="3"/>
        <v>I</v>
      </c>
      <c r="T65" s="155" t="str">
        <f t="shared" si="4"/>
        <v>No Aceptable</v>
      </c>
      <c r="U65" s="137" t="s">
        <v>391</v>
      </c>
      <c r="V65" s="137" t="s">
        <v>392</v>
      </c>
      <c r="W65" s="137" t="s">
        <v>392</v>
      </c>
      <c r="X65" s="149" t="s">
        <v>626</v>
      </c>
      <c r="Y65" s="262" t="s">
        <v>278</v>
      </c>
      <c r="Z65" s="263" t="s">
        <v>392</v>
      </c>
      <c r="AA65" s="261" t="s">
        <v>960</v>
      </c>
      <c r="AB65" s="263" t="s">
        <v>641</v>
      </c>
      <c r="AC65" s="264" t="s">
        <v>643</v>
      </c>
      <c r="AD65" s="265">
        <v>2</v>
      </c>
      <c r="AE65" s="266">
        <v>3</v>
      </c>
      <c r="AF65" s="267">
        <f t="shared" ref="AF65:AF66" si="58">AD65*AE65</f>
        <v>6</v>
      </c>
      <c r="AG65" s="268">
        <f t="shared" ref="AG65:AG66" si="59">AF65*Q65</f>
        <v>600</v>
      </c>
      <c r="AH65" s="269" t="str">
        <f t="shared" ref="AH65:AH66" si="60">IF((AG65&gt;599),"I",IF(AG65&gt;149,"II",IF(AG65&gt;39,"III",IF(AG65&lt;31,"IV"))))</f>
        <v>I</v>
      </c>
      <c r="AI65" s="270" t="str">
        <f t="shared" ref="AI65:AI66" si="61">IF(AH65="IV","Aceptable",IF(AH65="III","Mejorable",IF(AH65="II","No Aceptable o Aceptable con Control Especifico",IF(AH65="I","No Aceptable"))))</f>
        <v>No Aceptable</v>
      </c>
      <c r="AJ65" s="271">
        <v>800</v>
      </c>
      <c r="AK65" s="271">
        <f t="shared" ref="AK65:AK66" si="62">AG65</f>
        <v>600</v>
      </c>
      <c r="AL65" s="272">
        <f t="shared" si="57"/>
        <v>0.25</v>
      </c>
      <c r="AM65" s="273" t="s">
        <v>407</v>
      </c>
      <c r="AN65" s="210" t="s">
        <v>634</v>
      </c>
    </row>
    <row r="66" spans="1:40" ht="101.55" customHeight="1">
      <c r="A66" s="569"/>
      <c r="B66" s="321" t="s">
        <v>385</v>
      </c>
      <c r="C66" s="321" t="s">
        <v>386</v>
      </c>
      <c r="D66" s="322" t="s">
        <v>462</v>
      </c>
      <c r="E66" s="149" t="s">
        <v>844</v>
      </c>
      <c r="F66" s="349" t="s">
        <v>30</v>
      </c>
      <c r="G66" s="349" t="s">
        <v>57</v>
      </c>
      <c r="H66" s="349" t="s">
        <v>1046</v>
      </c>
      <c r="I66" s="263" t="s">
        <v>646</v>
      </c>
      <c r="J66" s="263" t="s">
        <v>390</v>
      </c>
      <c r="K66" s="263" t="s">
        <v>638</v>
      </c>
      <c r="L66" s="263" t="s">
        <v>639</v>
      </c>
      <c r="M66" s="265">
        <v>2</v>
      </c>
      <c r="N66" s="266">
        <v>4</v>
      </c>
      <c r="O66" s="265">
        <f t="shared" si="12"/>
        <v>8</v>
      </c>
      <c r="P66" s="324" t="str">
        <f t="shared" si="2"/>
        <v>Medio</v>
      </c>
      <c r="Q66" s="265">
        <v>100</v>
      </c>
      <c r="R66" s="265">
        <f t="shared" si="0"/>
        <v>800</v>
      </c>
      <c r="S66" s="265" t="str">
        <f t="shared" si="3"/>
        <v>I</v>
      </c>
      <c r="T66" s="270" t="str">
        <f t="shared" si="4"/>
        <v>No Aceptable</v>
      </c>
      <c r="U66" s="260" t="s">
        <v>391</v>
      </c>
      <c r="V66" s="260" t="s">
        <v>392</v>
      </c>
      <c r="W66" s="260" t="s">
        <v>392</v>
      </c>
      <c r="X66" s="261" t="s">
        <v>626</v>
      </c>
      <c r="Y66" s="262" t="s">
        <v>278</v>
      </c>
      <c r="Z66" s="263" t="s">
        <v>392</v>
      </c>
      <c r="AA66" s="261" t="s">
        <v>959</v>
      </c>
      <c r="AB66" s="263" t="s">
        <v>641</v>
      </c>
      <c r="AC66" s="264" t="s">
        <v>643</v>
      </c>
      <c r="AD66" s="265">
        <v>2</v>
      </c>
      <c r="AE66" s="266">
        <v>3</v>
      </c>
      <c r="AF66" s="267">
        <f t="shared" si="58"/>
        <v>6</v>
      </c>
      <c r="AG66" s="268">
        <f t="shared" si="59"/>
        <v>600</v>
      </c>
      <c r="AH66" s="269" t="str">
        <f t="shared" si="60"/>
        <v>I</v>
      </c>
      <c r="AI66" s="270" t="str">
        <f t="shared" si="61"/>
        <v>No Aceptable</v>
      </c>
      <c r="AJ66" s="271">
        <v>800</v>
      </c>
      <c r="AK66" s="271">
        <f t="shared" si="62"/>
        <v>600</v>
      </c>
      <c r="AL66" s="272">
        <f t="shared" si="57"/>
        <v>0.25</v>
      </c>
      <c r="AM66" s="273" t="s">
        <v>407</v>
      </c>
      <c r="AN66" s="310" t="s">
        <v>634</v>
      </c>
    </row>
    <row r="67" spans="1:40" ht="292.95" customHeight="1">
      <c r="A67" s="566" t="s">
        <v>567</v>
      </c>
      <c r="B67" s="162" t="s">
        <v>385</v>
      </c>
      <c r="C67" s="162" t="s">
        <v>386</v>
      </c>
      <c r="D67" s="319" t="s">
        <v>760</v>
      </c>
      <c r="E67" s="149" t="s">
        <v>844</v>
      </c>
      <c r="F67" s="208" t="s">
        <v>24</v>
      </c>
      <c r="G67" s="208" t="s">
        <v>72</v>
      </c>
      <c r="H67" s="208" t="s">
        <v>1113</v>
      </c>
      <c r="I67" s="136" t="s">
        <v>774</v>
      </c>
      <c r="J67" s="147" t="s">
        <v>397</v>
      </c>
      <c r="K67" s="147" t="s">
        <v>397</v>
      </c>
      <c r="L67" s="136" t="s">
        <v>775</v>
      </c>
      <c r="M67" s="153">
        <v>2</v>
      </c>
      <c r="N67" s="154">
        <v>2</v>
      </c>
      <c r="O67" s="156">
        <f t="shared" ref="O67:O85" si="63">M67*N67</f>
        <v>4</v>
      </c>
      <c r="P67" s="167" t="str">
        <f t="shared" ref="P67:P85" si="64">IF((O67&gt;23),"MuyAlto",IF(O67&gt;9,"Alto",IF(O67&gt;5,"Medio",IF(O67&lt;6,"Bajo"))))</f>
        <v>Bajo</v>
      </c>
      <c r="Q67" s="156">
        <v>25</v>
      </c>
      <c r="R67" s="156">
        <f t="shared" ref="R67:R85" si="65">O67*Q67</f>
        <v>100</v>
      </c>
      <c r="S67" s="153" t="str">
        <f t="shared" ref="S67:S85" si="66">IF((R67&gt;599),"I",IF(R67&gt;149,"II",IF(R67&gt;39,"III",IF(R67&lt;31,"IV"))))</f>
        <v>III</v>
      </c>
      <c r="T67" s="155" t="str">
        <f t="shared" ref="T67:T85" si="67">IF(S67="IV","Aceptable",IF(S67="III","Mejorable",IF(S67="II","No Aceptable o Aceptable con Control Especifico",IF(S67="I","No Aceptable"))))</f>
        <v>Mejorable</v>
      </c>
      <c r="U67" s="137" t="s">
        <v>391</v>
      </c>
      <c r="V67" s="137" t="s">
        <v>392</v>
      </c>
      <c r="W67" s="137" t="s">
        <v>392</v>
      </c>
      <c r="X67" s="149" t="s">
        <v>463</v>
      </c>
      <c r="Y67" s="148" t="s">
        <v>278</v>
      </c>
      <c r="Z67" s="147" t="s">
        <v>392</v>
      </c>
      <c r="AA67" s="308" t="s">
        <v>1054</v>
      </c>
      <c r="AB67" s="147" t="s">
        <v>777</v>
      </c>
      <c r="AC67" s="209" t="s">
        <v>1055</v>
      </c>
      <c r="AD67" s="153">
        <v>2</v>
      </c>
      <c r="AE67" s="154">
        <v>1</v>
      </c>
      <c r="AF67" s="156">
        <f t="shared" ref="AF67:AF85" si="68">AD67*AE67</f>
        <v>2</v>
      </c>
      <c r="AG67" s="157">
        <f t="shared" ref="AG67:AG85" si="69">AF67*Q67</f>
        <v>50</v>
      </c>
      <c r="AH67" s="158" t="str">
        <f t="shared" ref="AH67:AH85" si="70">IF((AG67&gt;599),"I",IF(AG67&gt;149,"II",IF(AG67&gt;39,"III",IF(AG67&lt;31,"IV"))))</f>
        <v>III</v>
      </c>
      <c r="AI67" s="155" t="str">
        <f t="shared" ref="AI67:AI85" si="71">IF(AH67="IV","Aceptable",IF(AH67="III","Mejorable",IF(AH67="II","No Aceptable o Aceptable con Control Especifico",IF(AH67="I","No Aceptable"))))</f>
        <v>Mejorable</v>
      </c>
      <c r="AJ67" s="159">
        <f t="shared" ref="AJ67:AJ81" si="72">R67</f>
        <v>100</v>
      </c>
      <c r="AK67" s="159">
        <f t="shared" ref="AK67:AK85" si="73">AG67</f>
        <v>50</v>
      </c>
      <c r="AL67" s="160">
        <f t="shared" ref="AL67:AL85" si="74">(AJ67-AK67)/AJ67</f>
        <v>0.5</v>
      </c>
      <c r="AM67" s="161" t="s">
        <v>419</v>
      </c>
      <c r="AN67" s="210" t="s">
        <v>395</v>
      </c>
    </row>
    <row r="68" spans="1:40" ht="277.2">
      <c r="A68" s="566"/>
      <c r="B68" s="162" t="s">
        <v>385</v>
      </c>
      <c r="C68" s="162" t="s">
        <v>386</v>
      </c>
      <c r="D68" s="319" t="s">
        <v>770</v>
      </c>
      <c r="E68" s="149" t="s">
        <v>844</v>
      </c>
      <c r="F68" s="208" t="s">
        <v>24</v>
      </c>
      <c r="G68" s="208" t="s">
        <v>38</v>
      </c>
      <c r="H68" s="208" t="s">
        <v>771</v>
      </c>
      <c r="I68" s="136" t="s">
        <v>773</v>
      </c>
      <c r="J68" s="147" t="s">
        <v>397</v>
      </c>
      <c r="K68" s="147" t="s">
        <v>397</v>
      </c>
      <c r="L68" s="136" t="s">
        <v>775</v>
      </c>
      <c r="M68" s="153">
        <v>2</v>
      </c>
      <c r="N68" s="154">
        <v>3</v>
      </c>
      <c r="O68" s="156">
        <f>M68*N68</f>
        <v>6</v>
      </c>
      <c r="P68" s="167" t="str">
        <f>IF((O68&gt;23),"MuyAlto",IF(O68&gt;9,"Alto",IF(O68&gt;5,"Medio",IF(O68&lt;6,"Bajo"))))</f>
        <v>Medio</v>
      </c>
      <c r="Q68" s="156">
        <v>25</v>
      </c>
      <c r="R68" s="156">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1057</v>
      </c>
      <c r="AB68" s="148" t="s">
        <v>390</v>
      </c>
      <c r="AC68" s="169" t="s">
        <v>1056</v>
      </c>
      <c r="AD68" s="153">
        <v>2</v>
      </c>
      <c r="AE68" s="154">
        <v>1</v>
      </c>
      <c r="AF68" s="156">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9">
        <f>R68</f>
        <v>150</v>
      </c>
      <c r="AK68" s="159">
        <f>AG68</f>
        <v>50</v>
      </c>
      <c r="AL68" s="160">
        <f>(AJ68-AK68)/AJ68</f>
        <v>0.66666666666666663</v>
      </c>
      <c r="AM68" s="161" t="s">
        <v>419</v>
      </c>
      <c r="AN68" s="210" t="s">
        <v>399</v>
      </c>
    </row>
    <row r="69" spans="1:40" ht="243" customHeight="1">
      <c r="A69" s="566"/>
      <c r="B69" s="162" t="s">
        <v>385</v>
      </c>
      <c r="C69" s="162" t="s">
        <v>386</v>
      </c>
      <c r="D69" s="319" t="s">
        <v>764</v>
      </c>
      <c r="E69" s="149" t="s">
        <v>844</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75">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838</v>
      </c>
      <c r="AB69" s="147" t="s">
        <v>390</v>
      </c>
      <c r="AC69" s="209" t="s">
        <v>922</v>
      </c>
      <c r="AD69" s="153">
        <v>2</v>
      </c>
      <c r="AE69" s="154">
        <v>2</v>
      </c>
      <c r="AF69" s="156">
        <f t="shared" ref="AF69:AF70" si="76">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43" customHeight="1">
      <c r="A70" s="566"/>
      <c r="B70" s="162" t="s">
        <v>385</v>
      </c>
      <c r="C70" s="162" t="s">
        <v>386</v>
      </c>
      <c r="D70" s="319" t="s">
        <v>763</v>
      </c>
      <c r="E70" s="149" t="s">
        <v>844</v>
      </c>
      <c r="F70" s="208" t="s">
        <v>27</v>
      </c>
      <c r="G70" s="208" t="s">
        <v>566</v>
      </c>
      <c r="H70" s="208" t="s">
        <v>612</v>
      </c>
      <c r="I70" s="136" t="s">
        <v>594</v>
      </c>
      <c r="J70" s="147" t="s">
        <v>389</v>
      </c>
      <c r="K70" s="149" t="s">
        <v>595</v>
      </c>
      <c r="L70" s="147" t="s">
        <v>390</v>
      </c>
      <c r="M70" s="153">
        <v>2</v>
      </c>
      <c r="N70" s="154">
        <v>3</v>
      </c>
      <c r="O70" s="153">
        <f t="shared" ref="O70" si="77">M70*N70</f>
        <v>6</v>
      </c>
      <c r="P70" s="167" t="str">
        <f t="shared" ref="P70" si="78">IF((O70&gt;23),"MuyAlto",IF(O70&gt;9,"Alto",IF(O70&gt;5,"Medio",IF(O70&lt;6,"Bajo"))))</f>
        <v>Medio</v>
      </c>
      <c r="Q70" s="153">
        <v>60</v>
      </c>
      <c r="R70" s="153">
        <f t="shared" si="75"/>
        <v>360</v>
      </c>
      <c r="S70" s="153" t="str">
        <f t="shared" ref="S70" si="79">IF((R70&gt;599),"I",IF(R70&gt;149,"II",IF(R70&gt;39,"III",IF(R70&lt;31,"IV"))))</f>
        <v>II</v>
      </c>
      <c r="T70" s="155" t="str">
        <f t="shared" ref="T70" si="80">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851</v>
      </c>
      <c r="AB70" s="147" t="s">
        <v>390</v>
      </c>
      <c r="AC70" s="209" t="s">
        <v>922</v>
      </c>
      <c r="AD70" s="153">
        <v>2</v>
      </c>
      <c r="AE70" s="154">
        <v>2</v>
      </c>
      <c r="AF70" s="156">
        <f t="shared" si="76"/>
        <v>4</v>
      </c>
      <c r="AG70" s="157">
        <f>AF70*Q70</f>
        <v>240</v>
      </c>
      <c r="AH70" s="158" t="str">
        <f t="shared" ref="AH70" si="81">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124.05" customHeight="1">
      <c r="A71" s="566"/>
      <c r="B71" s="162" t="s">
        <v>385</v>
      </c>
      <c r="C71" s="162" t="s">
        <v>386</v>
      </c>
      <c r="D71" s="319" t="s">
        <v>765</v>
      </c>
      <c r="E71" s="149" t="s">
        <v>844</v>
      </c>
      <c r="F71" s="208" t="s">
        <v>26</v>
      </c>
      <c r="G71" s="136" t="s">
        <v>33</v>
      </c>
      <c r="H71" s="136" t="s">
        <v>766</v>
      </c>
      <c r="I71" s="136" t="s">
        <v>769</v>
      </c>
      <c r="J71" s="147" t="s">
        <v>397</v>
      </c>
      <c r="K71" s="147" t="s">
        <v>397</v>
      </c>
      <c r="L71" s="136" t="s">
        <v>767</v>
      </c>
      <c r="M71" s="153">
        <v>2</v>
      </c>
      <c r="N71" s="154">
        <v>3</v>
      </c>
      <c r="O71" s="156">
        <f t="shared" si="63"/>
        <v>6</v>
      </c>
      <c r="P71" s="167" t="str">
        <f t="shared" si="64"/>
        <v>Medio</v>
      </c>
      <c r="Q71" s="156">
        <v>10</v>
      </c>
      <c r="R71" s="156">
        <f t="shared" si="65"/>
        <v>60</v>
      </c>
      <c r="S71" s="153" t="str">
        <f t="shared" si="66"/>
        <v>III</v>
      </c>
      <c r="T71" s="155" t="str">
        <f t="shared" si="67"/>
        <v>Mejorable</v>
      </c>
      <c r="U71" s="137" t="s">
        <v>391</v>
      </c>
      <c r="V71" s="137" t="s">
        <v>392</v>
      </c>
      <c r="W71" s="137" t="s">
        <v>392</v>
      </c>
      <c r="X71" s="567" t="s">
        <v>465</v>
      </c>
      <c r="Y71" s="148" t="s">
        <v>278</v>
      </c>
      <c r="Z71" s="147" t="s">
        <v>392</v>
      </c>
      <c r="AA71" s="149" t="s">
        <v>783</v>
      </c>
      <c r="AB71" s="148" t="s">
        <v>390</v>
      </c>
      <c r="AC71" s="209" t="s">
        <v>768</v>
      </c>
      <c r="AD71" s="153">
        <v>2</v>
      </c>
      <c r="AE71" s="154">
        <v>2</v>
      </c>
      <c r="AF71" s="156">
        <f t="shared" si="68"/>
        <v>4</v>
      </c>
      <c r="AG71" s="157">
        <f t="shared" si="69"/>
        <v>40</v>
      </c>
      <c r="AH71" s="158" t="str">
        <f t="shared" si="70"/>
        <v>III</v>
      </c>
      <c r="AI71" s="155" t="str">
        <f t="shared" si="71"/>
        <v>Mejorable</v>
      </c>
      <c r="AJ71" s="159">
        <f t="shared" si="72"/>
        <v>60</v>
      </c>
      <c r="AK71" s="159">
        <f t="shared" si="73"/>
        <v>40</v>
      </c>
      <c r="AL71" s="160">
        <f t="shared" si="74"/>
        <v>0.33333333333333331</v>
      </c>
      <c r="AM71" s="161" t="s">
        <v>419</v>
      </c>
      <c r="AN71" s="210" t="s">
        <v>427</v>
      </c>
    </row>
    <row r="72" spans="1:40" ht="91.05" customHeight="1">
      <c r="A72" s="566"/>
      <c r="B72" s="162" t="s">
        <v>385</v>
      </c>
      <c r="C72" s="162" t="s">
        <v>386</v>
      </c>
      <c r="D72" s="319" t="s">
        <v>765</v>
      </c>
      <c r="E72" s="149" t="s">
        <v>844</v>
      </c>
      <c r="F72" s="208" t="s">
        <v>26</v>
      </c>
      <c r="G72" s="136" t="s">
        <v>47</v>
      </c>
      <c r="H72" s="136" t="s">
        <v>466</v>
      </c>
      <c r="I72" s="136" t="s">
        <v>467</v>
      </c>
      <c r="J72" s="147" t="s">
        <v>397</v>
      </c>
      <c r="K72" s="147" t="s">
        <v>397</v>
      </c>
      <c r="L72" s="136" t="s">
        <v>782</v>
      </c>
      <c r="M72" s="153">
        <v>2</v>
      </c>
      <c r="N72" s="154">
        <v>3</v>
      </c>
      <c r="O72" s="156">
        <f t="shared" si="63"/>
        <v>6</v>
      </c>
      <c r="P72" s="167" t="str">
        <f t="shared" si="64"/>
        <v>Medio</v>
      </c>
      <c r="Q72" s="156">
        <v>10</v>
      </c>
      <c r="R72" s="156">
        <f t="shared" si="65"/>
        <v>60</v>
      </c>
      <c r="S72" s="153" t="str">
        <f t="shared" si="66"/>
        <v>III</v>
      </c>
      <c r="T72" s="155" t="str">
        <f t="shared" si="67"/>
        <v>Mejorable</v>
      </c>
      <c r="U72" s="137" t="s">
        <v>391</v>
      </c>
      <c r="V72" s="137" t="s">
        <v>392</v>
      </c>
      <c r="W72" s="137" t="s">
        <v>392</v>
      </c>
      <c r="X72" s="567"/>
      <c r="Y72" s="148" t="s">
        <v>278</v>
      </c>
      <c r="Z72" s="147" t="s">
        <v>392</v>
      </c>
      <c r="AA72" s="136" t="s">
        <v>783</v>
      </c>
      <c r="AB72" s="148" t="s">
        <v>468</v>
      </c>
      <c r="AC72" s="209" t="s">
        <v>464</v>
      </c>
      <c r="AD72" s="153">
        <v>2</v>
      </c>
      <c r="AE72" s="154">
        <v>2</v>
      </c>
      <c r="AF72" s="156">
        <f t="shared" si="68"/>
        <v>4</v>
      </c>
      <c r="AG72" s="157">
        <f t="shared" si="69"/>
        <v>40</v>
      </c>
      <c r="AH72" s="158" t="str">
        <f t="shared" si="70"/>
        <v>III</v>
      </c>
      <c r="AI72" s="155" t="str">
        <f t="shared" si="71"/>
        <v>Mejorable</v>
      </c>
      <c r="AJ72" s="159">
        <f t="shared" si="72"/>
        <v>60</v>
      </c>
      <c r="AK72" s="159">
        <f t="shared" si="73"/>
        <v>40</v>
      </c>
      <c r="AL72" s="160">
        <f t="shared" si="74"/>
        <v>0.33333333333333331</v>
      </c>
      <c r="AM72" s="161" t="s">
        <v>419</v>
      </c>
      <c r="AN72" s="210" t="s">
        <v>427</v>
      </c>
    </row>
    <row r="73" spans="1:40" ht="101.55" customHeight="1">
      <c r="A73" s="566"/>
      <c r="B73" s="162" t="s">
        <v>385</v>
      </c>
      <c r="C73" s="162" t="s">
        <v>574</v>
      </c>
      <c r="D73" s="338" t="s">
        <v>796</v>
      </c>
      <c r="E73" s="149" t="s">
        <v>844</v>
      </c>
      <c r="F73" s="208" t="s">
        <v>25</v>
      </c>
      <c r="G73" s="136" t="s">
        <v>569</v>
      </c>
      <c r="H73" s="136" t="s">
        <v>810</v>
      </c>
      <c r="I73" s="149" t="s">
        <v>706</v>
      </c>
      <c r="J73" s="149" t="s">
        <v>389</v>
      </c>
      <c r="K73" s="147" t="s">
        <v>397</v>
      </c>
      <c r="L73" s="149" t="s">
        <v>707</v>
      </c>
      <c r="M73" s="153">
        <v>2</v>
      </c>
      <c r="N73" s="154">
        <v>3</v>
      </c>
      <c r="O73" s="153">
        <f t="shared" si="63"/>
        <v>6</v>
      </c>
      <c r="P73" s="167" t="str">
        <f t="shared" si="64"/>
        <v>Medio</v>
      </c>
      <c r="Q73" s="153">
        <v>60</v>
      </c>
      <c r="R73" s="153">
        <f t="shared" si="65"/>
        <v>360</v>
      </c>
      <c r="S73" s="153" t="str">
        <f t="shared" si="66"/>
        <v>II</v>
      </c>
      <c r="T73" s="155" t="str">
        <f t="shared" si="67"/>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6">
        <f t="shared" si="68"/>
        <v>4</v>
      </c>
      <c r="AG73" s="157">
        <f t="shared" si="69"/>
        <v>240</v>
      </c>
      <c r="AH73" s="158" t="str">
        <f t="shared" si="70"/>
        <v>II</v>
      </c>
      <c r="AI73" s="155" t="str">
        <f t="shared" si="71"/>
        <v>No Aceptable o Aceptable con Control Especifico</v>
      </c>
      <c r="AJ73" s="159">
        <f t="shared" si="72"/>
        <v>360</v>
      </c>
      <c r="AK73" s="159">
        <f t="shared" si="73"/>
        <v>240</v>
      </c>
      <c r="AL73" s="160">
        <f t="shared" si="74"/>
        <v>0.33333333333333331</v>
      </c>
      <c r="AM73" s="161" t="s">
        <v>394</v>
      </c>
      <c r="AN73" s="210" t="s">
        <v>427</v>
      </c>
    </row>
    <row r="74" spans="1:40" ht="158.4">
      <c r="A74" s="566"/>
      <c r="B74" s="162" t="s">
        <v>385</v>
      </c>
      <c r="C74" s="162" t="s">
        <v>386</v>
      </c>
      <c r="D74" s="319" t="s">
        <v>763</v>
      </c>
      <c r="E74" s="149" t="s">
        <v>844</v>
      </c>
      <c r="F74" s="208" t="s">
        <v>28</v>
      </c>
      <c r="G74" s="208" t="s">
        <v>48</v>
      </c>
      <c r="H74" s="208" t="s">
        <v>579</v>
      </c>
      <c r="I74" s="136" t="s">
        <v>600</v>
      </c>
      <c r="J74" s="149" t="s">
        <v>603</v>
      </c>
      <c r="K74" s="149" t="s">
        <v>604</v>
      </c>
      <c r="L74" s="147" t="s">
        <v>390</v>
      </c>
      <c r="M74" s="153">
        <v>2</v>
      </c>
      <c r="N74" s="154">
        <v>3</v>
      </c>
      <c r="O74" s="153">
        <f>M74*N74</f>
        <v>6</v>
      </c>
      <c r="P74" s="167" t="str">
        <f t="shared" si="64"/>
        <v>Medio</v>
      </c>
      <c r="Q74" s="153">
        <v>60</v>
      </c>
      <c r="R74" s="153">
        <f t="shared" si="65"/>
        <v>360</v>
      </c>
      <c r="S74" s="153" t="str">
        <f t="shared" si="66"/>
        <v>II</v>
      </c>
      <c r="T74" s="155" t="str">
        <f t="shared" si="67"/>
        <v>No Aceptable o Aceptable con Control Especifico</v>
      </c>
      <c r="U74" s="137" t="s">
        <v>391</v>
      </c>
      <c r="V74" s="137" t="s">
        <v>392</v>
      </c>
      <c r="W74" s="137" t="s">
        <v>392</v>
      </c>
      <c r="X74" s="149" t="s">
        <v>398</v>
      </c>
      <c r="Y74" s="148" t="s">
        <v>278</v>
      </c>
      <c r="Z74" s="148" t="s">
        <v>392</v>
      </c>
      <c r="AA74" s="149" t="s">
        <v>941</v>
      </c>
      <c r="AB74" s="147" t="s">
        <v>837</v>
      </c>
      <c r="AC74" s="209" t="s">
        <v>659</v>
      </c>
      <c r="AD74" s="153">
        <v>2</v>
      </c>
      <c r="AE74" s="154">
        <v>2</v>
      </c>
      <c r="AF74" s="156">
        <f t="shared" si="68"/>
        <v>4</v>
      </c>
      <c r="AG74" s="157">
        <f t="shared" si="69"/>
        <v>240</v>
      </c>
      <c r="AH74" s="158" t="str">
        <f t="shared" si="70"/>
        <v>II</v>
      </c>
      <c r="AI74" s="155" t="str">
        <f t="shared" si="71"/>
        <v>No Aceptable o Aceptable con Control Especifico</v>
      </c>
      <c r="AJ74" s="159">
        <f t="shared" si="72"/>
        <v>360</v>
      </c>
      <c r="AK74" s="159">
        <f t="shared" si="73"/>
        <v>240</v>
      </c>
      <c r="AL74" s="160">
        <f t="shared" si="74"/>
        <v>0.33333333333333331</v>
      </c>
      <c r="AM74" s="161" t="s">
        <v>418</v>
      </c>
      <c r="AN74" s="210" t="s">
        <v>427</v>
      </c>
    </row>
    <row r="75" spans="1:40" ht="178.05" customHeight="1">
      <c r="A75" s="566"/>
      <c r="B75" s="162" t="s">
        <v>385</v>
      </c>
      <c r="C75" s="162" t="s">
        <v>386</v>
      </c>
      <c r="D75" s="319" t="s">
        <v>763</v>
      </c>
      <c r="E75" s="149" t="s">
        <v>844</v>
      </c>
      <c r="F75" s="208" t="s">
        <v>28</v>
      </c>
      <c r="G75" s="208" t="s">
        <v>35</v>
      </c>
      <c r="H75" s="208" t="s">
        <v>575</v>
      </c>
      <c r="I75" s="136" t="s">
        <v>798</v>
      </c>
      <c r="J75" s="149" t="s">
        <v>397</v>
      </c>
      <c r="K75" s="147" t="s">
        <v>397</v>
      </c>
      <c r="L75" s="147" t="s">
        <v>390</v>
      </c>
      <c r="M75" s="153">
        <v>2</v>
      </c>
      <c r="N75" s="154">
        <v>3</v>
      </c>
      <c r="O75" s="153">
        <f t="shared" si="63"/>
        <v>6</v>
      </c>
      <c r="P75" s="167" t="str">
        <f t="shared" si="64"/>
        <v>Medio</v>
      </c>
      <c r="Q75" s="153">
        <v>60</v>
      </c>
      <c r="R75" s="153">
        <f t="shared" si="65"/>
        <v>360</v>
      </c>
      <c r="S75" s="153" t="str">
        <f t="shared" si="66"/>
        <v>II</v>
      </c>
      <c r="T75" s="155" t="str">
        <f t="shared" si="67"/>
        <v>No Aceptable o Aceptable con Control Especifico</v>
      </c>
      <c r="U75" s="137" t="s">
        <v>391</v>
      </c>
      <c r="V75" s="137" t="s">
        <v>392</v>
      </c>
      <c r="W75" s="137" t="s">
        <v>392</v>
      </c>
      <c r="X75" s="149" t="s">
        <v>702</v>
      </c>
      <c r="Y75" s="148" t="s">
        <v>278</v>
      </c>
      <c r="Z75" s="148" t="s">
        <v>392</v>
      </c>
      <c r="AA75" s="149" t="s">
        <v>1060</v>
      </c>
      <c r="AB75" s="147" t="s">
        <v>390</v>
      </c>
      <c r="AC75" s="209" t="s">
        <v>659</v>
      </c>
      <c r="AD75" s="153">
        <v>2</v>
      </c>
      <c r="AE75" s="154">
        <v>2</v>
      </c>
      <c r="AF75" s="156">
        <f t="shared" si="68"/>
        <v>4</v>
      </c>
      <c r="AG75" s="157">
        <f t="shared" si="69"/>
        <v>240</v>
      </c>
      <c r="AH75" s="158" t="str">
        <f t="shared" si="70"/>
        <v>II</v>
      </c>
      <c r="AI75" s="155" t="str">
        <f t="shared" si="71"/>
        <v>No Aceptable o Aceptable con Control Especifico</v>
      </c>
      <c r="AJ75" s="159">
        <f t="shared" si="72"/>
        <v>360</v>
      </c>
      <c r="AK75" s="159">
        <f t="shared" si="73"/>
        <v>240</v>
      </c>
      <c r="AL75" s="160">
        <f t="shared" si="74"/>
        <v>0.33333333333333331</v>
      </c>
      <c r="AM75" s="161" t="s">
        <v>418</v>
      </c>
      <c r="AN75" s="210" t="s">
        <v>427</v>
      </c>
    </row>
    <row r="76" spans="1:40" ht="250.95" customHeight="1">
      <c r="A76" s="566"/>
      <c r="B76" s="162" t="s">
        <v>385</v>
      </c>
      <c r="C76" s="162" t="s">
        <v>386</v>
      </c>
      <c r="D76" s="319" t="s">
        <v>797</v>
      </c>
      <c r="E76" s="149" t="s">
        <v>844</v>
      </c>
      <c r="F76" s="311" t="s">
        <v>28</v>
      </c>
      <c r="G76" s="311" t="s">
        <v>35</v>
      </c>
      <c r="H76" s="208" t="s">
        <v>578</v>
      </c>
      <c r="I76" s="208" t="s">
        <v>800</v>
      </c>
      <c r="J76" s="149" t="s">
        <v>397</v>
      </c>
      <c r="K76" s="147" t="s">
        <v>397</v>
      </c>
      <c r="L76" s="147" t="s">
        <v>397</v>
      </c>
      <c r="M76" s="153">
        <v>2</v>
      </c>
      <c r="N76" s="154">
        <v>3</v>
      </c>
      <c r="O76" s="153">
        <f t="shared" si="63"/>
        <v>6</v>
      </c>
      <c r="P76" s="167" t="str">
        <f t="shared" si="64"/>
        <v>Medio</v>
      </c>
      <c r="Q76" s="153">
        <v>60</v>
      </c>
      <c r="R76" s="153">
        <f t="shared" si="65"/>
        <v>360</v>
      </c>
      <c r="S76" s="153" t="str">
        <f t="shared" si="66"/>
        <v>II</v>
      </c>
      <c r="T76" s="155" t="str">
        <f t="shared" si="67"/>
        <v>No Aceptable o Aceptable con Control Especifico</v>
      </c>
      <c r="U76" s="137" t="s">
        <v>391</v>
      </c>
      <c r="V76" s="137" t="s">
        <v>392</v>
      </c>
      <c r="W76" s="137" t="s">
        <v>392</v>
      </c>
      <c r="X76" s="149" t="s">
        <v>801</v>
      </c>
      <c r="Y76" s="148" t="s">
        <v>278</v>
      </c>
      <c r="Z76" s="148" t="s">
        <v>392</v>
      </c>
      <c r="AA76" s="149" t="s">
        <v>1059</v>
      </c>
      <c r="AB76" s="147" t="s">
        <v>390</v>
      </c>
      <c r="AC76" s="209" t="s">
        <v>1058</v>
      </c>
      <c r="AD76" s="153">
        <v>2</v>
      </c>
      <c r="AE76" s="154">
        <v>2</v>
      </c>
      <c r="AF76" s="156">
        <f t="shared" si="68"/>
        <v>4</v>
      </c>
      <c r="AG76" s="157">
        <f t="shared" si="69"/>
        <v>240</v>
      </c>
      <c r="AH76" s="158" t="str">
        <f t="shared" si="70"/>
        <v>II</v>
      </c>
      <c r="AI76" s="155" t="str">
        <f t="shared" si="71"/>
        <v>No Aceptable o Aceptable con Control Especifico</v>
      </c>
      <c r="AJ76" s="159">
        <f t="shared" si="72"/>
        <v>360</v>
      </c>
      <c r="AK76" s="159">
        <f t="shared" si="73"/>
        <v>240</v>
      </c>
      <c r="AL76" s="160">
        <f t="shared" si="74"/>
        <v>0.33333333333333331</v>
      </c>
      <c r="AM76" s="161" t="s">
        <v>418</v>
      </c>
      <c r="AN76" s="210" t="s">
        <v>427</v>
      </c>
    </row>
    <row r="77" spans="1:40" ht="273" customHeight="1">
      <c r="A77" s="566"/>
      <c r="B77" s="162" t="s">
        <v>385</v>
      </c>
      <c r="C77" s="162" t="s">
        <v>386</v>
      </c>
      <c r="D77" s="319" t="s">
        <v>763</v>
      </c>
      <c r="E77" s="149" t="s">
        <v>844</v>
      </c>
      <c r="F77" s="208" t="s">
        <v>28</v>
      </c>
      <c r="G77" s="208" t="s">
        <v>55</v>
      </c>
      <c r="H77" s="208" t="s">
        <v>576</v>
      </c>
      <c r="I77" s="136" t="s">
        <v>693</v>
      </c>
      <c r="J77" s="149" t="s">
        <v>397</v>
      </c>
      <c r="K77" s="147" t="s">
        <v>397</v>
      </c>
      <c r="L77" s="147" t="s">
        <v>397</v>
      </c>
      <c r="M77" s="153">
        <v>6</v>
      </c>
      <c r="N77" s="154">
        <v>1</v>
      </c>
      <c r="O77" s="153">
        <f t="shared" si="63"/>
        <v>6</v>
      </c>
      <c r="P77" s="167" t="str">
        <f t="shared" si="64"/>
        <v>Medio</v>
      </c>
      <c r="Q77" s="153">
        <v>60</v>
      </c>
      <c r="R77" s="153">
        <f t="shared" si="65"/>
        <v>360</v>
      </c>
      <c r="S77" s="153" t="str">
        <f t="shared" si="66"/>
        <v>II</v>
      </c>
      <c r="T77" s="155" t="str">
        <f t="shared" si="67"/>
        <v>No Aceptable o Aceptable con Control Especifico</v>
      </c>
      <c r="U77" s="137" t="s">
        <v>391</v>
      </c>
      <c r="V77" s="137" t="s">
        <v>392</v>
      </c>
      <c r="W77" s="137" t="s">
        <v>392</v>
      </c>
      <c r="X77" s="149" t="s">
        <v>694</v>
      </c>
      <c r="Y77" s="148" t="s">
        <v>278</v>
      </c>
      <c r="Z77" s="148" t="s">
        <v>392</v>
      </c>
      <c r="AA77" s="149" t="s">
        <v>1061</v>
      </c>
      <c r="AB77" s="147" t="s">
        <v>390</v>
      </c>
      <c r="AC77" s="209" t="s">
        <v>1062</v>
      </c>
      <c r="AD77" s="153">
        <v>2</v>
      </c>
      <c r="AE77" s="154">
        <v>1</v>
      </c>
      <c r="AF77" s="156">
        <f t="shared" si="68"/>
        <v>2</v>
      </c>
      <c r="AG77" s="157">
        <f t="shared" si="69"/>
        <v>120</v>
      </c>
      <c r="AH77" s="158" t="str">
        <f t="shared" si="70"/>
        <v>III</v>
      </c>
      <c r="AI77" s="155" t="str">
        <f t="shared" si="71"/>
        <v>Mejorable</v>
      </c>
      <c r="AJ77" s="159">
        <f t="shared" si="72"/>
        <v>360</v>
      </c>
      <c r="AK77" s="159">
        <f t="shared" si="73"/>
        <v>120</v>
      </c>
      <c r="AL77" s="160">
        <f t="shared" si="74"/>
        <v>0.66666666666666663</v>
      </c>
      <c r="AM77" s="161" t="s">
        <v>394</v>
      </c>
      <c r="AN77" s="210" t="s">
        <v>425</v>
      </c>
    </row>
    <row r="78" spans="1:40" ht="216" customHeight="1">
      <c r="A78" s="566"/>
      <c r="B78" s="162" t="s">
        <v>385</v>
      </c>
      <c r="C78" s="162" t="s">
        <v>386</v>
      </c>
      <c r="D78" s="319" t="s">
        <v>763</v>
      </c>
      <c r="E78" s="149" t="s">
        <v>844</v>
      </c>
      <c r="F78" s="311" t="s">
        <v>28</v>
      </c>
      <c r="G78" s="311" t="s">
        <v>42</v>
      </c>
      <c r="H78" s="208" t="s">
        <v>577</v>
      </c>
      <c r="I78" s="136" t="s">
        <v>799</v>
      </c>
      <c r="J78" s="147" t="s">
        <v>397</v>
      </c>
      <c r="K78" s="147" t="s">
        <v>397</v>
      </c>
      <c r="L78" s="147" t="s">
        <v>397</v>
      </c>
      <c r="M78" s="153">
        <v>2</v>
      </c>
      <c r="N78" s="154">
        <v>3</v>
      </c>
      <c r="O78" s="156">
        <f t="shared" si="63"/>
        <v>6</v>
      </c>
      <c r="P78" s="167" t="str">
        <f t="shared" si="64"/>
        <v>Medio</v>
      </c>
      <c r="Q78" s="156">
        <v>60</v>
      </c>
      <c r="R78" s="156">
        <f t="shared" si="65"/>
        <v>360</v>
      </c>
      <c r="S78" s="153" t="str">
        <f t="shared" si="66"/>
        <v>II</v>
      </c>
      <c r="T78" s="155" t="str">
        <f t="shared" si="67"/>
        <v>No Aceptable o Aceptable con Control Especifico</v>
      </c>
      <c r="U78" s="137" t="s">
        <v>391</v>
      </c>
      <c r="V78" s="137" t="s">
        <v>392</v>
      </c>
      <c r="W78" s="137" t="s">
        <v>392</v>
      </c>
      <c r="X78" s="147" t="s">
        <v>805</v>
      </c>
      <c r="Y78" s="148" t="s">
        <v>278</v>
      </c>
      <c r="Z78" s="147" t="s">
        <v>392</v>
      </c>
      <c r="AA78" s="136" t="s">
        <v>1063</v>
      </c>
      <c r="AB78" s="148" t="s">
        <v>390</v>
      </c>
      <c r="AC78" s="209" t="s">
        <v>1064</v>
      </c>
      <c r="AD78" s="153">
        <v>2</v>
      </c>
      <c r="AE78" s="154">
        <v>2</v>
      </c>
      <c r="AF78" s="156">
        <f t="shared" si="68"/>
        <v>4</v>
      </c>
      <c r="AG78" s="157">
        <f t="shared" si="69"/>
        <v>240</v>
      </c>
      <c r="AH78" s="158" t="str">
        <f t="shared" si="70"/>
        <v>II</v>
      </c>
      <c r="AI78" s="155" t="str">
        <f t="shared" si="71"/>
        <v>No Aceptable o Aceptable con Control Especifico</v>
      </c>
      <c r="AJ78" s="159">
        <f t="shared" si="72"/>
        <v>360</v>
      </c>
      <c r="AK78" s="159">
        <f t="shared" si="73"/>
        <v>240</v>
      </c>
      <c r="AL78" s="160">
        <f t="shared" si="74"/>
        <v>0.33333333333333331</v>
      </c>
      <c r="AM78" s="161" t="s">
        <v>394</v>
      </c>
      <c r="AN78" s="210" t="s">
        <v>427</v>
      </c>
    </row>
    <row r="79" spans="1:40" ht="94.95" customHeight="1">
      <c r="A79" s="566"/>
      <c r="B79" s="162" t="s">
        <v>385</v>
      </c>
      <c r="C79" s="162" t="s">
        <v>386</v>
      </c>
      <c r="D79" s="319" t="s">
        <v>792</v>
      </c>
      <c r="E79" s="149" t="s">
        <v>844</v>
      </c>
      <c r="F79" s="208" t="s">
        <v>29</v>
      </c>
      <c r="G79" s="208" t="s">
        <v>43</v>
      </c>
      <c r="H79" s="311" t="s">
        <v>617</v>
      </c>
      <c r="I79" s="147" t="s">
        <v>618</v>
      </c>
      <c r="J79" s="147" t="s">
        <v>397</v>
      </c>
      <c r="K79" s="147" t="s">
        <v>397</v>
      </c>
      <c r="L79" s="147" t="s">
        <v>397</v>
      </c>
      <c r="M79" s="153">
        <v>2</v>
      </c>
      <c r="N79" s="154">
        <v>3</v>
      </c>
      <c r="O79" s="153">
        <f t="shared" si="63"/>
        <v>6</v>
      </c>
      <c r="P79" s="167" t="str">
        <f t="shared" si="64"/>
        <v>Medio</v>
      </c>
      <c r="Q79" s="153">
        <v>10</v>
      </c>
      <c r="R79" s="153">
        <f t="shared" si="65"/>
        <v>60</v>
      </c>
      <c r="S79" s="153" t="str">
        <f t="shared" si="66"/>
        <v>III</v>
      </c>
      <c r="T79" s="155" t="str">
        <f t="shared" si="67"/>
        <v>Mejorable</v>
      </c>
      <c r="U79" s="137" t="s">
        <v>391</v>
      </c>
      <c r="V79" s="137" t="s">
        <v>392</v>
      </c>
      <c r="W79" s="137" t="s">
        <v>392</v>
      </c>
      <c r="X79" s="149" t="s">
        <v>619</v>
      </c>
      <c r="Y79" s="148" t="s">
        <v>278</v>
      </c>
      <c r="Z79" s="147" t="s">
        <v>392</v>
      </c>
      <c r="AA79" s="149" t="s">
        <v>621</v>
      </c>
      <c r="AB79" s="147" t="s">
        <v>390</v>
      </c>
      <c r="AC79" s="209" t="s">
        <v>622</v>
      </c>
      <c r="AD79" s="153">
        <v>2</v>
      </c>
      <c r="AE79" s="154">
        <v>2</v>
      </c>
      <c r="AF79" s="156">
        <f t="shared" si="68"/>
        <v>4</v>
      </c>
      <c r="AG79" s="157">
        <f t="shared" si="69"/>
        <v>40</v>
      </c>
      <c r="AH79" s="158" t="str">
        <f t="shared" si="70"/>
        <v>III</v>
      </c>
      <c r="AI79" s="155" t="str">
        <f t="shared" si="71"/>
        <v>Mejorable</v>
      </c>
      <c r="AJ79" s="159">
        <v>60</v>
      </c>
      <c r="AK79" s="159">
        <f t="shared" si="73"/>
        <v>40</v>
      </c>
      <c r="AL79" s="160">
        <f t="shared" si="74"/>
        <v>0.33333333333333331</v>
      </c>
      <c r="AM79" s="161" t="s">
        <v>407</v>
      </c>
      <c r="AN79" s="210" t="s">
        <v>427</v>
      </c>
    </row>
    <row r="80" spans="1:40" ht="108">
      <c r="A80" s="566"/>
      <c r="B80" s="162" t="s">
        <v>385</v>
      </c>
      <c r="C80" s="162" t="s">
        <v>386</v>
      </c>
      <c r="D80" s="338" t="s">
        <v>787</v>
      </c>
      <c r="E80" s="149" t="s">
        <v>844</v>
      </c>
      <c r="F80" s="208" t="s">
        <v>29</v>
      </c>
      <c r="G80" s="136" t="s">
        <v>49</v>
      </c>
      <c r="H80" s="227" t="s">
        <v>1195</v>
      </c>
      <c r="I80" s="136" t="s">
        <v>477</v>
      </c>
      <c r="J80" s="136" t="s">
        <v>788</v>
      </c>
      <c r="K80" s="136" t="s">
        <v>479</v>
      </c>
      <c r="L80" s="136" t="s">
        <v>480</v>
      </c>
      <c r="M80" s="153">
        <v>2</v>
      </c>
      <c r="N80" s="154">
        <v>3</v>
      </c>
      <c r="O80" s="156">
        <f t="shared" si="63"/>
        <v>6</v>
      </c>
      <c r="P80" s="167" t="str">
        <f t="shared" si="64"/>
        <v>Medio</v>
      </c>
      <c r="Q80" s="156">
        <v>25</v>
      </c>
      <c r="R80" s="156">
        <f t="shared" si="65"/>
        <v>150</v>
      </c>
      <c r="S80" s="153" t="str">
        <f t="shared" si="66"/>
        <v>II</v>
      </c>
      <c r="T80" s="155" t="str">
        <f t="shared" si="67"/>
        <v>No Aceptable o Aceptable con Control Especifico</v>
      </c>
      <c r="U80" s="137" t="s">
        <v>391</v>
      </c>
      <c r="V80" s="137" t="s">
        <v>392</v>
      </c>
      <c r="W80" s="137" t="s">
        <v>392</v>
      </c>
      <c r="X80" s="136" t="s">
        <v>474</v>
      </c>
      <c r="Y80" s="148" t="s">
        <v>278</v>
      </c>
      <c r="Z80" s="147" t="s">
        <v>392</v>
      </c>
      <c r="AA80" s="149" t="s">
        <v>1065</v>
      </c>
      <c r="AB80" s="148" t="s">
        <v>390</v>
      </c>
      <c r="AC80" s="149" t="s">
        <v>977</v>
      </c>
      <c r="AD80" s="153">
        <v>2</v>
      </c>
      <c r="AE80" s="154">
        <v>2</v>
      </c>
      <c r="AF80" s="156">
        <f t="shared" si="68"/>
        <v>4</v>
      </c>
      <c r="AG80" s="157">
        <f t="shared" si="69"/>
        <v>100</v>
      </c>
      <c r="AH80" s="158" t="str">
        <f t="shared" si="70"/>
        <v>III</v>
      </c>
      <c r="AI80" s="155" t="str">
        <f t="shared" si="71"/>
        <v>Mejorable</v>
      </c>
      <c r="AJ80" s="159">
        <f t="shared" si="72"/>
        <v>150</v>
      </c>
      <c r="AK80" s="159">
        <f t="shared" si="73"/>
        <v>100</v>
      </c>
      <c r="AL80" s="160">
        <f t="shared" si="74"/>
        <v>0.33333333333333331</v>
      </c>
      <c r="AM80" s="161" t="s">
        <v>476</v>
      </c>
      <c r="AN80" s="210" t="s">
        <v>427</v>
      </c>
    </row>
    <row r="81" spans="1:40" ht="108">
      <c r="A81" s="566"/>
      <c r="B81" s="162" t="s">
        <v>385</v>
      </c>
      <c r="C81" s="162" t="s">
        <v>386</v>
      </c>
      <c r="D81" s="338" t="s">
        <v>785</v>
      </c>
      <c r="E81" s="149" t="s">
        <v>844</v>
      </c>
      <c r="F81" s="208" t="s">
        <v>29</v>
      </c>
      <c r="G81" s="208" t="s">
        <v>36</v>
      </c>
      <c r="H81" s="208" t="s">
        <v>784</v>
      </c>
      <c r="I81" s="136" t="s">
        <v>481</v>
      </c>
      <c r="J81" s="136" t="s">
        <v>478</v>
      </c>
      <c r="K81" s="136" t="s">
        <v>397</v>
      </c>
      <c r="L81" s="136" t="s">
        <v>482</v>
      </c>
      <c r="M81" s="153">
        <v>2</v>
      </c>
      <c r="N81" s="154">
        <v>3</v>
      </c>
      <c r="O81" s="156">
        <f t="shared" si="63"/>
        <v>6</v>
      </c>
      <c r="P81" s="167" t="str">
        <f t="shared" si="64"/>
        <v>Medio</v>
      </c>
      <c r="Q81" s="156">
        <v>25</v>
      </c>
      <c r="R81" s="156">
        <f t="shared" si="65"/>
        <v>150</v>
      </c>
      <c r="S81" s="153" t="str">
        <f t="shared" si="66"/>
        <v>II</v>
      </c>
      <c r="T81" s="155" t="str">
        <f t="shared" si="67"/>
        <v>No Aceptable o Aceptable con Control Especifico</v>
      </c>
      <c r="U81" s="137" t="s">
        <v>391</v>
      </c>
      <c r="V81" s="137" t="s">
        <v>392</v>
      </c>
      <c r="W81" s="137" t="s">
        <v>392</v>
      </c>
      <c r="X81" s="136" t="s">
        <v>483</v>
      </c>
      <c r="Y81" s="148" t="s">
        <v>278</v>
      </c>
      <c r="Z81" s="136" t="s">
        <v>484</v>
      </c>
      <c r="AA81" s="136" t="s">
        <v>1066</v>
      </c>
      <c r="AB81" s="148" t="s">
        <v>390</v>
      </c>
      <c r="AC81" s="136" t="s">
        <v>791</v>
      </c>
      <c r="AD81" s="153">
        <v>2</v>
      </c>
      <c r="AE81" s="154">
        <v>2</v>
      </c>
      <c r="AF81" s="156">
        <f t="shared" si="68"/>
        <v>4</v>
      </c>
      <c r="AG81" s="157">
        <f t="shared" si="69"/>
        <v>100</v>
      </c>
      <c r="AH81" s="158" t="str">
        <f t="shared" si="70"/>
        <v>III</v>
      </c>
      <c r="AI81" s="155" t="str">
        <f t="shared" si="71"/>
        <v>Mejorable</v>
      </c>
      <c r="AJ81" s="159">
        <f t="shared" si="72"/>
        <v>150</v>
      </c>
      <c r="AK81" s="159">
        <f t="shared" si="73"/>
        <v>100</v>
      </c>
      <c r="AL81" s="160">
        <f t="shared" si="74"/>
        <v>0.33333333333333331</v>
      </c>
      <c r="AM81" s="161" t="s">
        <v>476</v>
      </c>
      <c r="AN81" s="210" t="s">
        <v>427</v>
      </c>
    </row>
    <row r="82" spans="1:40" ht="111" customHeight="1">
      <c r="A82" s="566"/>
      <c r="B82" s="162" t="s">
        <v>385</v>
      </c>
      <c r="C82" s="162" t="s">
        <v>574</v>
      </c>
      <c r="D82" s="338" t="s">
        <v>796</v>
      </c>
      <c r="E82" s="149" t="s">
        <v>844</v>
      </c>
      <c r="F82" s="208" t="s">
        <v>29</v>
      </c>
      <c r="G82" s="208" t="s">
        <v>62</v>
      </c>
      <c r="H82" s="311" t="s">
        <v>812</v>
      </c>
      <c r="I82" s="147" t="s">
        <v>681</v>
      </c>
      <c r="J82" s="149" t="s">
        <v>389</v>
      </c>
      <c r="K82" s="149" t="s">
        <v>397</v>
      </c>
      <c r="L82" s="149" t="s">
        <v>682</v>
      </c>
      <c r="M82" s="153">
        <v>6</v>
      </c>
      <c r="N82" s="154">
        <v>1</v>
      </c>
      <c r="O82" s="153">
        <f t="shared" si="63"/>
        <v>6</v>
      </c>
      <c r="P82" s="167" t="str">
        <f t="shared" si="64"/>
        <v>Medio</v>
      </c>
      <c r="Q82" s="153">
        <v>100</v>
      </c>
      <c r="R82" s="153">
        <f t="shared" si="65"/>
        <v>600</v>
      </c>
      <c r="S82" s="153" t="str">
        <f t="shared" si="66"/>
        <v>I</v>
      </c>
      <c r="T82" s="155" t="str">
        <f t="shared" si="67"/>
        <v>No Aceptable</v>
      </c>
      <c r="U82" s="137" t="s">
        <v>391</v>
      </c>
      <c r="V82" s="137" t="s">
        <v>392</v>
      </c>
      <c r="W82" s="137" t="s">
        <v>392</v>
      </c>
      <c r="X82" s="149" t="s">
        <v>626</v>
      </c>
      <c r="Y82" s="148" t="s">
        <v>278</v>
      </c>
      <c r="Z82" s="147" t="s">
        <v>392</v>
      </c>
      <c r="AA82" s="149" t="s">
        <v>1051</v>
      </c>
      <c r="AB82" s="147" t="s">
        <v>390</v>
      </c>
      <c r="AC82" s="209" t="s">
        <v>1067</v>
      </c>
      <c r="AD82" s="153">
        <v>2</v>
      </c>
      <c r="AE82" s="154">
        <v>1</v>
      </c>
      <c r="AF82" s="156">
        <f t="shared" si="68"/>
        <v>2</v>
      </c>
      <c r="AG82" s="157">
        <f t="shared" si="69"/>
        <v>200</v>
      </c>
      <c r="AH82" s="158" t="str">
        <f t="shared" si="70"/>
        <v>II</v>
      </c>
      <c r="AI82" s="155" t="str">
        <f t="shared" si="71"/>
        <v>No Aceptable o Aceptable con Control Especifico</v>
      </c>
      <c r="AJ82" s="159">
        <v>600</v>
      </c>
      <c r="AK82" s="159">
        <f t="shared" si="73"/>
        <v>200</v>
      </c>
      <c r="AL82" s="160">
        <f t="shared" si="74"/>
        <v>0.66666666666666663</v>
      </c>
      <c r="AM82" s="161" t="s">
        <v>394</v>
      </c>
      <c r="AN82" s="210" t="s">
        <v>399</v>
      </c>
    </row>
    <row r="83" spans="1:40" ht="85.05" customHeight="1">
      <c r="A83" s="566"/>
      <c r="B83" s="162" t="s">
        <v>385</v>
      </c>
      <c r="C83" s="162" t="s">
        <v>574</v>
      </c>
      <c r="D83" s="338" t="s">
        <v>796</v>
      </c>
      <c r="E83" s="149" t="s">
        <v>844</v>
      </c>
      <c r="F83" s="208" t="s">
        <v>29</v>
      </c>
      <c r="G83" s="208" t="s">
        <v>67</v>
      </c>
      <c r="H83" s="311" t="s">
        <v>811</v>
      </c>
      <c r="I83" s="147" t="s">
        <v>820</v>
      </c>
      <c r="J83" s="149" t="s">
        <v>389</v>
      </c>
      <c r="K83" s="149" t="s">
        <v>397</v>
      </c>
      <c r="L83" s="149" t="s">
        <v>685</v>
      </c>
      <c r="M83" s="153">
        <v>6</v>
      </c>
      <c r="N83" s="154">
        <v>1</v>
      </c>
      <c r="O83" s="153">
        <f t="shared" si="63"/>
        <v>6</v>
      </c>
      <c r="P83" s="167" t="str">
        <f t="shared" si="64"/>
        <v>Medio</v>
      </c>
      <c r="Q83" s="153">
        <v>100</v>
      </c>
      <c r="R83" s="153">
        <f t="shared" si="65"/>
        <v>600</v>
      </c>
      <c r="S83" s="153" t="str">
        <f t="shared" si="66"/>
        <v>I</v>
      </c>
      <c r="T83" s="155" t="str">
        <f t="shared" si="67"/>
        <v>No Aceptable</v>
      </c>
      <c r="U83" s="137" t="s">
        <v>391</v>
      </c>
      <c r="V83" s="137" t="s">
        <v>392</v>
      </c>
      <c r="W83" s="137" t="s">
        <v>392</v>
      </c>
      <c r="X83" s="149" t="s">
        <v>626</v>
      </c>
      <c r="Y83" s="148" t="s">
        <v>278</v>
      </c>
      <c r="Z83" s="147" t="s">
        <v>392</v>
      </c>
      <c r="AA83" s="149" t="s">
        <v>962</v>
      </c>
      <c r="AB83" s="147" t="s">
        <v>390</v>
      </c>
      <c r="AC83" s="209" t="s">
        <v>687</v>
      </c>
      <c r="AD83" s="153">
        <v>2</v>
      </c>
      <c r="AE83" s="154">
        <v>1</v>
      </c>
      <c r="AF83" s="156">
        <f t="shared" si="68"/>
        <v>2</v>
      </c>
      <c r="AG83" s="157">
        <f t="shared" si="69"/>
        <v>200</v>
      </c>
      <c r="AH83" s="158" t="str">
        <f t="shared" si="70"/>
        <v>II</v>
      </c>
      <c r="AI83" s="155" t="str">
        <f t="shared" si="71"/>
        <v>No Aceptable o Aceptable con Control Especifico</v>
      </c>
      <c r="AJ83" s="159">
        <v>600</v>
      </c>
      <c r="AK83" s="159">
        <f t="shared" si="73"/>
        <v>200</v>
      </c>
      <c r="AL83" s="160">
        <f t="shared" si="74"/>
        <v>0.66666666666666663</v>
      </c>
      <c r="AM83" s="161" t="s">
        <v>394</v>
      </c>
      <c r="AN83" s="210" t="s">
        <v>399</v>
      </c>
    </row>
    <row r="84" spans="1:40" ht="112.05" customHeight="1">
      <c r="A84" s="566"/>
      <c r="B84" s="162" t="s">
        <v>385</v>
      </c>
      <c r="C84" s="162" t="s">
        <v>574</v>
      </c>
      <c r="D84" s="319" t="s">
        <v>770</v>
      </c>
      <c r="E84" s="149" t="s">
        <v>844</v>
      </c>
      <c r="F84" s="208" t="s">
        <v>30</v>
      </c>
      <c r="G84" s="208" t="s">
        <v>44</v>
      </c>
      <c r="H84" s="311" t="s">
        <v>636</v>
      </c>
      <c r="I84" s="147" t="s">
        <v>645</v>
      </c>
      <c r="J84" s="147" t="s">
        <v>390</v>
      </c>
      <c r="K84" s="147" t="s">
        <v>638</v>
      </c>
      <c r="L84" s="147" t="s">
        <v>639</v>
      </c>
      <c r="M84" s="153">
        <v>2</v>
      </c>
      <c r="N84" s="154">
        <v>4</v>
      </c>
      <c r="O84" s="153">
        <f t="shared" si="63"/>
        <v>8</v>
      </c>
      <c r="P84" s="167" t="str">
        <f t="shared" si="64"/>
        <v>Medio</v>
      </c>
      <c r="Q84" s="153">
        <v>100</v>
      </c>
      <c r="R84" s="153">
        <f t="shared" si="65"/>
        <v>800</v>
      </c>
      <c r="S84" s="153" t="str">
        <f t="shared" si="66"/>
        <v>I</v>
      </c>
      <c r="T84" s="155" t="str">
        <f t="shared" si="67"/>
        <v>No Aceptable</v>
      </c>
      <c r="U84" s="137" t="s">
        <v>391</v>
      </c>
      <c r="V84" s="137" t="s">
        <v>392</v>
      </c>
      <c r="W84" s="137" t="s">
        <v>392</v>
      </c>
      <c r="X84" s="149" t="s">
        <v>626</v>
      </c>
      <c r="Y84" s="148" t="s">
        <v>278</v>
      </c>
      <c r="Z84" s="147" t="s">
        <v>392</v>
      </c>
      <c r="AA84" s="149" t="s">
        <v>1068</v>
      </c>
      <c r="AB84" s="147" t="s">
        <v>641</v>
      </c>
      <c r="AC84" s="209" t="s">
        <v>643</v>
      </c>
      <c r="AD84" s="153">
        <v>2</v>
      </c>
      <c r="AE84" s="154">
        <v>3</v>
      </c>
      <c r="AF84" s="156">
        <f t="shared" si="68"/>
        <v>6</v>
      </c>
      <c r="AG84" s="157">
        <f t="shared" si="69"/>
        <v>600</v>
      </c>
      <c r="AH84" s="158" t="str">
        <f t="shared" si="70"/>
        <v>I</v>
      </c>
      <c r="AI84" s="155" t="str">
        <f t="shared" si="71"/>
        <v>No Aceptable</v>
      </c>
      <c r="AJ84" s="159">
        <v>800</v>
      </c>
      <c r="AK84" s="159">
        <f t="shared" si="73"/>
        <v>600</v>
      </c>
      <c r="AL84" s="160">
        <f t="shared" si="74"/>
        <v>0.25</v>
      </c>
      <c r="AM84" s="161" t="s">
        <v>407</v>
      </c>
      <c r="AN84" s="210" t="s">
        <v>634</v>
      </c>
    </row>
    <row r="85" spans="1:40" ht="108">
      <c r="A85" s="566"/>
      <c r="B85" s="162" t="s">
        <v>385</v>
      </c>
      <c r="C85" s="162" t="s">
        <v>574</v>
      </c>
      <c r="D85" s="319" t="s">
        <v>770</v>
      </c>
      <c r="E85" s="149" t="s">
        <v>844</v>
      </c>
      <c r="F85" s="208" t="s">
        <v>30</v>
      </c>
      <c r="G85" s="208" t="s">
        <v>57</v>
      </c>
      <c r="H85" s="311" t="s">
        <v>1046</v>
      </c>
      <c r="I85" s="147" t="s">
        <v>646</v>
      </c>
      <c r="J85" s="147" t="s">
        <v>390</v>
      </c>
      <c r="K85" s="147" t="s">
        <v>638</v>
      </c>
      <c r="L85" s="147" t="s">
        <v>639</v>
      </c>
      <c r="M85" s="153">
        <v>2</v>
      </c>
      <c r="N85" s="154">
        <v>4</v>
      </c>
      <c r="O85" s="153">
        <f t="shared" si="63"/>
        <v>8</v>
      </c>
      <c r="P85" s="167" t="str">
        <f t="shared" si="64"/>
        <v>Medio</v>
      </c>
      <c r="Q85" s="153">
        <v>100</v>
      </c>
      <c r="R85" s="153">
        <f t="shared" si="65"/>
        <v>800</v>
      </c>
      <c r="S85" s="153" t="str">
        <f t="shared" si="66"/>
        <v>I</v>
      </c>
      <c r="T85" s="155" t="str">
        <f t="shared" si="67"/>
        <v>No Aceptable</v>
      </c>
      <c r="U85" s="137" t="s">
        <v>391</v>
      </c>
      <c r="V85" s="137" t="s">
        <v>392</v>
      </c>
      <c r="W85" s="137" t="s">
        <v>392</v>
      </c>
      <c r="X85" s="149" t="s">
        <v>626</v>
      </c>
      <c r="Y85" s="148" t="s">
        <v>278</v>
      </c>
      <c r="Z85" s="147" t="s">
        <v>392</v>
      </c>
      <c r="AA85" s="149" t="s">
        <v>1069</v>
      </c>
      <c r="AB85" s="147" t="s">
        <v>641</v>
      </c>
      <c r="AC85" s="209" t="s">
        <v>643</v>
      </c>
      <c r="AD85" s="153">
        <v>2</v>
      </c>
      <c r="AE85" s="154">
        <v>3</v>
      </c>
      <c r="AF85" s="156">
        <f t="shared" si="68"/>
        <v>6</v>
      </c>
      <c r="AG85" s="157">
        <f t="shared" si="69"/>
        <v>600</v>
      </c>
      <c r="AH85" s="158" t="str">
        <f t="shared" si="70"/>
        <v>I</v>
      </c>
      <c r="AI85" s="155" t="str">
        <f t="shared" si="71"/>
        <v>No Aceptable</v>
      </c>
      <c r="AJ85" s="159">
        <v>800</v>
      </c>
      <c r="AK85" s="159">
        <f t="shared" si="73"/>
        <v>600</v>
      </c>
      <c r="AL85" s="160">
        <f t="shared" si="74"/>
        <v>0.25</v>
      </c>
      <c r="AM85" s="161" t="s">
        <v>407</v>
      </c>
      <c r="AN85" s="210" t="s">
        <v>634</v>
      </c>
    </row>
  </sheetData>
  <autoFilter ref="A10:AB75"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25:A39"/>
    <mergeCell ref="A67:A85"/>
    <mergeCell ref="A40:A53"/>
    <mergeCell ref="A54:A66"/>
  </mergeCells>
  <conditionalFormatting sqref="M34:N34">
    <cfRule type="cellIs" dxfId="303" priority="440" stopIfTrue="1" operator="greaterThan">
      <formula>#REF!</formula>
    </cfRule>
  </conditionalFormatting>
  <conditionalFormatting sqref="M56:N56 M62:N62">
    <cfRule type="cellIs" dxfId="302" priority="262" stopIfTrue="1" operator="greaterThan">
      <formula>#REF!</formula>
    </cfRule>
  </conditionalFormatting>
  <conditionalFormatting sqref="M67:N68 Q67:Q68">
    <cfRule type="cellIs" dxfId="301" priority="276" stopIfTrue="1" operator="greaterThan">
      <formula>#REF!</formula>
    </cfRule>
  </conditionalFormatting>
  <conditionalFormatting sqref="M71:N72 Q71:Q72 M78:N78 Q78 M80:N81 Q80:Q81">
    <cfRule type="cellIs" dxfId="300" priority="275" stopIfTrue="1" operator="greaterThan">
      <formula>#REF!</formula>
    </cfRule>
  </conditionalFormatting>
  <conditionalFormatting sqref="M11:O33">
    <cfRule type="cellIs" dxfId="299" priority="15" stopIfTrue="1" operator="greaterThan">
      <formula>#REF!</formula>
    </cfRule>
  </conditionalFormatting>
  <conditionalFormatting sqref="M35:O53">
    <cfRule type="cellIs" dxfId="298" priority="119" stopIfTrue="1" operator="greaterThan">
      <formula>#REF!</formula>
    </cfRule>
  </conditionalFormatting>
  <conditionalFormatting sqref="M55:O55">
    <cfRule type="cellIs" dxfId="297" priority="92" stopIfTrue="1" operator="greaterThan">
      <formula>#REF!</formula>
    </cfRule>
  </conditionalFormatting>
  <conditionalFormatting sqref="M57:O57">
    <cfRule type="cellIs" dxfId="296" priority="2" stopIfTrue="1" operator="greaterThan">
      <formula>#REF!</formula>
    </cfRule>
  </conditionalFormatting>
  <conditionalFormatting sqref="M60:O61">
    <cfRule type="cellIs" dxfId="295" priority="60" stopIfTrue="1" operator="greaterThan">
      <formula>#REF!</formula>
    </cfRule>
  </conditionalFormatting>
  <conditionalFormatting sqref="M63:O63">
    <cfRule type="cellIs" dxfId="294" priority="35" stopIfTrue="1" operator="greaterThan">
      <formula>#REF!</formula>
    </cfRule>
  </conditionalFormatting>
  <conditionalFormatting sqref="M65:O66">
    <cfRule type="cellIs" dxfId="293" priority="28" stopIfTrue="1" operator="greaterThan">
      <formula>#REF!</formula>
    </cfRule>
  </conditionalFormatting>
  <conditionalFormatting sqref="M69:O70">
    <cfRule type="cellIs" dxfId="292" priority="274" stopIfTrue="1" operator="greaterThan">
      <formula>#REF!</formula>
    </cfRule>
  </conditionalFormatting>
  <conditionalFormatting sqref="M73:O77">
    <cfRule type="cellIs" dxfId="291" priority="267" stopIfTrue="1" operator="greaterThan">
      <formula>#REF!</formula>
    </cfRule>
  </conditionalFormatting>
  <conditionalFormatting sqref="M79:O79">
    <cfRule type="cellIs" dxfId="290" priority="271" stopIfTrue="1" operator="greaterThan">
      <formula>#REF!</formula>
    </cfRule>
  </conditionalFormatting>
  <conditionalFormatting sqref="M82:O85">
    <cfRule type="cellIs" dxfId="289" priority="269" stopIfTrue="1" operator="greaterThan">
      <formula>#REF!</formula>
    </cfRule>
  </conditionalFormatting>
  <conditionalFormatting sqref="M54:P54">
    <cfRule type="cellIs" dxfId="288" priority="105" stopIfTrue="1" operator="greaterThan">
      <formula>#REF!</formula>
    </cfRule>
  </conditionalFormatting>
  <conditionalFormatting sqref="M64:P64">
    <cfRule type="cellIs" dxfId="287" priority="48" stopIfTrue="1" operator="greaterThan">
      <formula>#REF!</formula>
    </cfRule>
  </conditionalFormatting>
  <conditionalFormatting sqref="M58:R59">
    <cfRule type="cellIs" dxfId="286" priority="75" stopIfTrue="1" operator="greaterThan">
      <formula>#REF!</formula>
    </cfRule>
  </conditionalFormatting>
  <conditionalFormatting sqref="P11">
    <cfRule type="iconSet" priority="574">
      <iconSet showValue="0">
        <cfvo type="percent" val="0"/>
        <cfvo type="num" val="10"/>
        <cfvo type="num" val="24"/>
      </iconSet>
    </cfRule>
    <cfRule type="iconSet" priority="573">
      <iconSet showValue="0" reverse="1">
        <cfvo type="percent" val="0"/>
        <cfvo type="num" val="10"/>
        <cfvo type="num" val="24"/>
      </iconSet>
    </cfRule>
    <cfRule type="colorScale" priority="572">
      <colorScale>
        <cfvo type="num" val="6"/>
        <cfvo type="num" val="9"/>
        <cfvo type="num" val="23"/>
        <color rgb="FFF8696B"/>
        <color rgb="FFFFEB84"/>
        <color rgb="FF63BE7B"/>
      </colorScale>
    </cfRule>
    <cfRule type="iconSet" priority="575">
      <iconSet>
        <cfvo type="percent" val="0"/>
        <cfvo type="percent" val="9"/>
        <cfvo type="percent" val="23"/>
      </iconSet>
    </cfRule>
  </conditionalFormatting>
  <conditionalFormatting sqref="P12">
    <cfRule type="iconSet" priority="570">
      <iconSet>
        <cfvo type="percent" val="0"/>
        <cfvo type="percent" val="9"/>
        <cfvo type="percent" val="23"/>
      </iconSet>
    </cfRule>
    <cfRule type="iconSet" priority="569">
      <iconSet showValue="0">
        <cfvo type="percent" val="0"/>
        <cfvo type="num" val="10"/>
        <cfvo type="num" val="24"/>
      </iconSet>
    </cfRule>
    <cfRule type="iconSet" priority="568">
      <iconSet showValue="0" reverse="1">
        <cfvo type="percent" val="0"/>
        <cfvo type="num" val="10"/>
        <cfvo type="num" val="24"/>
      </iconSet>
    </cfRule>
    <cfRule type="colorScale" priority="567">
      <colorScale>
        <cfvo type="num" val="6"/>
        <cfvo type="num" val="9"/>
        <cfvo type="num" val="23"/>
        <color rgb="FFF8696B"/>
        <color rgb="FFFFEB84"/>
        <color rgb="FF63BE7B"/>
      </colorScale>
    </cfRule>
  </conditionalFormatting>
  <conditionalFormatting sqref="P13">
    <cfRule type="iconSet" priority="533">
      <iconSet showValue="0" reverse="1">
        <cfvo type="percent" val="0"/>
        <cfvo type="num" val="10"/>
        <cfvo type="num" val="24"/>
      </iconSet>
    </cfRule>
    <cfRule type="iconSet" priority="535">
      <iconSet>
        <cfvo type="percent" val="0"/>
        <cfvo type="percent" val="9"/>
        <cfvo type="percent" val="23"/>
      </iconSet>
    </cfRule>
    <cfRule type="iconSet" priority="534">
      <iconSet showValue="0">
        <cfvo type="percent" val="0"/>
        <cfvo type="num" val="10"/>
        <cfvo type="num" val="24"/>
      </iconSet>
    </cfRule>
    <cfRule type="colorScale" priority="532">
      <colorScale>
        <cfvo type="num" val="6"/>
        <cfvo type="num" val="9"/>
        <cfvo type="num" val="23"/>
        <color rgb="FFF8696B"/>
        <color rgb="FFFFEB84"/>
        <color rgb="FF63BE7B"/>
      </colorScale>
    </cfRule>
  </conditionalFormatting>
  <conditionalFormatting sqref="P13:P17">
    <cfRule type="cellIs" dxfId="285" priority="453" stopIfTrue="1" operator="greaterThan">
      <formula>#REF!</formula>
    </cfRule>
  </conditionalFormatting>
  <conditionalFormatting sqref="P14:P15">
    <cfRule type="iconSet" priority="560">
      <iconSet showValue="0" reverse="1">
        <cfvo type="percent" val="0"/>
        <cfvo type="num" val="10"/>
        <cfvo type="num" val="24"/>
      </iconSet>
    </cfRule>
    <cfRule type="colorScale" priority="559">
      <colorScale>
        <cfvo type="num" val="6"/>
        <cfvo type="num" val="9"/>
        <cfvo type="num" val="23"/>
        <color rgb="FFF8696B"/>
        <color rgb="FFFFEB84"/>
        <color rgb="FF63BE7B"/>
      </colorScale>
    </cfRule>
    <cfRule type="iconSet" priority="562">
      <iconSet>
        <cfvo type="percent" val="0"/>
        <cfvo type="percent" val="9"/>
        <cfvo type="percent" val="23"/>
      </iconSet>
    </cfRule>
    <cfRule type="iconSet" priority="561">
      <iconSet showValue="0">
        <cfvo type="percent" val="0"/>
        <cfvo type="num" val="10"/>
        <cfvo type="num" val="24"/>
      </iconSet>
    </cfRule>
  </conditionalFormatting>
  <conditionalFormatting sqref="P16">
    <cfRule type="iconSet" priority="565">
      <iconSet showValue="0">
        <cfvo type="percent" val="0"/>
        <cfvo type="num" val="10"/>
        <cfvo type="num" val="24"/>
      </iconSet>
    </cfRule>
    <cfRule type="iconSet" priority="566">
      <iconSet>
        <cfvo type="percent" val="0"/>
        <cfvo type="percent" val="9"/>
        <cfvo type="percent" val="23"/>
      </iconSet>
    </cfRule>
    <cfRule type="colorScale" priority="563">
      <colorScale>
        <cfvo type="num" val="6"/>
        <cfvo type="num" val="9"/>
        <cfvo type="num" val="23"/>
        <color rgb="FFF8696B"/>
        <color rgb="FFFFEB84"/>
        <color rgb="FF63BE7B"/>
      </colorScale>
    </cfRule>
    <cfRule type="iconSet" priority="564">
      <iconSet showValue="0" reverse="1">
        <cfvo type="percent" val="0"/>
        <cfvo type="num" val="10"/>
        <cfvo type="num" val="24"/>
      </iconSet>
    </cfRule>
  </conditionalFormatting>
  <conditionalFormatting sqref="P17">
    <cfRule type="iconSet" priority="457">
      <iconSet>
        <cfvo type="percent" val="0"/>
        <cfvo type="percent" val="9"/>
        <cfvo type="percent" val="23"/>
      </iconSet>
    </cfRule>
    <cfRule type="iconSet" priority="456">
      <iconSet showValue="0">
        <cfvo type="percent" val="0"/>
        <cfvo type="num" val="10"/>
        <cfvo type="num" val="24"/>
      </iconSet>
    </cfRule>
    <cfRule type="iconSet" priority="455">
      <iconSet showValue="0" reverse="1">
        <cfvo type="percent" val="0"/>
        <cfvo type="num" val="10"/>
        <cfvo type="num" val="24"/>
      </iconSet>
    </cfRule>
    <cfRule type="colorScale" priority="454">
      <colorScale>
        <cfvo type="num" val="6"/>
        <cfvo type="num" val="9"/>
        <cfvo type="num" val="23"/>
        <color rgb="FFF8696B"/>
        <color rgb="FFFFEB84"/>
        <color rgb="FF63BE7B"/>
      </colorScale>
    </cfRule>
  </conditionalFormatting>
  <conditionalFormatting sqref="P18">
    <cfRule type="iconSet" priority="558">
      <iconSet>
        <cfvo type="percent" val="0"/>
        <cfvo type="percent" val="9"/>
        <cfvo type="percent" val="23"/>
      </iconSet>
    </cfRule>
    <cfRule type="iconSet" priority="557">
      <iconSet showValue="0">
        <cfvo type="percent" val="0"/>
        <cfvo type="num" val="10"/>
        <cfvo type="num" val="24"/>
      </iconSet>
    </cfRule>
    <cfRule type="iconSet" priority="556">
      <iconSet showValue="0" reverse="1">
        <cfvo type="percent" val="0"/>
        <cfvo type="num" val="10"/>
        <cfvo type="num" val="24"/>
      </iconSet>
    </cfRule>
    <cfRule type="colorScale" priority="555">
      <colorScale>
        <cfvo type="num" val="6"/>
        <cfvo type="num" val="9"/>
        <cfvo type="num" val="23"/>
        <color rgb="FFF8696B"/>
        <color rgb="FFFFEB84"/>
        <color rgb="FF63BE7B"/>
      </colorScale>
    </cfRule>
  </conditionalFormatting>
  <conditionalFormatting sqref="P18:P24">
    <cfRule type="cellIs" dxfId="284" priority="479" stopIfTrue="1" operator="greaterThan">
      <formula>#REF!</formula>
    </cfRule>
  </conditionalFormatting>
  <conditionalFormatting sqref="P19">
    <cfRule type="iconSet" priority="554">
      <iconSet>
        <cfvo type="percent" val="0"/>
        <cfvo type="percent" val="9"/>
        <cfvo type="percent" val="23"/>
      </iconSet>
    </cfRule>
    <cfRule type="iconSet" priority="552">
      <iconSet showValue="0" reverse="1">
        <cfvo type="percent" val="0"/>
        <cfvo type="num" val="10"/>
        <cfvo type="num" val="24"/>
      </iconSet>
    </cfRule>
    <cfRule type="colorScale" priority="551">
      <colorScale>
        <cfvo type="num" val="6"/>
        <cfvo type="num" val="9"/>
        <cfvo type="num" val="23"/>
        <color rgb="FFF8696B"/>
        <color rgb="FFFFEB84"/>
        <color rgb="FF63BE7B"/>
      </colorScale>
    </cfRule>
    <cfRule type="iconSet" priority="553">
      <iconSet showValue="0">
        <cfvo type="percent" val="0"/>
        <cfvo type="num" val="10"/>
        <cfvo type="num" val="24"/>
      </iconSet>
    </cfRule>
  </conditionalFormatting>
  <conditionalFormatting sqref="P20">
    <cfRule type="iconSet" priority="470">
      <iconSet>
        <cfvo type="percent" val="0"/>
        <cfvo type="percent" val="9"/>
        <cfvo type="percent" val="23"/>
      </iconSet>
    </cfRule>
    <cfRule type="iconSet" priority="469">
      <iconSet showValue="0">
        <cfvo type="percent" val="0"/>
        <cfvo type="num" val="10"/>
        <cfvo type="num" val="24"/>
      </iconSet>
    </cfRule>
    <cfRule type="iconSet" priority="468">
      <iconSet showValue="0" reverse="1">
        <cfvo type="percent" val="0"/>
        <cfvo type="num" val="10"/>
        <cfvo type="num" val="24"/>
      </iconSet>
    </cfRule>
    <cfRule type="colorScale" priority="467">
      <colorScale>
        <cfvo type="num" val="6"/>
        <cfvo type="num" val="9"/>
        <cfvo type="num" val="23"/>
        <color rgb="FFF8696B"/>
        <color rgb="FFFFEB84"/>
        <color rgb="FF63BE7B"/>
      </colorScale>
    </cfRule>
  </conditionalFormatting>
  <conditionalFormatting sqref="P21">
    <cfRule type="colorScale" priority="480">
      <colorScale>
        <cfvo type="num" val="6"/>
        <cfvo type="num" val="9"/>
        <cfvo type="num" val="23"/>
        <color rgb="FFF8696B"/>
        <color rgb="FFFFEB84"/>
        <color rgb="FF63BE7B"/>
      </colorScale>
    </cfRule>
    <cfRule type="iconSet" priority="481">
      <iconSet showValue="0" reverse="1">
        <cfvo type="percent" val="0"/>
        <cfvo type="num" val="10"/>
        <cfvo type="num" val="24"/>
      </iconSet>
    </cfRule>
    <cfRule type="iconSet" priority="482">
      <iconSet showValue="0">
        <cfvo type="percent" val="0"/>
        <cfvo type="num" val="10"/>
        <cfvo type="num" val="24"/>
      </iconSet>
    </cfRule>
    <cfRule type="iconSet" priority="483">
      <iconSet>
        <cfvo type="percent" val="0"/>
        <cfvo type="percent" val="9"/>
        <cfvo type="percent" val="23"/>
      </iconSet>
    </cfRule>
  </conditionalFormatting>
  <conditionalFormatting sqref="P22">
    <cfRule type="colorScale" priority="493">
      <colorScale>
        <cfvo type="num" val="6"/>
        <cfvo type="num" val="9"/>
        <cfvo type="num" val="23"/>
        <color rgb="FFF8696B"/>
        <color rgb="FFFFEB84"/>
        <color rgb="FF63BE7B"/>
      </colorScale>
    </cfRule>
    <cfRule type="iconSet" priority="494">
      <iconSet showValue="0" reverse="1">
        <cfvo type="percent" val="0"/>
        <cfvo type="num" val="10"/>
        <cfvo type="num" val="24"/>
      </iconSet>
    </cfRule>
    <cfRule type="iconSet" priority="495">
      <iconSet showValue="0">
        <cfvo type="percent" val="0"/>
        <cfvo type="num" val="10"/>
        <cfvo type="num" val="24"/>
      </iconSet>
    </cfRule>
    <cfRule type="iconSet" priority="496">
      <iconSet>
        <cfvo type="percent" val="0"/>
        <cfvo type="percent" val="9"/>
        <cfvo type="percent" val="23"/>
      </iconSet>
    </cfRule>
  </conditionalFormatting>
  <conditionalFormatting sqref="P23:P24">
    <cfRule type="iconSet" priority="507">
      <iconSet showValue="0" reverse="1">
        <cfvo type="percent" val="0"/>
        <cfvo type="num" val="10"/>
        <cfvo type="num" val="24"/>
      </iconSet>
    </cfRule>
    <cfRule type="colorScale" priority="506">
      <colorScale>
        <cfvo type="num" val="6"/>
        <cfvo type="num" val="9"/>
        <cfvo type="num" val="23"/>
        <color rgb="FFF8696B"/>
        <color rgb="FFFFEB84"/>
        <color rgb="FF63BE7B"/>
      </colorScale>
    </cfRule>
    <cfRule type="iconSet" priority="509">
      <iconSet>
        <cfvo type="percent" val="0"/>
        <cfvo type="percent" val="9"/>
        <cfvo type="percent" val="23"/>
      </iconSet>
    </cfRule>
    <cfRule type="iconSet" priority="508">
      <iconSet showValue="0">
        <cfvo type="percent" val="0"/>
        <cfvo type="num" val="10"/>
        <cfvo type="num" val="24"/>
      </iconSet>
    </cfRule>
  </conditionalFormatting>
  <conditionalFormatting sqref="P25">
    <cfRule type="iconSet" priority="415">
      <iconSet>
        <cfvo type="percent" val="0"/>
        <cfvo type="percent" val="9"/>
        <cfvo type="percent" val="23"/>
      </iconSet>
    </cfRule>
    <cfRule type="iconSet" priority="414">
      <iconSet showValue="0">
        <cfvo type="percent" val="0"/>
        <cfvo type="num" val="10"/>
        <cfvo type="num" val="24"/>
      </iconSet>
    </cfRule>
    <cfRule type="colorScale" priority="412">
      <colorScale>
        <cfvo type="num" val="6"/>
        <cfvo type="num" val="9"/>
        <cfvo type="num" val="23"/>
        <color rgb="FFF8696B"/>
        <color rgb="FFFFEB84"/>
        <color rgb="FF63BE7B"/>
      </colorScale>
    </cfRule>
    <cfRule type="iconSet" priority="413">
      <iconSet showValue="0" reverse="1">
        <cfvo type="percent" val="0"/>
        <cfvo type="num" val="10"/>
        <cfvo type="num" val="24"/>
      </iconSet>
    </cfRule>
  </conditionalFormatting>
  <conditionalFormatting sqref="P25:P28">
    <cfRule type="cellIs" dxfId="283" priority="359" stopIfTrue="1" operator="greaterThan">
      <formula>#REF!</formula>
    </cfRule>
  </conditionalFormatting>
  <conditionalFormatting sqref="P26">
    <cfRule type="colorScale" priority="360">
      <colorScale>
        <cfvo type="num" val="6"/>
        <cfvo type="num" val="9"/>
        <cfvo type="num" val="23"/>
        <color rgb="FFF8696B"/>
        <color rgb="FFFFEB84"/>
        <color rgb="FF63BE7B"/>
      </colorScale>
    </cfRule>
    <cfRule type="iconSet" priority="361">
      <iconSet showValue="0" reverse="1">
        <cfvo type="percent" val="0"/>
        <cfvo type="num" val="10"/>
        <cfvo type="num" val="24"/>
      </iconSet>
    </cfRule>
    <cfRule type="iconSet" priority="362">
      <iconSet showValue="0">
        <cfvo type="percent" val="0"/>
        <cfvo type="num" val="10"/>
        <cfvo type="num" val="24"/>
      </iconSet>
    </cfRule>
    <cfRule type="iconSet" priority="363">
      <iconSet>
        <cfvo type="percent" val="0"/>
        <cfvo type="percent" val="9"/>
        <cfvo type="percent" val="23"/>
      </iconSet>
    </cfRule>
  </conditionalFormatting>
  <conditionalFormatting sqref="P27">
    <cfRule type="iconSet" priority="402">
      <iconSet>
        <cfvo type="percent" val="0"/>
        <cfvo type="percent" val="9"/>
        <cfvo type="percent" val="23"/>
      </iconSet>
    </cfRule>
    <cfRule type="iconSet" priority="401">
      <iconSet showValue="0">
        <cfvo type="percent" val="0"/>
        <cfvo type="num" val="10"/>
        <cfvo type="num" val="24"/>
      </iconSet>
    </cfRule>
    <cfRule type="iconSet" priority="400">
      <iconSet showValue="0" reverse="1">
        <cfvo type="percent" val="0"/>
        <cfvo type="num" val="10"/>
        <cfvo type="num" val="24"/>
      </iconSet>
    </cfRule>
    <cfRule type="colorScale" priority="399">
      <colorScale>
        <cfvo type="num" val="6"/>
        <cfvo type="num" val="9"/>
        <cfvo type="num" val="23"/>
        <color rgb="FFF8696B"/>
        <color rgb="FFFFEB84"/>
        <color rgb="FF63BE7B"/>
      </colorScale>
    </cfRule>
  </conditionalFormatting>
  <conditionalFormatting sqref="P28">
    <cfRule type="iconSet" priority="389">
      <iconSet>
        <cfvo type="percent" val="0"/>
        <cfvo type="percent" val="9"/>
        <cfvo type="percent" val="23"/>
      </iconSet>
    </cfRule>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onditionalFormatting>
  <conditionalFormatting sqref="P30">
    <cfRule type="iconSet" priority="349">
      <iconSet showValue="0">
        <cfvo type="percent" val="0"/>
        <cfvo type="num" val="10"/>
        <cfvo type="num" val="24"/>
      </iconSet>
    </cfRule>
    <cfRule type="colorScale" priority="347">
      <colorScale>
        <cfvo type="num" val="6"/>
        <cfvo type="num" val="9"/>
        <cfvo type="num" val="23"/>
        <color rgb="FFF8696B"/>
        <color rgb="FFFFEB84"/>
        <color rgb="FF63BE7B"/>
      </colorScale>
    </cfRule>
    <cfRule type="iconSet" priority="348">
      <iconSet showValue="0" reverse="1">
        <cfvo type="percent" val="0"/>
        <cfvo type="num" val="10"/>
        <cfvo type="num" val="24"/>
      </iconSet>
    </cfRule>
    <cfRule type="iconSet" priority="350">
      <iconSet>
        <cfvo type="percent" val="0"/>
        <cfvo type="percent" val="9"/>
        <cfvo type="percent" val="23"/>
      </iconSet>
    </cfRule>
  </conditionalFormatting>
  <conditionalFormatting sqref="P30:P33">
    <cfRule type="cellIs" dxfId="282" priority="21" stopIfTrue="1" operator="greaterThan">
      <formula>#REF!</formula>
    </cfRule>
  </conditionalFormatting>
  <conditionalFormatting sqref="P31">
    <cfRule type="iconSet" priority="337">
      <iconSet>
        <cfvo type="percent" val="0"/>
        <cfvo type="percent" val="9"/>
        <cfvo type="percent" val="23"/>
      </iconSet>
    </cfRule>
    <cfRule type="colorScale" priority="334">
      <colorScale>
        <cfvo type="num" val="6"/>
        <cfvo type="num" val="9"/>
        <cfvo type="num" val="23"/>
        <color rgb="FFF8696B"/>
        <color rgb="FFFFEB84"/>
        <color rgb="FF63BE7B"/>
      </colorScale>
    </cfRule>
    <cfRule type="iconSet" priority="335">
      <iconSet showValue="0" reverse="1">
        <cfvo type="percent" val="0"/>
        <cfvo type="num" val="10"/>
        <cfvo type="num" val="24"/>
      </iconSet>
    </cfRule>
    <cfRule type="iconSet" priority="336">
      <iconSet showValue="0">
        <cfvo type="percent" val="0"/>
        <cfvo type="num" val="10"/>
        <cfvo type="num" val="24"/>
      </iconSet>
    </cfRule>
  </conditionalFormatting>
  <conditionalFormatting sqref="P32">
    <cfRule type="iconSet" priority="18">
      <iconSet showValue="0" reverse="1">
        <cfvo type="percent" val="0"/>
        <cfvo type="num" val="10"/>
        <cfvo type="num" val="24"/>
      </iconSet>
    </cfRule>
    <cfRule type="iconSet" priority="19">
      <iconSet showValue="0">
        <cfvo type="percent" val="0"/>
        <cfvo type="num" val="10"/>
        <cfvo type="num" val="24"/>
      </iconSet>
    </cfRule>
    <cfRule type="iconSet" priority="20">
      <iconSet>
        <cfvo type="percent" val="0"/>
        <cfvo type="percent" val="9"/>
        <cfvo type="percent" val="23"/>
      </iconSet>
    </cfRule>
    <cfRule type="colorScale" priority="17">
      <colorScale>
        <cfvo type="num" val="6"/>
        <cfvo type="num" val="9"/>
        <cfvo type="num" val="23"/>
        <color rgb="FFF8696B"/>
        <color rgb="FFFFEB84"/>
        <color rgb="FF63BE7B"/>
      </colorScale>
    </cfRule>
  </conditionalFormatting>
  <conditionalFormatting sqref="P33">
    <cfRule type="iconSet" priority="428">
      <iconSet>
        <cfvo type="percent" val="0"/>
        <cfvo type="percent" val="9"/>
        <cfvo type="percent" val="23"/>
      </iconSet>
    </cfRule>
    <cfRule type="colorScale" priority="425">
      <colorScale>
        <cfvo type="num" val="6"/>
        <cfvo type="num" val="9"/>
        <cfvo type="num" val="23"/>
        <color rgb="FFF8696B"/>
        <color rgb="FFFFEB84"/>
        <color rgb="FF63BE7B"/>
      </colorScale>
    </cfRule>
    <cfRule type="iconSet" priority="427">
      <iconSet showValue="0">
        <cfvo type="percent" val="0"/>
        <cfvo type="num" val="10"/>
        <cfvo type="num" val="24"/>
      </iconSet>
    </cfRule>
    <cfRule type="iconSet" priority="426">
      <iconSet showValue="0" reverse="1">
        <cfvo type="percent" val="0"/>
        <cfvo type="num" val="10"/>
        <cfvo type="num" val="24"/>
      </iconSet>
    </cfRule>
  </conditionalFormatting>
  <conditionalFormatting sqref="P34 P29">
    <cfRule type="iconSet" priority="444">
      <iconSet>
        <cfvo type="percent" val="0"/>
        <cfvo type="percent" val="9"/>
        <cfvo type="percent" val="23"/>
      </iconSet>
    </cfRule>
    <cfRule type="iconSet" priority="443">
      <iconSet showValue="0">
        <cfvo type="percent" val="0"/>
        <cfvo type="num" val="10"/>
        <cfvo type="num" val="24"/>
      </iconSet>
    </cfRule>
    <cfRule type="iconSet" priority="442">
      <iconSet showValue="0" reverse="1">
        <cfvo type="percent" val="0"/>
        <cfvo type="num" val="10"/>
        <cfvo type="num" val="24"/>
      </iconSet>
    </cfRule>
    <cfRule type="colorScale" priority="441">
      <colorScale>
        <cfvo type="num" val="6"/>
        <cfvo type="num" val="9"/>
        <cfvo type="num" val="23"/>
        <color rgb="FFF8696B"/>
        <color rgb="FFFFEB84"/>
        <color rgb="FF63BE7B"/>
      </colorScale>
    </cfRule>
  </conditionalFormatting>
  <conditionalFormatting sqref="P35">
    <cfRule type="iconSet" priority="324">
      <iconSet>
        <cfvo type="percent" val="0"/>
        <cfvo type="percent" val="9"/>
        <cfvo type="percent" val="23"/>
      </iconSet>
    </cfRule>
    <cfRule type="iconSet" priority="323">
      <iconSet showValue="0">
        <cfvo type="percent" val="0"/>
        <cfvo type="num" val="10"/>
        <cfvo type="num" val="24"/>
      </iconSet>
    </cfRule>
    <cfRule type="iconSet" priority="322">
      <iconSet showValue="0" reverse="1">
        <cfvo type="percent" val="0"/>
        <cfvo type="num" val="10"/>
        <cfvo type="num" val="24"/>
      </iconSet>
    </cfRule>
    <cfRule type="colorScale" priority="321">
      <colorScale>
        <cfvo type="num" val="6"/>
        <cfvo type="num" val="9"/>
        <cfvo type="num" val="23"/>
        <color rgb="FFF8696B"/>
        <color rgb="FFFFEB84"/>
        <color rgb="FF63BE7B"/>
      </colorScale>
    </cfRule>
  </conditionalFormatting>
  <conditionalFormatting sqref="P35:P45">
    <cfRule type="cellIs" dxfId="281" priority="121" stopIfTrue="1" operator="greaterThan">
      <formula>#REF!</formula>
    </cfRule>
  </conditionalFormatting>
  <conditionalFormatting sqref="P36">
    <cfRule type="iconSet" priority="310">
      <iconSet showValue="0">
        <cfvo type="percent" val="0"/>
        <cfvo type="num" val="10"/>
        <cfvo type="num" val="24"/>
      </iconSet>
    </cfRule>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fRule type="iconSet" priority="311">
      <iconSet>
        <cfvo type="percent" val="0"/>
        <cfvo type="percent" val="9"/>
        <cfvo type="percent" val="23"/>
      </iconSet>
    </cfRule>
  </conditionalFormatting>
  <conditionalFormatting sqref="P37">
    <cfRule type="iconSet" priority="298">
      <iconSet>
        <cfvo type="percent" val="0"/>
        <cfvo type="percent" val="9"/>
        <cfvo type="percent" val="23"/>
      </iconSet>
    </cfRule>
    <cfRule type="iconSet" priority="297">
      <iconSet showValue="0">
        <cfvo type="percent" val="0"/>
        <cfvo type="num" val="10"/>
        <cfvo type="num" val="24"/>
      </iconSet>
    </cfRule>
    <cfRule type="iconSet" priority="296">
      <iconSet showValue="0" reverse="1">
        <cfvo type="percent" val="0"/>
        <cfvo type="num" val="10"/>
        <cfvo type="num" val="24"/>
      </iconSet>
    </cfRule>
    <cfRule type="colorScale" priority="295">
      <colorScale>
        <cfvo type="num" val="6"/>
        <cfvo type="num" val="9"/>
        <cfvo type="num" val="23"/>
        <color rgb="FFF8696B"/>
        <color rgb="FFFFEB84"/>
        <color rgb="FF63BE7B"/>
      </colorScale>
    </cfRule>
  </conditionalFormatting>
  <conditionalFormatting sqref="P38:P39">
    <cfRule type="iconSet" priority="376">
      <iconSet>
        <cfvo type="percent" val="0"/>
        <cfvo type="percent" val="9"/>
        <cfvo type="percent" val="23"/>
      </iconSet>
    </cfRule>
    <cfRule type="iconSet" priority="375">
      <iconSet showValue="0">
        <cfvo type="percent" val="0"/>
        <cfvo type="num" val="10"/>
        <cfvo type="num" val="24"/>
      </iconSet>
    </cfRule>
    <cfRule type="iconSet" priority="374">
      <iconSet showValue="0" reverse="1">
        <cfvo type="percent" val="0"/>
        <cfvo type="num" val="10"/>
        <cfvo type="num" val="24"/>
      </iconSet>
    </cfRule>
    <cfRule type="colorScale" priority="373">
      <colorScale>
        <cfvo type="num" val="6"/>
        <cfvo type="num" val="9"/>
        <cfvo type="num" val="23"/>
        <color rgb="FFF8696B"/>
        <color rgb="FFFFEB84"/>
        <color rgb="FF63BE7B"/>
      </colorScale>
    </cfRule>
  </conditionalFormatting>
  <conditionalFormatting sqref="P40">
    <cfRule type="iconSet" priority="253">
      <iconSet showValue="0">
        <cfvo type="percent" val="0"/>
        <cfvo type="num" val="10"/>
        <cfvo type="num" val="24"/>
      </iconSet>
    </cfRule>
    <cfRule type="iconSet" priority="254">
      <iconSet>
        <cfvo type="percent" val="0"/>
        <cfvo type="percent" val="9"/>
        <cfvo type="percent" val="23"/>
      </iconSet>
    </cfRule>
    <cfRule type="colorScale" priority="251">
      <colorScale>
        <cfvo type="num" val="6"/>
        <cfvo type="num" val="9"/>
        <cfvo type="num" val="23"/>
        <color rgb="FFF8696B"/>
        <color rgb="FFFFEB84"/>
        <color rgb="FF63BE7B"/>
      </colorScale>
    </cfRule>
    <cfRule type="iconSet" priority="252">
      <iconSet showValue="0" reverse="1">
        <cfvo type="percent" val="0"/>
        <cfvo type="num" val="10"/>
        <cfvo type="num" val="24"/>
      </iconSet>
    </cfRule>
  </conditionalFormatting>
  <conditionalFormatting sqref="P41">
    <cfRule type="colorScale" priority="239">
      <colorScale>
        <cfvo type="num" val="6"/>
        <cfvo type="num" val="9"/>
        <cfvo type="num" val="23"/>
        <color rgb="FFF8696B"/>
        <color rgb="FFFFEB84"/>
        <color rgb="FF63BE7B"/>
      </colorScale>
    </cfRule>
    <cfRule type="iconSet" priority="242">
      <iconSet>
        <cfvo type="percent" val="0"/>
        <cfvo type="percent" val="9"/>
        <cfvo type="percent" val="23"/>
      </iconSet>
    </cfRule>
    <cfRule type="iconSet" priority="241">
      <iconSet showValue="0">
        <cfvo type="percent" val="0"/>
        <cfvo type="num" val="10"/>
        <cfvo type="num" val="24"/>
      </iconSet>
    </cfRule>
    <cfRule type="iconSet" priority="240">
      <iconSet showValue="0" reverse="1">
        <cfvo type="percent" val="0"/>
        <cfvo type="num" val="10"/>
        <cfvo type="num" val="24"/>
      </iconSet>
    </cfRule>
  </conditionalFormatting>
  <conditionalFormatting sqref="P42">
    <cfRule type="iconSet" priority="228">
      <iconSet showValue="0">
        <cfvo type="percent" val="0"/>
        <cfvo type="num" val="10"/>
        <cfvo type="num" val="24"/>
      </iconSet>
    </cfRule>
    <cfRule type="iconSet" priority="227">
      <iconSet showValue="0" reverse="1">
        <cfvo type="percent" val="0"/>
        <cfvo type="num" val="10"/>
        <cfvo type="num" val="24"/>
      </iconSet>
    </cfRule>
    <cfRule type="colorScale" priority="226">
      <colorScale>
        <cfvo type="num" val="6"/>
        <cfvo type="num" val="9"/>
        <cfvo type="num" val="23"/>
        <color rgb="FFF8696B"/>
        <color rgb="FFFFEB84"/>
        <color rgb="FF63BE7B"/>
      </colorScale>
    </cfRule>
    <cfRule type="iconSet" priority="229">
      <iconSet>
        <cfvo type="percent" val="0"/>
        <cfvo type="percent" val="9"/>
        <cfvo type="percent" val="23"/>
      </iconSet>
    </cfRule>
  </conditionalFormatting>
  <conditionalFormatting sqref="P43">
    <cfRule type="iconSet" priority="214">
      <iconSet showValue="0" reverse="1">
        <cfvo type="percent" val="0"/>
        <cfvo type="num" val="10"/>
        <cfvo type="num" val="24"/>
      </iconSet>
    </cfRule>
    <cfRule type="iconSet" priority="215">
      <iconSet showValue="0">
        <cfvo type="percent" val="0"/>
        <cfvo type="num" val="10"/>
        <cfvo type="num" val="24"/>
      </iconSet>
    </cfRule>
    <cfRule type="iconSet" priority="216">
      <iconSet>
        <cfvo type="percent" val="0"/>
        <cfvo type="percent" val="9"/>
        <cfvo type="percent" val="23"/>
      </iconSet>
    </cfRule>
    <cfRule type="colorScale" priority="213">
      <colorScale>
        <cfvo type="num" val="6"/>
        <cfvo type="num" val="9"/>
        <cfvo type="num" val="23"/>
        <color rgb="FFF8696B"/>
        <color rgb="FFFFEB84"/>
        <color rgb="FF63BE7B"/>
      </colorScale>
    </cfRule>
  </conditionalFormatting>
  <conditionalFormatting sqref="P44">
    <cfRule type="colorScale" priority="201">
      <colorScale>
        <cfvo type="num" val="6"/>
        <cfvo type="num" val="9"/>
        <cfvo type="num" val="23"/>
        <color rgb="FFF8696B"/>
        <color rgb="FFFFEB84"/>
        <color rgb="FF63BE7B"/>
      </colorScale>
    </cfRule>
    <cfRule type="iconSet" priority="202">
      <iconSet showValue="0" reverse="1">
        <cfvo type="percent" val="0"/>
        <cfvo type="num" val="10"/>
        <cfvo type="num" val="24"/>
      </iconSet>
    </cfRule>
    <cfRule type="iconSet" priority="204">
      <iconSet>
        <cfvo type="percent" val="0"/>
        <cfvo type="percent" val="9"/>
        <cfvo type="percent" val="23"/>
      </iconSet>
    </cfRule>
    <cfRule type="iconSet" priority="203">
      <iconSet showValue="0">
        <cfvo type="percent" val="0"/>
        <cfvo type="num" val="10"/>
        <cfvo type="num" val="24"/>
      </iconSet>
    </cfRule>
  </conditionalFormatting>
  <conditionalFormatting sqref="P45">
    <cfRule type="iconSet" priority="125">
      <iconSet>
        <cfvo type="percent" val="0"/>
        <cfvo type="percent" val="9"/>
        <cfvo type="percent" val="23"/>
      </iconSet>
    </cfRule>
    <cfRule type="colorScale" priority="122">
      <colorScale>
        <cfvo type="num" val="6"/>
        <cfvo type="num" val="9"/>
        <cfvo type="num" val="23"/>
        <color rgb="FFF8696B"/>
        <color rgb="FFFFEB84"/>
        <color rgb="FF63BE7B"/>
      </colorScale>
    </cfRule>
    <cfRule type="iconSet" priority="123">
      <iconSet showValue="0" reverse="1">
        <cfvo type="percent" val="0"/>
        <cfvo type="num" val="10"/>
        <cfvo type="num" val="24"/>
      </iconSet>
    </cfRule>
    <cfRule type="iconSet" priority="124">
      <iconSet showValue="0">
        <cfvo type="percent" val="0"/>
        <cfvo type="num" val="10"/>
        <cfvo type="num" val="24"/>
      </iconSet>
    </cfRule>
  </conditionalFormatting>
  <conditionalFormatting sqref="P46">
    <cfRule type="colorScale" priority="193">
      <colorScale>
        <cfvo type="num" val="6"/>
        <cfvo type="num" val="9"/>
        <cfvo type="num" val="23"/>
        <color rgb="FFF8696B"/>
        <color rgb="FFFFEB84"/>
        <color rgb="FF63BE7B"/>
      </colorScale>
    </cfRule>
    <cfRule type="iconSet" priority="196">
      <iconSet>
        <cfvo type="percent" val="0"/>
        <cfvo type="percent" val="9"/>
        <cfvo type="percent" val="23"/>
      </iconSet>
    </cfRule>
    <cfRule type="iconSet" priority="195">
      <iconSet showValue="0">
        <cfvo type="percent" val="0"/>
        <cfvo type="num" val="10"/>
        <cfvo type="num" val="24"/>
      </iconSet>
    </cfRule>
    <cfRule type="iconSet" priority="194">
      <iconSet showValue="0" reverse="1">
        <cfvo type="percent" val="0"/>
        <cfvo type="num" val="10"/>
        <cfvo type="num" val="24"/>
      </iconSet>
    </cfRule>
  </conditionalFormatting>
  <conditionalFormatting sqref="P47">
    <cfRule type="iconSet" priority="192">
      <iconSet>
        <cfvo type="percent" val="0"/>
        <cfvo type="percent" val="9"/>
        <cfvo type="percent" val="23"/>
      </iconSet>
    </cfRule>
    <cfRule type="iconSet" priority="191">
      <iconSet showValue="0">
        <cfvo type="percent" val="0"/>
        <cfvo type="num" val="10"/>
        <cfvo type="num" val="24"/>
      </iconSet>
    </cfRule>
    <cfRule type="iconSet" priority="190">
      <iconSet showValue="0" reverse="1">
        <cfvo type="percent" val="0"/>
        <cfvo type="num" val="10"/>
        <cfvo type="num" val="24"/>
      </iconSet>
    </cfRule>
    <cfRule type="colorScale" priority="189">
      <colorScale>
        <cfvo type="num" val="6"/>
        <cfvo type="num" val="9"/>
        <cfvo type="num" val="23"/>
        <color rgb="FFF8696B"/>
        <color rgb="FFFFEB84"/>
        <color rgb="FF63BE7B"/>
      </colorScale>
    </cfRule>
  </conditionalFormatting>
  <conditionalFormatting sqref="P48">
    <cfRule type="colorScale" priority="181">
      <colorScale>
        <cfvo type="num" val="6"/>
        <cfvo type="num" val="9"/>
        <cfvo type="num" val="23"/>
        <color rgb="FFF8696B"/>
        <color rgb="FFFFEB84"/>
        <color rgb="FF63BE7B"/>
      </colorScale>
    </cfRule>
    <cfRule type="iconSet" priority="182">
      <iconSet showValue="0" reverse="1">
        <cfvo type="percent" val="0"/>
        <cfvo type="num" val="10"/>
        <cfvo type="num" val="24"/>
      </iconSet>
    </cfRule>
    <cfRule type="iconSet" priority="183">
      <iconSet showValue="0">
        <cfvo type="percent" val="0"/>
        <cfvo type="num" val="10"/>
        <cfvo type="num" val="24"/>
      </iconSet>
    </cfRule>
    <cfRule type="iconSet" priority="184">
      <iconSet>
        <cfvo type="percent" val="0"/>
        <cfvo type="percent" val="9"/>
        <cfvo type="percent" val="23"/>
      </iconSet>
    </cfRule>
  </conditionalFormatting>
  <conditionalFormatting sqref="P48:P53">
    <cfRule type="cellIs" dxfId="280" priority="134" stopIfTrue="1" operator="greaterThan">
      <formula>#REF!</formula>
    </cfRule>
  </conditionalFormatting>
  <conditionalFormatting sqref="P49">
    <cfRule type="colorScale" priority="168">
      <colorScale>
        <cfvo type="num" val="6"/>
        <cfvo type="num" val="9"/>
        <cfvo type="num" val="23"/>
        <color rgb="FFF8696B"/>
        <color rgb="FFFFEB84"/>
        <color rgb="FF63BE7B"/>
      </colorScale>
    </cfRule>
    <cfRule type="iconSet" priority="170">
      <iconSet showValue="0">
        <cfvo type="percent" val="0"/>
        <cfvo type="num" val="10"/>
        <cfvo type="num" val="24"/>
      </iconSet>
    </cfRule>
    <cfRule type="iconSet" priority="171">
      <iconSet>
        <cfvo type="percent" val="0"/>
        <cfvo type="percent" val="9"/>
        <cfvo type="percent" val="23"/>
      </iconSet>
    </cfRule>
    <cfRule type="iconSet" priority="169">
      <iconSet showValue="0" reverse="1">
        <cfvo type="percent" val="0"/>
        <cfvo type="num" val="10"/>
        <cfvo type="num" val="24"/>
      </iconSet>
    </cfRule>
  </conditionalFormatting>
  <conditionalFormatting sqref="P50">
    <cfRule type="colorScale" priority="155">
      <colorScale>
        <cfvo type="num" val="6"/>
        <cfvo type="num" val="9"/>
        <cfvo type="num" val="23"/>
        <color rgb="FFF8696B"/>
        <color rgb="FFFFEB84"/>
        <color rgb="FF63BE7B"/>
      </colorScale>
    </cfRule>
    <cfRule type="iconSet" priority="158">
      <iconSet>
        <cfvo type="percent" val="0"/>
        <cfvo type="percent" val="9"/>
        <cfvo type="percent" val="23"/>
      </iconSet>
    </cfRule>
    <cfRule type="iconSet" priority="157">
      <iconSet showValue="0">
        <cfvo type="percent" val="0"/>
        <cfvo type="num" val="10"/>
        <cfvo type="num" val="24"/>
      </iconSet>
    </cfRule>
    <cfRule type="iconSet" priority="156">
      <iconSet showValue="0" reverse="1">
        <cfvo type="percent" val="0"/>
        <cfvo type="num" val="10"/>
        <cfvo type="num" val="24"/>
      </iconSet>
    </cfRule>
  </conditionalFormatting>
  <conditionalFormatting sqref="P51">
    <cfRule type="iconSet" priority="136">
      <iconSet showValue="0" reverse="1">
        <cfvo type="percent" val="0"/>
        <cfvo type="num" val="10"/>
        <cfvo type="num" val="24"/>
      </iconSet>
    </cfRule>
    <cfRule type="colorScale" priority="135">
      <colorScale>
        <cfvo type="num" val="6"/>
        <cfvo type="num" val="9"/>
        <cfvo type="num" val="23"/>
        <color rgb="FFF8696B"/>
        <color rgb="FFFFEB84"/>
        <color rgb="FF63BE7B"/>
      </colorScale>
    </cfRule>
    <cfRule type="iconSet" priority="138">
      <iconSet>
        <cfvo type="percent" val="0"/>
        <cfvo type="percent" val="9"/>
        <cfvo type="percent" val="23"/>
      </iconSet>
    </cfRule>
    <cfRule type="iconSet" priority="137">
      <iconSet showValue="0">
        <cfvo type="percent" val="0"/>
        <cfvo type="num" val="10"/>
        <cfvo type="num" val="24"/>
      </iconSet>
    </cfRule>
  </conditionalFormatting>
  <conditionalFormatting sqref="P52:P53">
    <cfRule type="iconSet" priority="143">
      <iconSet showValue="0" reverse="1">
        <cfvo type="percent" val="0"/>
        <cfvo type="num" val="10"/>
        <cfvo type="num" val="24"/>
      </iconSet>
    </cfRule>
    <cfRule type="iconSet" priority="144">
      <iconSet showValue="0">
        <cfvo type="percent" val="0"/>
        <cfvo type="num" val="10"/>
        <cfvo type="num" val="24"/>
      </iconSet>
    </cfRule>
    <cfRule type="iconSet" priority="145">
      <iconSet>
        <cfvo type="percent" val="0"/>
        <cfvo type="percent" val="9"/>
        <cfvo type="percent" val="23"/>
      </iconSet>
    </cfRule>
    <cfRule type="colorScale" priority="142">
      <colorScale>
        <cfvo type="num" val="6"/>
        <cfvo type="num" val="9"/>
        <cfvo type="num" val="23"/>
        <color rgb="FFF8696B"/>
        <color rgb="FFFFEB84"/>
        <color rgb="FF63BE7B"/>
      </colorScale>
    </cfRule>
  </conditionalFormatting>
  <conditionalFormatting sqref="P54">
    <cfRule type="iconSet" priority="116">
      <iconSet showValue="0">
        <cfvo type="percent" val="0"/>
        <cfvo type="num" val="10"/>
        <cfvo type="num" val="24"/>
      </iconSet>
    </cfRule>
    <cfRule type="iconSet" priority="117">
      <iconSet>
        <cfvo type="percent" val="0"/>
        <cfvo type="percent" val="9"/>
        <cfvo type="percent" val="23"/>
      </iconSet>
    </cfRule>
    <cfRule type="iconSet" priority="115">
      <iconSet showValue="0" reverse="1">
        <cfvo type="percent" val="0"/>
        <cfvo type="num" val="10"/>
        <cfvo type="num" val="24"/>
      </iconSet>
    </cfRule>
    <cfRule type="colorScale" priority="114">
      <colorScale>
        <cfvo type="num" val="6"/>
        <cfvo type="num" val="9"/>
        <cfvo type="num" val="23"/>
        <color rgb="FFF8696B"/>
        <color rgb="FFFFEB84"/>
        <color rgb="FF63BE7B"/>
      </colorScale>
    </cfRule>
  </conditionalFormatting>
  <conditionalFormatting sqref="P55">
    <cfRule type="iconSet" priority="104">
      <iconSet>
        <cfvo type="percent" val="0"/>
        <cfvo type="percent" val="9"/>
        <cfvo type="percent" val="23"/>
      </iconSet>
    </cfRule>
    <cfRule type="iconSet" priority="103">
      <iconSet showValue="0">
        <cfvo type="percent" val="0"/>
        <cfvo type="num" val="10"/>
        <cfvo type="num" val="24"/>
      </iconSet>
    </cfRule>
    <cfRule type="iconSet" priority="102">
      <iconSet showValue="0" reverse="1">
        <cfvo type="percent" val="0"/>
        <cfvo type="num" val="10"/>
        <cfvo type="num" val="24"/>
      </iconSet>
    </cfRule>
    <cfRule type="colorScale" priority="101">
      <colorScale>
        <cfvo type="num" val="6"/>
        <cfvo type="num" val="9"/>
        <cfvo type="num" val="23"/>
        <color rgb="FFF8696B"/>
        <color rgb="FFFFEB84"/>
        <color rgb="FF63BE7B"/>
      </colorScale>
    </cfRule>
    <cfRule type="cellIs" dxfId="279" priority="100" stopIfTrue="1" operator="greaterThan">
      <formula>#REF!</formula>
    </cfRule>
  </conditionalFormatting>
  <conditionalFormatting sqref="P56">
    <cfRule type="iconSet" priority="89">
      <iconSet showValue="0" reverse="1">
        <cfvo type="percent" val="0"/>
        <cfvo type="num" val="10"/>
        <cfvo type="num" val="24"/>
      </iconSet>
    </cfRule>
    <cfRule type="colorScale" priority="88">
      <colorScale>
        <cfvo type="num" val="6"/>
        <cfvo type="num" val="9"/>
        <cfvo type="num" val="23"/>
        <color rgb="FFF8696B"/>
        <color rgb="FFFFEB84"/>
        <color rgb="FF63BE7B"/>
      </colorScale>
    </cfRule>
    <cfRule type="iconSet" priority="91">
      <iconSet>
        <cfvo type="percent" val="0"/>
        <cfvo type="percent" val="9"/>
        <cfvo type="percent" val="23"/>
      </iconSet>
    </cfRule>
    <cfRule type="iconSet" priority="90">
      <iconSet showValue="0">
        <cfvo type="percent" val="0"/>
        <cfvo type="num" val="10"/>
        <cfvo type="num" val="24"/>
      </iconSet>
    </cfRule>
  </conditionalFormatting>
  <conditionalFormatting sqref="P57">
    <cfRule type="colorScale" priority="4">
      <colorScale>
        <cfvo type="num" val="6"/>
        <cfvo type="num" val="9"/>
        <cfvo type="num" val="23"/>
        <color rgb="FFF8696B"/>
        <color rgb="FFFFEB84"/>
        <color rgb="FF63BE7B"/>
      </colorScale>
    </cfRule>
    <cfRule type="iconSet" priority="5">
      <iconSet showValue="0" reverse="1">
        <cfvo type="percent" val="0"/>
        <cfvo type="num" val="10"/>
        <cfvo type="num" val="24"/>
      </iconSet>
    </cfRule>
    <cfRule type="iconSet" priority="6">
      <iconSet showValue="0">
        <cfvo type="percent" val="0"/>
        <cfvo type="num" val="10"/>
        <cfvo type="num" val="24"/>
      </iconSet>
    </cfRule>
    <cfRule type="iconSet" priority="7">
      <iconSet>
        <cfvo type="percent" val="0"/>
        <cfvo type="percent" val="9"/>
        <cfvo type="percent" val="23"/>
      </iconSet>
    </cfRule>
    <cfRule type="cellIs" dxfId="278" priority="8" stopIfTrue="1" operator="greaterThan">
      <formula>#REF!</formula>
    </cfRule>
  </conditionalFormatting>
  <conditionalFormatting sqref="P58">
    <cfRule type="iconSet" priority="85">
      <iconSet showValue="0">
        <cfvo type="percent" val="0"/>
        <cfvo type="num" val="10"/>
        <cfvo type="num" val="24"/>
      </iconSet>
    </cfRule>
    <cfRule type="iconSet" priority="84">
      <iconSet showValue="0" reverse="1">
        <cfvo type="percent" val="0"/>
        <cfvo type="num" val="10"/>
        <cfvo type="num" val="24"/>
      </iconSet>
    </cfRule>
    <cfRule type="colorScale" priority="83">
      <colorScale>
        <cfvo type="num" val="6"/>
        <cfvo type="num" val="9"/>
        <cfvo type="num" val="23"/>
        <color rgb="FFF8696B"/>
        <color rgb="FFFFEB84"/>
        <color rgb="FF63BE7B"/>
      </colorScale>
    </cfRule>
    <cfRule type="iconSet" priority="86">
      <iconSet>
        <cfvo type="percent" val="0"/>
        <cfvo type="percent" val="9"/>
        <cfvo type="percent" val="23"/>
      </iconSet>
    </cfRule>
  </conditionalFormatting>
  <conditionalFormatting sqref="P59">
    <cfRule type="iconSet" priority="80">
      <iconSet showValue="0" reverse="1">
        <cfvo type="percent" val="0"/>
        <cfvo type="num" val="10"/>
        <cfvo type="num" val="24"/>
      </iconSet>
    </cfRule>
    <cfRule type="colorScale" priority="79">
      <colorScale>
        <cfvo type="num" val="6"/>
        <cfvo type="num" val="9"/>
        <cfvo type="num" val="23"/>
        <color rgb="FFF8696B"/>
        <color rgb="FFFFEB84"/>
        <color rgb="FF63BE7B"/>
      </colorScale>
    </cfRule>
    <cfRule type="iconSet" priority="81">
      <iconSet showValue="0">
        <cfvo type="percent" val="0"/>
        <cfvo type="num" val="10"/>
        <cfvo type="num" val="24"/>
      </iconSet>
    </cfRule>
    <cfRule type="iconSet" priority="82">
      <iconSet>
        <cfvo type="percent" val="0"/>
        <cfvo type="percent" val="9"/>
        <cfvo type="percent" val="23"/>
      </iconSet>
    </cfRule>
  </conditionalFormatting>
  <conditionalFormatting sqref="P60">
    <cfRule type="colorScale" priority="71">
      <colorScale>
        <cfvo type="num" val="6"/>
        <cfvo type="num" val="9"/>
        <cfvo type="num" val="23"/>
        <color rgb="FFF8696B"/>
        <color rgb="FFFFEB84"/>
        <color rgb="FF63BE7B"/>
      </colorScale>
    </cfRule>
    <cfRule type="iconSet" priority="72">
      <iconSet showValue="0" reverse="1">
        <cfvo type="percent" val="0"/>
        <cfvo type="num" val="10"/>
        <cfvo type="num" val="24"/>
      </iconSet>
    </cfRule>
    <cfRule type="iconSet" priority="73">
      <iconSet showValue="0">
        <cfvo type="percent" val="0"/>
        <cfvo type="num" val="10"/>
        <cfvo type="num" val="24"/>
      </iconSet>
    </cfRule>
    <cfRule type="iconSet" priority="74">
      <iconSet>
        <cfvo type="percent" val="0"/>
        <cfvo type="percent" val="9"/>
        <cfvo type="percent" val="23"/>
      </iconSet>
    </cfRule>
  </conditionalFormatting>
  <conditionalFormatting sqref="P60:P61">
    <cfRule type="cellIs" dxfId="277" priority="62" stopIfTrue="1" operator="greaterThan">
      <formula>#REF!</formula>
    </cfRule>
  </conditionalFormatting>
  <conditionalFormatting sqref="P61">
    <cfRule type="colorScale" priority="63">
      <colorScale>
        <cfvo type="num" val="6"/>
        <cfvo type="num" val="9"/>
        <cfvo type="num" val="23"/>
        <color rgb="FFF8696B"/>
        <color rgb="FFFFEB84"/>
        <color rgb="FF63BE7B"/>
      </colorScale>
    </cfRule>
    <cfRule type="iconSet" priority="64">
      <iconSet showValue="0" reverse="1">
        <cfvo type="percent" val="0"/>
        <cfvo type="num" val="10"/>
        <cfvo type="num" val="24"/>
      </iconSet>
    </cfRule>
    <cfRule type="iconSet" priority="66">
      <iconSet>
        <cfvo type="percent" val="0"/>
        <cfvo type="percent" val="9"/>
        <cfvo type="percent" val="23"/>
      </iconSet>
    </cfRule>
    <cfRule type="iconSet" priority="65">
      <iconSet showValue="0">
        <cfvo type="percent" val="0"/>
        <cfvo type="num" val="10"/>
        <cfvo type="num" val="24"/>
      </iconSet>
    </cfRule>
  </conditionalFormatting>
  <conditionalFormatting sqref="P62">
    <cfRule type="iconSet" priority="266">
      <iconSet>
        <cfvo type="percent" val="0"/>
        <cfvo type="percent" val="9"/>
        <cfvo type="percent" val="23"/>
      </iconSet>
    </cfRule>
    <cfRule type="iconSet" priority="265">
      <iconSet showValue="0">
        <cfvo type="percent" val="0"/>
        <cfvo type="num" val="10"/>
        <cfvo type="num" val="24"/>
      </iconSet>
    </cfRule>
    <cfRule type="iconSet" priority="264">
      <iconSet showValue="0" reverse="1">
        <cfvo type="percent" val="0"/>
        <cfvo type="num" val="10"/>
        <cfvo type="num" val="24"/>
      </iconSet>
    </cfRule>
    <cfRule type="colorScale" priority="263">
      <colorScale>
        <cfvo type="num" val="6"/>
        <cfvo type="num" val="9"/>
        <cfvo type="num" val="23"/>
        <color rgb="FFF8696B"/>
        <color rgb="FFFFEB84"/>
        <color rgb="FF63BE7B"/>
      </colorScale>
    </cfRule>
  </conditionalFormatting>
  <conditionalFormatting sqref="P63">
    <cfRule type="iconSet" priority="45">
      <iconSet showValue="0">
        <cfvo type="percent" val="0"/>
        <cfvo type="num" val="10"/>
        <cfvo type="num" val="24"/>
      </iconSet>
    </cfRule>
    <cfRule type="cellIs" dxfId="276" priority="42" stopIfTrue="1" operator="greaterThan">
      <formula>#REF!</formula>
    </cfRule>
    <cfRule type="iconSet" priority="46">
      <iconSet>
        <cfvo type="percent" val="0"/>
        <cfvo type="percent" val="9"/>
        <cfvo type="percent" val="23"/>
      </iconSet>
    </cfRule>
    <cfRule type="iconSet" priority="44">
      <iconSet showValue="0" reverse="1">
        <cfvo type="percent" val="0"/>
        <cfvo type="num" val="10"/>
        <cfvo type="num" val="24"/>
      </iconSet>
    </cfRule>
    <cfRule type="colorScale" priority="43">
      <colorScale>
        <cfvo type="num" val="6"/>
        <cfvo type="num" val="9"/>
        <cfvo type="num" val="23"/>
        <color rgb="FFF8696B"/>
        <color rgb="FFFFEB84"/>
        <color rgb="FF63BE7B"/>
      </colorScale>
    </cfRule>
  </conditionalFormatting>
  <conditionalFormatting sqref="P64">
    <cfRule type="iconSet" priority="58">
      <iconSet>
        <cfvo type="percent" val="0"/>
        <cfvo type="percent" val="9"/>
        <cfvo type="percent" val="23"/>
      </iconSet>
    </cfRule>
    <cfRule type="iconSet" priority="56">
      <iconSet showValue="0" reverse="1">
        <cfvo type="percent" val="0"/>
        <cfvo type="num" val="10"/>
        <cfvo type="num" val="24"/>
      </iconSet>
    </cfRule>
    <cfRule type="colorScale" priority="55">
      <colorScale>
        <cfvo type="num" val="6"/>
        <cfvo type="num" val="9"/>
        <cfvo type="num" val="23"/>
        <color rgb="FFF8696B"/>
        <color rgb="FFFFEB84"/>
        <color rgb="FF63BE7B"/>
      </colorScale>
    </cfRule>
    <cfRule type="iconSet" priority="57">
      <iconSet showValue="0">
        <cfvo type="percent" val="0"/>
        <cfvo type="num" val="10"/>
        <cfvo type="num" val="24"/>
      </iconSet>
    </cfRule>
  </conditionalFormatting>
  <conditionalFormatting sqref="P65:P66">
    <cfRule type="iconSet" priority="31">
      <iconSet showValue="0" reverse="1">
        <cfvo type="percent" val="0"/>
        <cfvo type="num" val="10"/>
        <cfvo type="num" val="24"/>
      </iconSet>
    </cfRule>
    <cfRule type="iconSet" priority="33">
      <iconSet>
        <cfvo type="percent" val="0"/>
        <cfvo type="percent" val="9"/>
        <cfvo type="percent" val="23"/>
      </iconSet>
    </cfRule>
    <cfRule type="iconSet" priority="32">
      <iconSet showValue="0">
        <cfvo type="percent" val="0"/>
        <cfvo type="num" val="10"/>
        <cfvo type="num" val="24"/>
      </iconSet>
    </cfRule>
    <cfRule type="colorScale" priority="30">
      <colorScale>
        <cfvo type="num" val="6"/>
        <cfvo type="num" val="9"/>
        <cfvo type="num" val="23"/>
        <color rgb="FFF8696B"/>
        <color rgb="FFFFEB84"/>
        <color rgb="FF63BE7B"/>
      </colorScale>
    </cfRule>
  </conditionalFormatting>
  <conditionalFormatting sqref="P65:P85">
    <cfRule type="cellIs" dxfId="275" priority="29" stopIfTrue="1" operator="greaterThan">
      <formula>#REF!</formula>
    </cfRule>
  </conditionalFormatting>
  <conditionalFormatting sqref="P67:P85">
    <cfRule type="iconSet" priority="285">
      <iconSet showValue="0">
        <cfvo type="percent" val="0"/>
        <cfvo type="num" val="10"/>
        <cfvo type="num" val="24"/>
      </iconSet>
    </cfRule>
    <cfRule type="iconSet" priority="284">
      <iconSet showValue="0" reverse="1">
        <cfvo type="percent" val="0"/>
        <cfvo type="num" val="10"/>
        <cfvo type="num" val="24"/>
      </iconSet>
    </cfRule>
    <cfRule type="colorScale" priority="283">
      <colorScale>
        <cfvo type="num" val="6"/>
        <cfvo type="num" val="9"/>
        <cfvo type="num" val="23"/>
        <color rgb="FFF8696B"/>
        <color rgb="FFFFEB84"/>
        <color rgb="FF63BE7B"/>
      </colorScale>
    </cfRule>
    <cfRule type="iconSet" priority="286">
      <iconSet>
        <cfvo type="percent" val="0"/>
        <cfvo type="percent" val="9"/>
        <cfvo type="percent" val="23"/>
      </iconSet>
    </cfRule>
  </conditionalFormatting>
  <conditionalFormatting sqref="P29:Q29 P34:Q34">
    <cfRule type="cellIs" dxfId="274" priority="439" stopIfTrue="1" operator="greaterThan">
      <formula>#REF!</formula>
    </cfRule>
  </conditionalFormatting>
  <conditionalFormatting sqref="P56:Q56">
    <cfRule type="cellIs" dxfId="273" priority="87" stopIfTrue="1" operator="greaterThan">
      <formula>#REF!</formula>
    </cfRule>
  </conditionalFormatting>
  <conditionalFormatting sqref="P62:Q62">
    <cfRule type="cellIs" dxfId="272" priority="261" stopIfTrue="1" operator="greaterThan">
      <formula>#REF!</formula>
    </cfRule>
  </conditionalFormatting>
  <conditionalFormatting sqref="P11:R12">
    <cfRule type="cellIs" dxfId="271" priority="541" stopIfTrue="1" operator="greaterThan">
      <formula>#REF!</formula>
    </cfRule>
  </conditionalFormatting>
  <conditionalFormatting sqref="P46:R47">
    <cfRule type="cellIs" dxfId="270" priority="185" stopIfTrue="1" operator="greaterThan">
      <formula>#REF!</formula>
    </cfRule>
  </conditionalFormatting>
  <conditionalFormatting sqref="Q13:R28">
    <cfRule type="cellIs" dxfId="269" priority="351" stopIfTrue="1" operator="greaterThan">
      <formula>#REF!</formula>
    </cfRule>
  </conditionalFormatting>
  <conditionalFormatting sqref="Q30:R33">
    <cfRule type="cellIs" dxfId="268" priority="14" stopIfTrue="1" operator="greaterThan">
      <formula>#REF!</formula>
    </cfRule>
  </conditionalFormatting>
  <conditionalFormatting sqref="Q35:R45">
    <cfRule type="cellIs" dxfId="267" priority="118" stopIfTrue="1" operator="greaterThan">
      <formula>#REF!</formula>
    </cfRule>
  </conditionalFormatting>
  <conditionalFormatting sqref="Q48:R55">
    <cfRule type="cellIs" dxfId="266" priority="93" stopIfTrue="1" operator="greaterThan">
      <formula>#REF!</formula>
    </cfRule>
  </conditionalFormatting>
  <conditionalFormatting sqref="Q57:R57">
    <cfRule type="cellIs" dxfId="265" priority="1" stopIfTrue="1" operator="greaterThan">
      <formula>#REF!</formula>
    </cfRule>
  </conditionalFormatting>
  <conditionalFormatting sqref="Q60:R61">
    <cfRule type="cellIs" dxfId="264" priority="59" stopIfTrue="1" operator="greaterThan">
      <formula>#REF!</formula>
    </cfRule>
  </conditionalFormatting>
  <conditionalFormatting sqref="Q63:R66">
    <cfRule type="cellIs" dxfId="263" priority="27" stopIfTrue="1" operator="greaterThan">
      <formula>#REF!</formula>
    </cfRule>
  </conditionalFormatting>
  <conditionalFormatting sqref="Q69:R70">
    <cfRule type="cellIs" dxfId="262" priority="273" stopIfTrue="1" operator="greaterThan">
      <formula>#REF!</formula>
    </cfRule>
  </conditionalFormatting>
  <conditionalFormatting sqref="Q73:R77">
    <cfRule type="cellIs" dxfId="261" priority="268" stopIfTrue="1" operator="greaterThan">
      <formula>#REF!</formula>
    </cfRule>
  </conditionalFormatting>
  <conditionalFormatting sqref="Q79:R79">
    <cfRule type="cellIs" dxfId="260" priority="272" stopIfTrue="1" operator="greaterThan">
      <formula>#REF!</formula>
    </cfRule>
  </conditionalFormatting>
  <conditionalFormatting sqref="Q82:R85">
    <cfRule type="cellIs" dxfId="259" priority="270" stopIfTrue="1" operator="greaterThan">
      <formula>#REF!</formula>
    </cfRule>
  </conditionalFormatting>
  <conditionalFormatting sqref="T11:T85 AI11:AI85">
    <cfRule type="containsText" dxfId="258" priority="13" stopIfTrue="1" operator="containsText" text="Aceptable">
      <formula>NOT(ISERROR(SEARCH("Aceptable",T11)))</formula>
    </cfRule>
    <cfRule type="containsText" dxfId="257" priority="12" stopIfTrue="1" operator="containsText" text="Mejorable">
      <formula>NOT(ISERROR(SEARCH("Mejorable",T11)))</formula>
    </cfRule>
    <cfRule type="containsText" dxfId="256" priority="11" stopIfTrue="1" operator="containsText" text="NO Aceptable">
      <formula>NOT(ISERROR(SEARCH("NO Aceptable",T11)))</formula>
    </cfRule>
    <cfRule type="containsText" dxfId="255" priority="10" stopIfTrue="1" operator="containsText" text="No Aceptable o Aceptable con Control Especifico">
      <formula>NOT(ISERROR(SEARCH("No Aceptable o Aceptable con Control Especifico",T11)))</formula>
    </cfRule>
  </conditionalFormatting>
  <conditionalFormatting sqref="AD11:AE28">
    <cfRule type="cellIs" dxfId="254" priority="353" stopIfTrue="1" operator="greaterThan">
      <formula>#REF!</formula>
    </cfRule>
  </conditionalFormatting>
  <conditionalFormatting sqref="AD29:AE29 AD34:AE34">
    <cfRule type="cellIs" dxfId="253" priority="432" stopIfTrue="1" operator="greaterThan">
      <formula>#REF!</formula>
    </cfRule>
  </conditionalFormatting>
  <conditionalFormatting sqref="AD30:AE31 AD33:AE33">
    <cfRule type="cellIs" dxfId="252" priority="327" stopIfTrue="1" operator="greaterThan">
      <formula>#REF!</formula>
    </cfRule>
  </conditionalFormatting>
  <conditionalFormatting sqref="AD32:AE32">
    <cfRule type="cellIs" dxfId="251" priority="16" stopIfTrue="1" operator="greaterThan">
      <formula>#REF!</formula>
    </cfRule>
  </conditionalFormatting>
  <conditionalFormatting sqref="AD35:AE85">
    <cfRule type="cellIs" dxfId="250" priority="3" stopIfTrue="1" operator="greaterThan">
      <formula>#REF!</formula>
    </cfRule>
  </conditionalFormatting>
  <conditionalFormatting sqref="AG11:AG85">
    <cfRule type="containsText" dxfId="249" priority="9" stopIfTrue="1" operator="containsText" text="ACEPTABLE">
      <formula>NOT(ISERROR(SEARCH("ACEPTABLE",AG11)))</formula>
    </cfRule>
  </conditionalFormatting>
  <dataValidations count="7">
    <dataValidation type="list" allowBlank="1" showInputMessage="1" showErrorMessage="1" sqref="C11:C85" xr:uid="{1E50BEBF-FC19-0649-BCD6-E017DCE1DBCC}">
      <formula1>"INTERNA,EXTERNA"</formula1>
    </dataValidation>
    <dataValidation type="list" allowBlank="1" showInputMessage="1" showErrorMessage="1" sqref="G11:G85" xr:uid="{42A9F0B0-4B91-6F45-B10C-80A3F64EA213}">
      <formula1>INDIRECT($F11)</formula1>
    </dataValidation>
    <dataValidation type="list" allowBlank="1" showInputMessage="1" showErrorMessage="1" sqref="B11:B85" xr:uid="{B5E55D85-6368-8D49-BDC6-B6935F4284B4}">
      <formula1>"RUTINARIA,NO RUTINARIA"</formula1>
    </dataValidation>
    <dataValidation type="list" allowBlank="1" showInputMessage="1" showErrorMessage="1" sqref="Y11:Y85" xr:uid="{F84BC425-59EB-3B47-AB26-E206DF84968C}">
      <formula1>"SI,NO"</formula1>
    </dataValidation>
    <dataValidation type="list" allowBlank="1" showInputMessage="1" showErrorMessage="1" sqref="AD11:AD85 M11:M85" xr:uid="{437C820B-94B4-F34B-86CB-CBE947868D56}">
      <formula1>"10, 6, 2, 1"</formula1>
    </dataValidation>
    <dataValidation type="list" allowBlank="1" showInputMessage="1" showErrorMessage="1" sqref="AE11:AE85 N11:N85" xr:uid="{CA13D9DC-ACEB-E843-9909-BDA028034BB2}">
      <formula1>"4, 3, 2, 1"</formula1>
    </dataValidation>
    <dataValidation type="list" allowBlank="1" showInputMessage="1" showErrorMessage="1" sqref="Q11:Q85" xr:uid="{AFA1D189-4F39-534A-A09B-30F2653132ED}">
      <formula1>"100,60,25,10"</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EEEAC541-EEB0-FE4C-8BEB-428E334156D3}">
          <x14:formula1>
            <xm:f>'Peligros GTC 45'!$B$3:$H$3</xm:f>
          </x14:formula1>
          <xm:sqref>F11:F85</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48CBF-6A40-7A4E-BA92-EDE4F9CBAE62}">
  <sheetPr>
    <tabColor theme="4" tint="0.39997558519241921"/>
  </sheetPr>
  <dimension ref="A1:AN83"/>
  <sheetViews>
    <sheetView showGridLines="0" zoomScale="90" zoomScaleNormal="90" zoomScaleSheetLayoutView="100" workbookViewId="0">
      <selection activeCell="G11" sqref="G11"/>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796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498</v>
      </c>
      <c r="C4" s="443"/>
      <c r="D4" s="443"/>
      <c r="E4" s="443"/>
      <c r="F4" s="74"/>
      <c r="G4" s="164" t="s">
        <v>228</v>
      </c>
      <c r="H4" s="443" t="s">
        <v>1190</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05" customHeight="1">
      <c r="A11" s="560" t="s">
        <v>384</v>
      </c>
      <c r="B11" s="152" t="s">
        <v>385</v>
      </c>
      <c r="C11" s="162" t="s">
        <v>386</v>
      </c>
      <c r="D11" s="136" t="s">
        <v>387</v>
      </c>
      <c r="E11" s="149" t="s">
        <v>846</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6"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934</v>
      </c>
      <c r="AD11" s="153">
        <v>2</v>
      </c>
      <c r="AE11" s="154">
        <v>2</v>
      </c>
      <c r="AF11" s="156">
        <f t="shared" ref="AF11:AF39"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7" customHeight="1">
      <c r="A12" s="560"/>
      <c r="B12" s="152" t="s">
        <v>385</v>
      </c>
      <c r="C12" s="162" t="s">
        <v>386</v>
      </c>
      <c r="D12" s="208" t="s">
        <v>1183</v>
      </c>
      <c r="E12" s="149" t="s">
        <v>846</v>
      </c>
      <c r="F12" s="208" t="s">
        <v>27</v>
      </c>
      <c r="G12" s="136" t="s">
        <v>34</v>
      </c>
      <c r="H12" s="136" t="s">
        <v>422</v>
      </c>
      <c r="I12" s="136" t="s">
        <v>596</v>
      </c>
      <c r="J12" s="147" t="s">
        <v>389</v>
      </c>
      <c r="K12" s="149" t="s">
        <v>598</v>
      </c>
      <c r="L12" s="147" t="s">
        <v>390</v>
      </c>
      <c r="M12" s="153">
        <v>2</v>
      </c>
      <c r="N12" s="154">
        <v>3</v>
      </c>
      <c r="O12" s="153">
        <f>M12*N12</f>
        <v>6</v>
      </c>
      <c r="P12" s="167" t="str">
        <f t="shared" ref="P12:P66" si="2">IF((O12&gt;23),"MuyAlto",IF(O12&gt;9,"Alto",IF(O12&gt;5,"Medio",IF(O12&lt;6,"Bajo"))))</f>
        <v>Medio</v>
      </c>
      <c r="Q12" s="153">
        <v>60</v>
      </c>
      <c r="R12" s="153">
        <f t="shared" si="0"/>
        <v>360</v>
      </c>
      <c r="S12" s="153" t="str">
        <f t="shared" ref="S12:S66" si="3">IF((R12&gt;599),"I",IF(R12&gt;149,"II",IF(R12&gt;39,"III",IF(R12&lt;31,"IV"))))</f>
        <v>II</v>
      </c>
      <c r="T12" s="155" t="str">
        <f t="shared" ref="T12:T66"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851</v>
      </c>
      <c r="AB12" s="147" t="s">
        <v>390</v>
      </c>
      <c r="AC12" s="209" t="s">
        <v>934</v>
      </c>
      <c r="AD12" s="153">
        <v>2</v>
      </c>
      <c r="AE12" s="154">
        <v>2</v>
      </c>
      <c r="AF12" s="156">
        <f t="shared" si="1"/>
        <v>4</v>
      </c>
      <c r="AG12" s="157">
        <f>AF12*Q12</f>
        <v>240</v>
      </c>
      <c r="AH12" s="158" t="str">
        <f t="shared" ref="AH12:AH39"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11.2">
      <c r="A13" s="560"/>
      <c r="B13" s="152" t="s">
        <v>385</v>
      </c>
      <c r="C13" s="162" t="s">
        <v>386</v>
      </c>
      <c r="D13" s="136" t="s">
        <v>408</v>
      </c>
      <c r="E13" s="149" t="s">
        <v>846</v>
      </c>
      <c r="F13" s="208" t="s">
        <v>27</v>
      </c>
      <c r="G13" s="208" t="s">
        <v>61</v>
      </c>
      <c r="H13" s="136" t="s">
        <v>413</v>
      </c>
      <c r="I13" s="136" t="s">
        <v>1101</v>
      </c>
      <c r="J13" s="147" t="s">
        <v>389</v>
      </c>
      <c r="K13" s="147" t="s">
        <v>397</v>
      </c>
      <c r="L13" s="147" t="s">
        <v>414</v>
      </c>
      <c r="M13" s="153">
        <v>6</v>
      </c>
      <c r="N13" s="154">
        <v>3</v>
      </c>
      <c r="O13" s="153">
        <f t="shared" ref="O13:O14" si="6">M13*N13</f>
        <v>18</v>
      </c>
      <c r="P13" s="167" t="str">
        <f t="shared" si="2"/>
        <v>Alto</v>
      </c>
      <c r="Q13" s="153">
        <v>25</v>
      </c>
      <c r="R13" s="153">
        <f t="shared" si="0"/>
        <v>450</v>
      </c>
      <c r="S13" s="153" t="str">
        <f t="shared" si="3"/>
        <v>II</v>
      </c>
      <c r="T13" s="155" t="str">
        <f t="shared" si="4"/>
        <v>No Aceptable o Aceptable con Control Especifico</v>
      </c>
      <c r="U13" s="137" t="s">
        <v>391</v>
      </c>
      <c r="V13" s="137" t="s">
        <v>392</v>
      </c>
      <c r="W13" s="137" t="s">
        <v>392</v>
      </c>
      <c r="X13" s="149" t="s">
        <v>393</v>
      </c>
      <c r="Y13" s="148" t="s">
        <v>278</v>
      </c>
      <c r="Z13" s="148" t="s">
        <v>392</v>
      </c>
      <c r="AA13" s="149" t="s">
        <v>851</v>
      </c>
      <c r="AB13" s="147" t="s">
        <v>390</v>
      </c>
      <c r="AC13" s="209" t="s">
        <v>934</v>
      </c>
      <c r="AD13" s="153">
        <v>2</v>
      </c>
      <c r="AE13" s="154">
        <v>1</v>
      </c>
      <c r="AF13" s="156">
        <f t="shared" si="1"/>
        <v>2</v>
      </c>
      <c r="AG13" s="157">
        <f t="shared" ref="AG13" si="7">AF13*Q13</f>
        <v>50</v>
      </c>
      <c r="AH13" s="158" t="str">
        <f t="shared" si="5"/>
        <v>III</v>
      </c>
      <c r="AI13" s="155" t="str">
        <f t="shared" ref="AI13" si="8">IF(AH13="IV","Aceptable",IF(AH13="III","Mejorable",IF(AH13="II","No Aceptable o Aceptable con Control Especifico",IF(AH13="I","No Aceptable"))))</f>
        <v>Mejorable</v>
      </c>
      <c r="AJ13" s="159">
        <f t="shared" ref="AJ13" si="9">R13</f>
        <v>450</v>
      </c>
      <c r="AK13" s="159">
        <f t="shared" ref="AK13" si="10">AG13</f>
        <v>50</v>
      </c>
      <c r="AL13" s="160">
        <f t="shared" ref="AL13" si="11">(AJ13-AK13)/AJ13</f>
        <v>0.88888888888888884</v>
      </c>
      <c r="AM13" s="161" t="s">
        <v>415</v>
      </c>
      <c r="AN13" s="210" t="s">
        <v>411</v>
      </c>
    </row>
    <row r="14" spans="1:40" s="69" customFormat="1" ht="238.95" customHeight="1">
      <c r="A14" s="560"/>
      <c r="B14" s="152" t="s">
        <v>385</v>
      </c>
      <c r="C14" s="162" t="s">
        <v>386</v>
      </c>
      <c r="D14" s="136" t="s">
        <v>416</v>
      </c>
      <c r="E14" s="149" t="s">
        <v>846</v>
      </c>
      <c r="F14" s="208" t="s">
        <v>27</v>
      </c>
      <c r="G14" s="136" t="s">
        <v>54</v>
      </c>
      <c r="H14" s="136" t="s">
        <v>417</v>
      </c>
      <c r="I14" s="136" t="s">
        <v>594</v>
      </c>
      <c r="J14" s="147" t="s">
        <v>389</v>
      </c>
      <c r="K14" s="149" t="s">
        <v>595</v>
      </c>
      <c r="L14" s="147" t="s">
        <v>390</v>
      </c>
      <c r="M14" s="153">
        <v>2</v>
      </c>
      <c r="N14" s="154">
        <v>3</v>
      </c>
      <c r="O14" s="153">
        <f t="shared" si="6"/>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599</v>
      </c>
      <c r="Y14" s="148" t="s">
        <v>278</v>
      </c>
      <c r="Z14" s="148" t="s">
        <v>392</v>
      </c>
      <c r="AA14" s="149" t="s">
        <v>851</v>
      </c>
      <c r="AB14" s="147" t="s">
        <v>390</v>
      </c>
      <c r="AC14" s="209" t="s">
        <v>934</v>
      </c>
      <c r="AD14" s="153">
        <v>2</v>
      </c>
      <c r="AE14" s="154">
        <v>2</v>
      </c>
      <c r="AF14" s="156">
        <f t="shared" si="1"/>
        <v>4</v>
      </c>
      <c r="AG14" s="157">
        <f>AF14*Q14</f>
        <v>240</v>
      </c>
      <c r="AH14" s="158" t="str">
        <f t="shared" si="5"/>
        <v>II</v>
      </c>
      <c r="AI14" s="155" t="str">
        <f>IF(AH14="IV","Aceptable",IF(AH14="III","Mejorable",IF(AH14="II","No Aceptable o Aceptable con Control Especifico",IF(AH14="I","No Aceptable"))))</f>
        <v>No Aceptable o Aceptable con Control Especifico</v>
      </c>
      <c r="AJ14" s="159">
        <f>R14</f>
        <v>360</v>
      </c>
      <c r="AK14" s="159">
        <f>AG14</f>
        <v>240</v>
      </c>
      <c r="AL14" s="160">
        <f>(AJ14-AK14)/AJ14</f>
        <v>0.33333333333333331</v>
      </c>
      <c r="AM14" s="161" t="s">
        <v>394</v>
      </c>
      <c r="AN14" s="210" t="s">
        <v>427</v>
      </c>
    </row>
    <row r="15" spans="1:40" s="69" customFormat="1" ht="229.05" customHeight="1">
      <c r="A15" s="560"/>
      <c r="B15" s="152" t="s">
        <v>385</v>
      </c>
      <c r="C15" s="162" t="s">
        <v>386</v>
      </c>
      <c r="D15" s="136" t="s">
        <v>421</v>
      </c>
      <c r="E15" s="149" t="s">
        <v>846</v>
      </c>
      <c r="F15" s="208" t="s">
        <v>27</v>
      </c>
      <c r="G15" s="208" t="s">
        <v>591</v>
      </c>
      <c r="H15" s="136" t="s">
        <v>437</v>
      </c>
      <c r="I15" s="136" t="s">
        <v>596</v>
      </c>
      <c r="J15" s="147" t="s">
        <v>389</v>
      </c>
      <c r="K15" s="149" t="s">
        <v>598</v>
      </c>
      <c r="L15" s="147" t="s">
        <v>390</v>
      </c>
      <c r="M15" s="153">
        <v>2</v>
      </c>
      <c r="N15" s="154">
        <v>3</v>
      </c>
      <c r="O15" s="153">
        <f>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599</v>
      </c>
      <c r="Y15" s="148" t="s">
        <v>278</v>
      </c>
      <c r="Z15" s="148" t="s">
        <v>392</v>
      </c>
      <c r="AA15" s="149" t="s">
        <v>851</v>
      </c>
      <c r="AB15" s="147" t="s">
        <v>390</v>
      </c>
      <c r="AC15" s="209" t="s">
        <v>934</v>
      </c>
      <c r="AD15" s="153">
        <v>2</v>
      </c>
      <c r="AE15" s="154">
        <v>2</v>
      </c>
      <c r="AF15" s="156">
        <f t="shared" ref="AF15" si="12">AD15*AE15</f>
        <v>4</v>
      </c>
      <c r="AG15" s="157">
        <f>AF15*Q15</f>
        <v>240</v>
      </c>
      <c r="AH15" s="158" t="str">
        <f t="shared" ref="AH15" si="13">IF((AG15&gt;599),"I",IF(AG15&gt;149,"II",IF(AG15&gt;39,"III",IF(AG15&lt;31,"IV"))))</f>
        <v>II</v>
      </c>
      <c r="AI15" s="155" t="str">
        <f>IF(AH15="IV","Aceptable",IF(AH15="III","Mejorable",IF(AH15="II","No Aceptable o Aceptable con Control Especifico",IF(AH15="I","No Aceptable"))))</f>
        <v>No Aceptable o Aceptable con Control Especifico</v>
      </c>
      <c r="AJ15" s="159">
        <f>R15</f>
        <v>360</v>
      </c>
      <c r="AK15" s="159">
        <f>AG15</f>
        <v>240</v>
      </c>
      <c r="AL15" s="160">
        <f>(AJ15-AK15)/AJ15</f>
        <v>0.33333333333333331</v>
      </c>
      <c r="AM15" s="161" t="s">
        <v>407</v>
      </c>
      <c r="AN15" s="210" t="s">
        <v>427</v>
      </c>
    </row>
    <row r="16" spans="1:40" s="69" customFormat="1" ht="174" customHeight="1">
      <c r="A16" s="560"/>
      <c r="B16" s="152" t="s">
        <v>385</v>
      </c>
      <c r="C16" s="162" t="s">
        <v>386</v>
      </c>
      <c r="D16" s="136" t="s">
        <v>855</v>
      </c>
      <c r="E16" s="149" t="s">
        <v>846</v>
      </c>
      <c r="F16" s="208" t="s">
        <v>28</v>
      </c>
      <c r="G16" s="136" t="s">
        <v>48</v>
      </c>
      <c r="H16" s="136" t="s">
        <v>396</v>
      </c>
      <c r="I16" s="136" t="s">
        <v>600</v>
      </c>
      <c r="J16" s="149" t="s">
        <v>603</v>
      </c>
      <c r="K16" s="149" t="s">
        <v>604</v>
      </c>
      <c r="L16" s="147" t="s">
        <v>390</v>
      </c>
      <c r="M16" s="153">
        <v>2</v>
      </c>
      <c r="N16" s="154">
        <v>3</v>
      </c>
      <c r="O16" s="153">
        <f>M16*N16</f>
        <v>6</v>
      </c>
      <c r="P16" s="167" t="str">
        <f t="shared" si="2"/>
        <v>Medio</v>
      </c>
      <c r="Q16" s="153">
        <v>60</v>
      </c>
      <c r="R16" s="153">
        <f t="shared" si="0"/>
        <v>360</v>
      </c>
      <c r="S16" s="153" t="str">
        <f t="shared" si="3"/>
        <v>II</v>
      </c>
      <c r="T16" s="155" t="str">
        <f t="shared" si="4"/>
        <v>No Aceptable o Aceptable con Control Especifico</v>
      </c>
      <c r="U16" s="137" t="s">
        <v>391</v>
      </c>
      <c r="V16" s="137" t="s">
        <v>392</v>
      </c>
      <c r="W16" s="137" t="s">
        <v>392</v>
      </c>
      <c r="X16" s="149" t="s">
        <v>398</v>
      </c>
      <c r="Y16" s="148" t="s">
        <v>278</v>
      </c>
      <c r="Z16" s="148" t="s">
        <v>392</v>
      </c>
      <c r="AA16" s="149" t="s">
        <v>704</v>
      </c>
      <c r="AB16" s="147" t="s">
        <v>837</v>
      </c>
      <c r="AC16" s="209" t="s">
        <v>659</v>
      </c>
      <c r="AD16" s="153">
        <v>2</v>
      </c>
      <c r="AE16" s="154">
        <v>2</v>
      </c>
      <c r="AF16" s="156">
        <f t="shared" si="1"/>
        <v>4</v>
      </c>
      <c r="AG16" s="157">
        <f t="shared" ref="AG16:AG39" si="14">AF16*Q16</f>
        <v>240</v>
      </c>
      <c r="AH16" s="158" t="str">
        <f t="shared" si="5"/>
        <v>II</v>
      </c>
      <c r="AI16" s="155" t="str">
        <f t="shared" ref="AI16:AI39" si="15">IF(AH16="IV","Aceptable",IF(AH16="III","Mejorable",IF(AH16="II","No Aceptable o Aceptable con Control Especifico",IF(AH16="I","No Aceptable"))))</f>
        <v>No Aceptable o Aceptable con Control Especifico</v>
      </c>
      <c r="AJ16" s="159">
        <f t="shared" ref="AJ16:AJ19" si="16">R16</f>
        <v>360</v>
      </c>
      <c r="AK16" s="159">
        <f t="shared" ref="AK16:AK39" si="17">AG16</f>
        <v>240</v>
      </c>
      <c r="AL16" s="160">
        <f t="shared" ref="AL16:AL43" si="18">(AJ16-AK16)/AJ16</f>
        <v>0.33333333333333331</v>
      </c>
      <c r="AM16" s="161" t="s">
        <v>418</v>
      </c>
      <c r="AN16" s="210" t="s">
        <v>427</v>
      </c>
    </row>
    <row r="17" spans="1:40" s="69" customFormat="1" ht="157.94999999999999" customHeight="1">
      <c r="A17" s="560"/>
      <c r="B17" s="152" t="s">
        <v>385</v>
      </c>
      <c r="C17" s="162" t="s">
        <v>386</v>
      </c>
      <c r="D17" s="136" t="s">
        <v>855</v>
      </c>
      <c r="E17" s="149" t="s">
        <v>846</v>
      </c>
      <c r="F17" s="208" t="s">
        <v>28</v>
      </c>
      <c r="G17" s="136" t="s">
        <v>35</v>
      </c>
      <c r="H17" s="136" t="s">
        <v>400</v>
      </c>
      <c r="I17" s="136" t="s">
        <v>605</v>
      </c>
      <c r="J17" s="149" t="s">
        <v>401</v>
      </c>
      <c r="K17" s="147" t="s">
        <v>397</v>
      </c>
      <c r="L17" s="147" t="s">
        <v>390</v>
      </c>
      <c r="M17" s="153">
        <v>2</v>
      </c>
      <c r="N17" s="154">
        <v>3</v>
      </c>
      <c r="O17" s="153">
        <f t="shared" ref="O17:O66" si="19">M17*N17</f>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606</v>
      </c>
      <c r="Y17" s="148" t="s">
        <v>278</v>
      </c>
      <c r="Z17" s="148" t="s">
        <v>392</v>
      </c>
      <c r="AA17" s="149" t="s">
        <v>854</v>
      </c>
      <c r="AB17" s="147" t="s">
        <v>390</v>
      </c>
      <c r="AC17" s="209" t="s">
        <v>659</v>
      </c>
      <c r="AD17" s="153">
        <v>2</v>
      </c>
      <c r="AE17" s="154">
        <v>2</v>
      </c>
      <c r="AF17" s="156">
        <f t="shared" si="1"/>
        <v>4</v>
      </c>
      <c r="AG17" s="157">
        <f t="shared" si="14"/>
        <v>240</v>
      </c>
      <c r="AH17" s="158" t="str">
        <f t="shared" si="5"/>
        <v>II</v>
      </c>
      <c r="AI17" s="155" t="str">
        <f t="shared" si="15"/>
        <v>No Aceptable o Aceptable con Control Especifico</v>
      </c>
      <c r="AJ17" s="159">
        <f t="shared" si="16"/>
        <v>360</v>
      </c>
      <c r="AK17" s="159">
        <f t="shared" si="17"/>
        <v>240</v>
      </c>
      <c r="AL17" s="160">
        <f t="shared" si="18"/>
        <v>0.33333333333333331</v>
      </c>
      <c r="AM17" s="161" t="s">
        <v>418</v>
      </c>
      <c r="AN17" s="210" t="s">
        <v>427</v>
      </c>
    </row>
    <row r="18" spans="1:40" s="69" customFormat="1" ht="157.05000000000001" customHeight="1">
      <c r="A18" s="560"/>
      <c r="B18" s="152" t="s">
        <v>385</v>
      </c>
      <c r="C18" s="162" t="s">
        <v>386</v>
      </c>
      <c r="D18" s="136" t="s">
        <v>855</v>
      </c>
      <c r="E18" s="149" t="s">
        <v>846</v>
      </c>
      <c r="F18" s="208" t="s">
        <v>25</v>
      </c>
      <c r="G18" s="136" t="s">
        <v>570</v>
      </c>
      <c r="H18" s="136" t="s">
        <v>402</v>
      </c>
      <c r="I18" s="136" t="s">
        <v>403</v>
      </c>
      <c r="J18" s="149" t="s">
        <v>389</v>
      </c>
      <c r="K18" s="147" t="s">
        <v>397</v>
      </c>
      <c r="L18" s="149" t="s">
        <v>404</v>
      </c>
      <c r="M18" s="153">
        <v>2</v>
      </c>
      <c r="N18" s="154">
        <v>3</v>
      </c>
      <c r="O18" s="153">
        <f t="shared" si="19"/>
        <v>6</v>
      </c>
      <c r="P18" s="167" t="str">
        <f t="shared" si="2"/>
        <v>Medio</v>
      </c>
      <c r="Q18" s="153">
        <v>10</v>
      </c>
      <c r="R18" s="153">
        <f t="shared" si="0"/>
        <v>60</v>
      </c>
      <c r="S18" s="153" t="str">
        <f t="shared" si="3"/>
        <v>III</v>
      </c>
      <c r="T18" s="155" t="str">
        <f t="shared" si="4"/>
        <v>Mejorable</v>
      </c>
      <c r="U18" s="137" t="s">
        <v>391</v>
      </c>
      <c r="V18" s="137" t="s">
        <v>392</v>
      </c>
      <c r="W18" s="137" t="s">
        <v>392</v>
      </c>
      <c r="X18" s="149" t="s">
        <v>405</v>
      </c>
      <c r="Y18" s="148" t="s">
        <v>278</v>
      </c>
      <c r="Z18" s="147" t="s">
        <v>607</v>
      </c>
      <c r="AA18" s="149" t="s">
        <v>886</v>
      </c>
      <c r="AB18" s="147" t="s">
        <v>390</v>
      </c>
      <c r="AC18" s="209" t="s">
        <v>658</v>
      </c>
      <c r="AD18" s="153">
        <v>2</v>
      </c>
      <c r="AE18" s="154">
        <v>2</v>
      </c>
      <c r="AF18" s="156">
        <f t="shared" si="1"/>
        <v>4</v>
      </c>
      <c r="AG18" s="157">
        <f t="shared" si="14"/>
        <v>40</v>
      </c>
      <c r="AH18" s="158" t="str">
        <f t="shared" si="5"/>
        <v>III</v>
      </c>
      <c r="AI18" s="155" t="str">
        <f t="shared" si="15"/>
        <v>Mejorable</v>
      </c>
      <c r="AJ18" s="159">
        <f t="shared" si="16"/>
        <v>60</v>
      </c>
      <c r="AK18" s="159">
        <f t="shared" si="17"/>
        <v>40</v>
      </c>
      <c r="AL18" s="160">
        <f t="shared" si="18"/>
        <v>0.33333333333333331</v>
      </c>
      <c r="AM18" s="161" t="s">
        <v>407</v>
      </c>
      <c r="AN18" s="210" t="s">
        <v>427</v>
      </c>
    </row>
    <row r="19" spans="1:40" s="69" customFormat="1" ht="166.95" customHeight="1">
      <c r="A19" s="560"/>
      <c r="B19" s="152" t="s">
        <v>385</v>
      </c>
      <c r="C19" s="162" t="s">
        <v>574</v>
      </c>
      <c r="D19" s="136" t="s">
        <v>408</v>
      </c>
      <c r="E19" s="149" t="s">
        <v>846</v>
      </c>
      <c r="F19" s="208" t="s">
        <v>25</v>
      </c>
      <c r="G19" s="136" t="s">
        <v>569</v>
      </c>
      <c r="H19" s="311" t="s">
        <v>949</v>
      </c>
      <c r="I19" s="149" t="s">
        <v>706</v>
      </c>
      <c r="J19" s="149" t="s">
        <v>389</v>
      </c>
      <c r="K19" s="147" t="s">
        <v>397</v>
      </c>
      <c r="L19" s="149" t="s">
        <v>707</v>
      </c>
      <c r="M19" s="153">
        <v>2</v>
      </c>
      <c r="N19" s="154">
        <v>3</v>
      </c>
      <c r="O19" s="153">
        <f t="shared" si="19"/>
        <v>6</v>
      </c>
      <c r="P19" s="167" t="str">
        <f t="shared" si="2"/>
        <v>Medio</v>
      </c>
      <c r="Q19" s="153">
        <v>60</v>
      </c>
      <c r="R19" s="153">
        <f t="shared" si="0"/>
        <v>360</v>
      </c>
      <c r="S19" s="153" t="str">
        <f t="shared" si="3"/>
        <v>II</v>
      </c>
      <c r="T19" s="155" t="str">
        <f t="shared" si="4"/>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si="1"/>
        <v>4</v>
      </c>
      <c r="AG19" s="157">
        <f t="shared" si="14"/>
        <v>240</v>
      </c>
      <c r="AH19" s="158" t="str">
        <f t="shared" si="5"/>
        <v>II</v>
      </c>
      <c r="AI19" s="155" t="str">
        <f t="shared" si="15"/>
        <v>No Aceptable o Aceptable con Control Especifico</v>
      </c>
      <c r="AJ19" s="159">
        <f t="shared" si="16"/>
        <v>360</v>
      </c>
      <c r="AK19" s="159">
        <f t="shared" si="17"/>
        <v>240</v>
      </c>
      <c r="AL19" s="160">
        <f t="shared" si="18"/>
        <v>0.33333333333333331</v>
      </c>
      <c r="AM19" s="161" t="s">
        <v>394</v>
      </c>
      <c r="AN19" s="210" t="s">
        <v>427</v>
      </c>
    </row>
    <row r="20" spans="1:40" s="69" customFormat="1" ht="187.95" customHeight="1">
      <c r="A20" s="560"/>
      <c r="B20" s="152" t="s">
        <v>385</v>
      </c>
      <c r="C20" s="162" t="s">
        <v>386</v>
      </c>
      <c r="D20" s="136" t="s">
        <v>408</v>
      </c>
      <c r="E20" s="149" t="s">
        <v>846</v>
      </c>
      <c r="F20" s="208" t="s">
        <v>29</v>
      </c>
      <c r="G20" s="136" t="s">
        <v>62</v>
      </c>
      <c r="H20" s="136" t="s">
        <v>409</v>
      </c>
      <c r="I20" s="147" t="s">
        <v>681</v>
      </c>
      <c r="J20" s="149" t="s">
        <v>389</v>
      </c>
      <c r="K20" s="149" t="s">
        <v>397</v>
      </c>
      <c r="L20" s="149" t="s">
        <v>682</v>
      </c>
      <c r="M20" s="153">
        <v>6</v>
      </c>
      <c r="N20" s="154">
        <v>1</v>
      </c>
      <c r="O20" s="153">
        <f t="shared" si="19"/>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936</v>
      </c>
      <c r="AB20" s="147" t="s">
        <v>390</v>
      </c>
      <c r="AC20" s="209" t="s">
        <v>688</v>
      </c>
      <c r="AD20" s="153">
        <v>2</v>
      </c>
      <c r="AE20" s="154">
        <v>1</v>
      </c>
      <c r="AF20" s="156">
        <f t="shared" si="1"/>
        <v>2</v>
      </c>
      <c r="AG20" s="157">
        <f t="shared" si="14"/>
        <v>200</v>
      </c>
      <c r="AH20" s="158" t="str">
        <f t="shared" si="5"/>
        <v>II</v>
      </c>
      <c r="AI20" s="155" t="str">
        <f t="shared" si="15"/>
        <v>No Aceptable o Aceptable con Control Especifico</v>
      </c>
      <c r="AJ20" s="159">
        <v>600</v>
      </c>
      <c r="AK20" s="159">
        <f t="shared" si="17"/>
        <v>200</v>
      </c>
      <c r="AL20" s="160">
        <f t="shared" si="18"/>
        <v>0.66666666666666663</v>
      </c>
      <c r="AM20" s="161" t="s">
        <v>394</v>
      </c>
      <c r="AN20" s="210" t="s">
        <v>399</v>
      </c>
    </row>
    <row r="21" spans="1:40" s="69" customFormat="1" ht="169.95" customHeight="1">
      <c r="A21" s="560"/>
      <c r="B21" s="152" t="s">
        <v>385</v>
      </c>
      <c r="C21" s="162" t="s">
        <v>386</v>
      </c>
      <c r="D21" s="136" t="s">
        <v>408</v>
      </c>
      <c r="E21" s="149" t="s">
        <v>846</v>
      </c>
      <c r="F21" s="208" t="s">
        <v>29</v>
      </c>
      <c r="G21" s="136" t="s">
        <v>67</v>
      </c>
      <c r="H21" s="136" t="s">
        <v>412</v>
      </c>
      <c r="I21" s="147" t="s">
        <v>852</v>
      </c>
      <c r="J21" s="149" t="s">
        <v>389</v>
      </c>
      <c r="K21" s="149" t="s">
        <v>397</v>
      </c>
      <c r="L21" s="149" t="s">
        <v>685</v>
      </c>
      <c r="M21" s="153">
        <v>6</v>
      </c>
      <c r="N21" s="154">
        <v>1</v>
      </c>
      <c r="O21" s="153">
        <f t="shared" si="19"/>
        <v>6</v>
      </c>
      <c r="P21" s="167" t="str">
        <f t="shared" si="2"/>
        <v>Medio</v>
      </c>
      <c r="Q21" s="153">
        <v>100</v>
      </c>
      <c r="R21" s="153">
        <f t="shared" si="0"/>
        <v>600</v>
      </c>
      <c r="S21" s="153" t="str">
        <f t="shared" si="3"/>
        <v>I</v>
      </c>
      <c r="T21" s="155" t="str">
        <f t="shared" si="4"/>
        <v>No Aceptable</v>
      </c>
      <c r="U21" s="137" t="s">
        <v>391</v>
      </c>
      <c r="V21" s="137" t="s">
        <v>392</v>
      </c>
      <c r="W21" s="137" t="s">
        <v>392</v>
      </c>
      <c r="X21" s="149" t="s">
        <v>626</v>
      </c>
      <c r="Y21" s="148" t="s">
        <v>278</v>
      </c>
      <c r="Z21" s="147" t="s">
        <v>392</v>
      </c>
      <c r="AA21" s="149" t="s">
        <v>899</v>
      </c>
      <c r="AB21" s="147" t="s">
        <v>390</v>
      </c>
      <c r="AC21" s="209" t="s">
        <v>687</v>
      </c>
      <c r="AD21" s="153">
        <v>2</v>
      </c>
      <c r="AE21" s="154">
        <v>1</v>
      </c>
      <c r="AF21" s="156">
        <f t="shared" si="1"/>
        <v>2</v>
      </c>
      <c r="AG21" s="157">
        <f t="shared" si="14"/>
        <v>200</v>
      </c>
      <c r="AH21" s="158" t="str">
        <f t="shared" si="5"/>
        <v>II</v>
      </c>
      <c r="AI21" s="155" t="str">
        <f t="shared" si="15"/>
        <v>No Aceptable o Aceptable con Control Especifico</v>
      </c>
      <c r="AJ21" s="159">
        <v>600</v>
      </c>
      <c r="AK21" s="159">
        <f t="shared" si="17"/>
        <v>200</v>
      </c>
      <c r="AL21" s="160">
        <f t="shared" si="18"/>
        <v>0.66666666666666663</v>
      </c>
      <c r="AM21" s="161" t="s">
        <v>394</v>
      </c>
      <c r="AN21" s="210" t="s">
        <v>399</v>
      </c>
    </row>
    <row r="22" spans="1:40" s="69" customFormat="1" ht="94.95" customHeight="1">
      <c r="A22" s="560"/>
      <c r="B22" s="152" t="s">
        <v>385</v>
      </c>
      <c r="C22" s="162" t="s">
        <v>386</v>
      </c>
      <c r="D22" s="319" t="s">
        <v>420</v>
      </c>
      <c r="E22" s="149" t="s">
        <v>846</v>
      </c>
      <c r="F22" s="311" t="s">
        <v>29</v>
      </c>
      <c r="G22" s="311" t="s">
        <v>43</v>
      </c>
      <c r="H22" s="311" t="s">
        <v>617</v>
      </c>
      <c r="I22" s="147" t="s">
        <v>618</v>
      </c>
      <c r="J22" s="147" t="s">
        <v>397</v>
      </c>
      <c r="K22" s="147" t="s">
        <v>397</v>
      </c>
      <c r="L22" s="147" t="s">
        <v>397</v>
      </c>
      <c r="M22" s="153">
        <v>2</v>
      </c>
      <c r="N22" s="154">
        <v>3</v>
      </c>
      <c r="O22" s="153">
        <f t="shared" si="19"/>
        <v>6</v>
      </c>
      <c r="P22" s="167" t="str">
        <f t="shared" si="2"/>
        <v>Medio</v>
      </c>
      <c r="Q22" s="153">
        <v>10</v>
      </c>
      <c r="R22" s="153">
        <f t="shared" si="0"/>
        <v>60</v>
      </c>
      <c r="S22" s="153" t="str">
        <f t="shared" si="3"/>
        <v>III</v>
      </c>
      <c r="T22" s="155" t="str">
        <f t="shared" si="4"/>
        <v>Mejorable</v>
      </c>
      <c r="U22" s="137" t="s">
        <v>391</v>
      </c>
      <c r="V22" s="137" t="s">
        <v>392</v>
      </c>
      <c r="W22" s="137" t="s">
        <v>392</v>
      </c>
      <c r="X22" s="149" t="s">
        <v>619</v>
      </c>
      <c r="Y22" s="148" t="s">
        <v>278</v>
      </c>
      <c r="Z22" s="147" t="s">
        <v>392</v>
      </c>
      <c r="AA22" s="149" t="s">
        <v>621</v>
      </c>
      <c r="AB22" s="147" t="s">
        <v>390</v>
      </c>
      <c r="AC22" s="209" t="s">
        <v>622</v>
      </c>
      <c r="AD22" s="153">
        <v>2</v>
      </c>
      <c r="AE22" s="154">
        <v>2</v>
      </c>
      <c r="AF22" s="156">
        <f t="shared" si="1"/>
        <v>4</v>
      </c>
      <c r="AG22" s="157">
        <f t="shared" si="14"/>
        <v>40</v>
      </c>
      <c r="AH22" s="158" t="str">
        <f t="shared" si="5"/>
        <v>III</v>
      </c>
      <c r="AI22" s="155" t="str">
        <f t="shared" si="15"/>
        <v>Mejorable</v>
      </c>
      <c r="AJ22" s="159">
        <v>60</v>
      </c>
      <c r="AK22" s="159">
        <f t="shared" si="17"/>
        <v>40</v>
      </c>
      <c r="AL22" s="160">
        <f t="shared" si="18"/>
        <v>0.33333333333333331</v>
      </c>
      <c r="AM22" s="161" t="s">
        <v>407</v>
      </c>
      <c r="AN22" s="210" t="s">
        <v>427</v>
      </c>
    </row>
    <row r="23" spans="1:40" s="69" customFormat="1" ht="154.94999999999999" customHeight="1">
      <c r="A23" s="560"/>
      <c r="B23" s="152" t="s">
        <v>385</v>
      </c>
      <c r="C23" s="162" t="s">
        <v>386</v>
      </c>
      <c r="D23" s="136" t="s">
        <v>855</v>
      </c>
      <c r="E23" s="149" t="s">
        <v>846</v>
      </c>
      <c r="F23" s="311" t="s">
        <v>29</v>
      </c>
      <c r="G23" s="311" t="s">
        <v>56</v>
      </c>
      <c r="H23" s="311" t="s">
        <v>629</v>
      </c>
      <c r="I23" s="147" t="s">
        <v>632</v>
      </c>
      <c r="J23" s="149" t="s">
        <v>631</v>
      </c>
      <c r="K23" s="149" t="s">
        <v>630</v>
      </c>
      <c r="L23" s="149" t="s">
        <v>637</v>
      </c>
      <c r="M23" s="153">
        <v>2</v>
      </c>
      <c r="N23" s="154">
        <v>4</v>
      </c>
      <c r="O23" s="153">
        <f t="shared" si="19"/>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633</v>
      </c>
      <c r="AA23" s="149" t="s">
        <v>891</v>
      </c>
      <c r="AB23" s="147" t="s">
        <v>635</v>
      </c>
      <c r="AC23" s="209" t="s">
        <v>642</v>
      </c>
      <c r="AD23" s="153">
        <v>2</v>
      </c>
      <c r="AE23" s="154">
        <v>2</v>
      </c>
      <c r="AF23" s="156">
        <f t="shared" si="1"/>
        <v>4</v>
      </c>
      <c r="AG23" s="157">
        <f t="shared" si="14"/>
        <v>400</v>
      </c>
      <c r="AH23" s="158" t="str">
        <f t="shared" si="5"/>
        <v>II</v>
      </c>
      <c r="AI23" s="155" t="str">
        <f t="shared" si="15"/>
        <v>No Aceptable o Aceptable con Control Especifico</v>
      </c>
      <c r="AJ23" s="159">
        <v>800</v>
      </c>
      <c r="AK23" s="159">
        <f t="shared" si="17"/>
        <v>400</v>
      </c>
      <c r="AL23" s="160">
        <f t="shared" si="18"/>
        <v>0.5</v>
      </c>
      <c r="AM23" s="161" t="s">
        <v>407</v>
      </c>
      <c r="AN23" s="210" t="s">
        <v>395</v>
      </c>
    </row>
    <row r="24" spans="1:40" s="69" customFormat="1" ht="157.94999999999999" customHeight="1">
      <c r="A24" s="560"/>
      <c r="B24" s="152" t="s">
        <v>385</v>
      </c>
      <c r="C24" s="162" t="s">
        <v>574</v>
      </c>
      <c r="D24" s="136" t="s">
        <v>855</v>
      </c>
      <c r="E24" s="149" t="s">
        <v>846</v>
      </c>
      <c r="F24" s="311" t="s">
        <v>30</v>
      </c>
      <c r="G24" s="311" t="s">
        <v>44</v>
      </c>
      <c r="H24" s="311" t="s">
        <v>1038</v>
      </c>
      <c r="I24" s="147" t="s">
        <v>645</v>
      </c>
      <c r="J24" s="147" t="s">
        <v>390</v>
      </c>
      <c r="K24" s="147" t="s">
        <v>638</v>
      </c>
      <c r="L24" s="147" t="s">
        <v>639</v>
      </c>
      <c r="M24" s="153">
        <v>2</v>
      </c>
      <c r="N24" s="154">
        <v>4</v>
      </c>
      <c r="O24" s="153">
        <f t="shared" si="19"/>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392</v>
      </c>
      <c r="AA24" s="149" t="s">
        <v>935</v>
      </c>
      <c r="AB24" s="147" t="s">
        <v>641</v>
      </c>
      <c r="AC24" s="209" t="s">
        <v>643</v>
      </c>
      <c r="AD24" s="153">
        <v>2</v>
      </c>
      <c r="AE24" s="154">
        <v>3</v>
      </c>
      <c r="AF24" s="156">
        <f t="shared" si="1"/>
        <v>6</v>
      </c>
      <c r="AG24" s="157">
        <f t="shared" si="14"/>
        <v>600</v>
      </c>
      <c r="AH24" s="158" t="str">
        <f t="shared" si="5"/>
        <v>I</v>
      </c>
      <c r="AI24" s="155" t="str">
        <f t="shared" si="15"/>
        <v>No Aceptable</v>
      </c>
      <c r="AJ24" s="159">
        <v>800</v>
      </c>
      <c r="AK24" s="159">
        <f t="shared" si="17"/>
        <v>600</v>
      </c>
      <c r="AL24" s="160">
        <f t="shared" si="18"/>
        <v>0.25</v>
      </c>
      <c r="AM24" s="161" t="s">
        <v>407</v>
      </c>
      <c r="AN24" s="210" t="s">
        <v>634</v>
      </c>
    </row>
    <row r="25" spans="1:40" ht="268.95" customHeight="1">
      <c r="A25" s="590" t="s">
        <v>1194</v>
      </c>
      <c r="B25" s="152" t="s">
        <v>385</v>
      </c>
      <c r="C25" s="162" t="s">
        <v>386</v>
      </c>
      <c r="D25" s="136" t="s">
        <v>950</v>
      </c>
      <c r="E25" s="149" t="s">
        <v>846</v>
      </c>
      <c r="F25" s="208" t="s">
        <v>27</v>
      </c>
      <c r="G25" s="208" t="s">
        <v>61</v>
      </c>
      <c r="H25" s="136" t="s">
        <v>423</v>
      </c>
      <c r="I25" s="353" t="s">
        <v>1101</v>
      </c>
      <c r="J25" s="298" t="s">
        <v>389</v>
      </c>
      <c r="K25" s="298" t="s">
        <v>397</v>
      </c>
      <c r="L25" s="298" t="s">
        <v>414</v>
      </c>
      <c r="M25" s="298">
        <v>6</v>
      </c>
      <c r="N25" s="341">
        <v>3</v>
      </c>
      <c r="O25" s="298">
        <v>18</v>
      </c>
      <c r="P25" s="342" t="s">
        <v>1102</v>
      </c>
      <c r="Q25" s="298">
        <v>25</v>
      </c>
      <c r="R25" s="298">
        <v>450</v>
      </c>
      <c r="S25" s="298" t="s">
        <v>148</v>
      </c>
      <c r="T25" s="343" t="s">
        <v>212</v>
      </c>
      <c r="U25" s="342" t="s">
        <v>391</v>
      </c>
      <c r="V25" s="342" t="s">
        <v>392</v>
      </c>
      <c r="W25" s="342" t="s">
        <v>392</v>
      </c>
      <c r="X25" s="340" t="s">
        <v>393</v>
      </c>
      <c r="Y25" s="297" t="s">
        <v>278</v>
      </c>
      <c r="Z25" s="297" t="s">
        <v>392</v>
      </c>
      <c r="AA25" s="340" t="s">
        <v>851</v>
      </c>
      <c r="AB25" s="298" t="s">
        <v>390</v>
      </c>
      <c r="AC25" s="299" t="s">
        <v>934</v>
      </c>
      <c r="AD25" s="298">
        <v>2</v>
      </c>
      <c r="AE25" s="341">
        <v>1</v>
      </c>
      <c r="AF25" s="354">
        <v>2</v>
      </c>
      <c r="AG25" s="298">
        <v>50</v>
      </c>
      <c r="AH25" s="355" t="s">
        <v>171</v>
      </c>
      <c r="AI25" s="347" t="s">
        <v>215</v>
      </c>
      <c r="AJ25" s="356">
        <v>450</v>
      </c>
      <c r="AK25" s="356">
        <v>50</v>
      </c>
      <c r="AL25" s="357">
        <v>0.89</v>
      </c>
      <c r="AM25" s="345" t="s">
        <v>415</v>
      </c>
      <c r="AN25" s="346" t="s">
        <v>411</v>
      </c>
    </row>
    <row r="26" spans="1:40" ht="250.95" customHeight="1">
      <c r="A26" s="571"/>
      <c r="B26" s="170" t="s">
        <v>385</v>
      </c>
      <c r="C26" s="162" t="s">
        <v>386</v>
      </c>
      <c r="D26" s="208" t="s">
        <v>428</v>
      </c>
      <c r="E26" s="149" t="s">
        <v>846</v>
      </c>
      <c r="F26" s="208" t="s">
        <v>27</v>
      </c>
      <c r="G26" s="208" t="s">
        <v>566</v>
      </c>
      <c r="H26" s="208" t="s">
        <v>612</v>
      </c>
      <c r="I26" s="136" t="s">
        <v>594</v>
      </c>
      <c r="J26" s="147" t="s">
        <v>389</v>
      </c>
      <c r="K26" s="149" t="s">
        <v>595</v>
      </c>
      <c r="L26" s="147" t="s">
        <v>390</v>
      </c>
      <c r="M26" s="153">
        <v>2</v>
      </c>
      <c r="N26" s="154">
        <v>3</v>
      </c>
      <c r="O26" s="153">
        <f t="shared" si="19"/>
        <v>6</v>
      </c>
      <c r="P26" s="167" t="str">
        <f t="shared" si="2"/>
        <v>Medio</v>
      </c>
      <c r="Q26" s="153">
        <v>60</v>
      </c>
      <c r="R26" s="153">
        <f t="shared" si="0"/>
        <v>360</v>
      </c>
      <c r="S26" s="153" t="str">
        <f t="shared" si="3"/>
        <v>II</v>
      </c>
      <c r="T26" s="155" t="str">
        <f t="shared" si="4"/>
        <v>No Aceptable o Aceptable con Control Especifico</v>
      </c>
      <c r="U26" s="137" t="s">
        <v>391</v>
      </c>
      <c r="V26" s="137" t="s">
        <v>392</v>
      </c>
      <c r="W26" s="137" t="s">
        <v>392</v>
      </c>
      <c r="X26" s="149" t="s">
        <v>599</v>
      </c>
      <c r="Y26" s="148" t="s">
        <v>278</v>
      </c>
      <c r="Z26" s="148" t="s">
        <v>392</v>
      </c>
      <c r="AA26" s="149" t="s">
        <v>850</v>
      </c>
      <c r="AB26" s="147" t="s">
        <v>390</v>
      </c>
      <c r="AC26" s="209" t="s">
        <v>934</v>
      </c>
      <c r="AD26" s="153">
        <v>2</v>
      </c>
      <c r="AE26" s="154">
        <v>2</v>
      </c>
      <c r="AF26" s="156">
        <f t="shared" si="1"/>
        <v>4</v>
      </c>
      <c r="AG26" s="157">
        <f t="shared" ref="AG26:AG31" si="20">AF26*Q26</f>
        <v>240</v>
      </c>
      <c r="AH26" s="158" t="str">
        <f t="shared" si="5"/>
        <v>II</v>
      </c>
      <c r="AI26" s="155" t="str">
        <f t="shared" ref="AI26:AI31" si="21">IF(AH26="IV","Aceptable",IF(AH26="III","Mejorable",IF(AH26="II","No Aceptable o Aceptable con Control Especifico",IF(AH26="I","No Aceptable"))))</f>
        <v>No Aceptable o Aceptable con Control Especifico</v>
      </c>
      <c r="AJ26" s="159">
        <f>R26</f>
        <v>360</v>
      </c>
      <c r="AK26" s="159">
        <f t="shared" ref="AK26:AK31" si="22">AG26</f>
        <v>240</v>
      </c>
      <c r="AL26" s="160">
        <f>(AJ26-AK26)/AJ26</f>
        <v>0.33333333333333331</v>
      </c>
      <c r="AM26" s="161" t="s">
        <v>394</v>
      </c>
      <c r="AN26" s="210" t="s">
        <v>427</v>
      </c>
    </row>
    <row r="27" spans="1:40" ht="238.95" customHeight="1">
      <c r="A27" s="571"/>
      <c r="B27" s="162" t="s">
        <v>385</v>
      </c>
      <c r="C27" s="162" t="s">
        <v>386</v>
      </c>
      <c r="D27" s="337" t="s">
        <v>387</v>
      </c>
      <c r="E27" s="149" t="s">
        <v>846</v>
      </c>
      <c r="F27" s="208" t="s">
        <v>27</v>
      </c>
      <c r="G27" s="136" t="s">
        <v>590</v>
      </c>
      <c r="H27" s="208" t="s">
        <v>749</v>
      </c>
      <c r="I27" s="136" t="s">
        <v>596</v>
      </c>
      <c r="J27" s="147" t="s">
        <v>389</v>
      </c>
      <c r="K27" s="149" t="s">
        <v>592</v>
      </c>
      <c r="L27" s="147" t="s">
        <v>390</v>
      </c>
      <c r="M27" s="153">
        <v>2</v>
      </c>
      <c r="N27" s="154">
        <v>3</v>
      </c>
      <c r="O27" s="153">
        <f>M27*N27</f>
        <v>6</v>
      </c>
      <c r="P27" s="167" t="str">
        <f>IF((O27&gt;23),"MuyAlto",IF(O27&gt;9,"Alto",IF(O27&gt;5,"Medio",IF(O27&lt;6,"Bajo"))))</f>
        <v>Medio</v>
      </c>
      <c r="Q27" s="153">
        <v>25</v>
      </c>
      <c r="R27" s="153">
        <f t="shared" si="0"/>
        <v>150</v>
      </c>
      <c r="S27" s="153" t="str">
        <f>IF((R27&gt;599),"I",IF(R27&gt;149,"II",IF(R27&gt;39,"III",IF(R27&lt;31,"IV"))))</f>
        <v>II</v>
      </c>
      <c r="T27" s="155" t="str">
        <f>IF(S27="IV","Aceptable",IF(S27="III","Mejorable",IF(S27="II","No Aceptable o Aceptable con Control Especifico",IF(S27="I","No Aceptable"))))</f>
        <v>No Aceptable o Aceptable con Control Especifico</v>
      </c>
      <c r="U27" s="137" t="s">
        <v>391</v>
      </c>
      <c r="V27" s="137" t="s">
        <v>392</v>
      </c>
      <c r="W27" s="137" t="s">
        <v>392</v>
      </c>
      <c r="X27" s="149" t="s">
        <v>593</v>
      </c>
      <c r="Y27" s="148" t="s">
        <v>278</v>
      </c>
      <c r="Z27" s="148" t="s">
        <v>392</v>
      </c>
      <c r="AA27" s="149" t="s">
        <v>967</v>
      </c>
      <c r="AB27" s="147" t="s">
        <v>390</v>
      </c>
      <c r="AC27" s="209" t="s">
        <v>934</v>
      </c>
      <c r="AD27" s="153">
        <v>2</v>
      </c>
      <c r="AE27" s="154">
        <v>2</v>
      </c>
      <c r="AF27" s="156">
        <f t="shared" si="1"/>
        <v>4</v>
      </c>
      <c r="AG27" s="157">
        <f t="shared" si="20"/>
        <v>100</v>
      </c>
      <c r="AH27" s="158" t="str">
        <f>IF((AG27&gt;599),"I",IF(AG27&gt;149,"II",IF(AG27&gt;39,"III",IF(AG27&lt;31,"IV"))))</f>
        <v>III</v>
      </c>
      <c r="AI27" s="155" t="str">
        <f t="shared" si="21"/>
        <v>Mejorable</v>
      </c>
      <c r="AJ27" s="159">
        <f>R27</f>
        <v>150</v>
      </c>
      <c r="AK27" s="159">
        <f t="shared" si="22"/>
        <v>100</v>
      </c>
      <c r="AL27" s="160">
        <f>(AJ27-AK27)/AJ27</f>
        <v>0.33333333333333331</v>
      </c>
      <c r="AM27" s="161" t="s">
        <v>394</v>
      </c>
      <c r="AN27" s="210" t="s">
        <v>427</v>
      </c>
    </row>
    <row r="28" spans="1:40" ht="160.94999999999999" customHeight="1">
      <c r="A28" s="571"/>
      <c r="B28" s="162" t="s">
        <v>385</v>
      </c>
      <c r="C28" s="162" t="s">
        <v>386</v>
      </c>
      <c r="D28" s="208" t="s">
        <v>436</v>
      </c>
      <c r="E28" s="149" t="s">
        <v>846</v>
      </c>
      <c r="F28" s="208" t="s">
        <v>27</v>
      </c>
      <c r="G28" s="208" t="s">
        <v>41</v>
      </c>
      <c r="H28" s="136" t="s">
        <v>437</v>
      </c>
      <c r="I28" s="136" t="s">
        <v>596</v>
      </c>
      <c r="J28" s="147" t="s">
        <v>389</v>
      </c>
      <c r="K28" s="149" t="s">
        <v>598</v>
      </c>
      <c r="L28" s="147" t="s">
        <v>390</v>
      </c>
      <c r="M28" s="153">
        <v>2</v>
      </c>
      <c r="N28" s="154">
        <v>3</v>
      </c>
      <c r="O28" s="153">
        <f>M28*N28</f>
        <v>6</v>
      </c>
      <c r="P28" s="167" t="str">
        <f t="shared" ref="P28" si="23">IF((O28&gt;23),"MuyAlto",IF(O28&gt;9,"Alto",IF(O28&gt;5,"Medio",IF(O28&lt;6,"Bajo"))))</f>
        <v>Medio</v>
      </c>
      <c r="Q28" s="153">
        <v>60</v>
      </c>
      <c r="R28" s="153">
        <f t="shared" ref="R28" si="24">O28*Q28</f>
        <v>360</v>
      </c>
      <c r="S28" s="153" t="str">
        <f t="shared" ref="S28" si="25">IF((R28&gt;599),"I",IF(R28&gt;149,"II",IF(R28&gt;39,"III",IF(R28&lt;31,"IV"))))</f>
        <v>II</v>
      </c>
      <c r="T28" s="155" t="str">
        <f t="shared" ref="T28" si="26">IF(S28="IV","Aceptable",IF(S28="III","Mejorable",IF(S28="II","No Aceptable o Aceptable con Control Especifico",IF(S28="I","No Aceptable"))))</f>
        <v>No Aceptable o Aceptable con Control Especifico</v>
      </c>
      <c r="U28" s="137" t="s">
        <v>391</v>
      </c>
      <c r="V28" s="137" t="s">
        <v>392</v>
      </c>
      <c r="W28" s="137" t="s">
        <v>392</v>
      </c>
      <c r="X28" s="149" t="s">
        <v>599</v>
      </c>
      <c r="Y28" s="148" t="s">
        <v>278</v>
      </c>
      <c r="Z28" s="148" t="s">
        <v>392</v>
      </c>
      <c r="AA28" s="149" t="s">
        <v>851</v>
      </c>
      <c r="AB28" s="147" t="s">
        <v>390</v>
      </c>
      <c r="AC28" s="209" t="s">
        <v>934</v>
      </c>
      <c r="AD28" s="153">
        <v>2</v>
      </c>
      <c r="AE28" s="154">
        <v>2</v>
      </c>
      <c r="AF28" s="156">
        <f t="shared" si="1"/>
        <v>4</v>
      </c>
      <c r="AG28" s="157">
        <f t="shared" si="20"/>
        <v>240</v>
      </c>
      <c r="AH28" s="158" t="str">
        <f t="shared" ref="AH28" si="27">IF((AG28&gt;599),"I",IF(AG28&gt;149,"II",IF(AG28&gt;39,"III",IF(AG28&lt;31,"IV"))))</f>
        <v>II</v>
      </c>
      <c r="AI28" s="155" t="str">
        <f t="shared" si="21"/>
        <v>No Aceptable o Aceptable con Control Especifico</v>
      </c>
      <c r="AJ28" s="159">
        <f>R28</f>
        <v>360</v>
      </c>
      <c r="AK28" s="159">
        <f t="shared" si="22"/>
        <v>240</v>
      </c>
      <c r="AL28" s="160">
        <f>(AJ28-AK28)/AJ28</f>
        <v>0.33333333333333331</v>
      </c>
      <c r="AM28" s="161" t="s">
        <v>407</v>
      </c>
      <c r="AN28" s="210" t="s">
        <v>427</v>
      </c>
    </row>
    <row r="29" spans="1:40" ht="238.05" customHeight="1">
      <c r="A29" s="571"/>
      <c r="B29" s="162" t="s">
        <v>385</v>
      </c>
      <c r="C29" s="162" t="s">
        <v>386</v>
      </c>
      <c r="D29" s="208" t="s">
        <v>438</v>
      </c>
      <c r="E29" s="149" t="s">
        <v>846</v>
      </c>
      <c r="F29" s="208" t="s">
        <v>27</v>
      </c>
      <c r="G29" s="311" t="s">
        <v>580</v>
      </c>
      <c r="H29" s="208" t="s">
        <v>955</v>
      </c>
      <c r="I29" s="136" t="s">
        <v>596</v>
      </c>
      <c r="J29" s="147" t="s">
        <v>389</v>
      </c>
      <c r="K29" s="149" t="s">
        <v>598</v>
      </c>
      <c r="L29" s="147" t="s">
        <v>390</v>
      </c>
      <c r="M29" s="153">
        <v>2</v>
      </c>
      <c r="N29" s="154">
        <v>3</v>
      </c>
      <c r="O29" s="153">
        <f>M29*N29</f>
        <v>6</v>
      </c>
      <c r="P29" s="167" t="str">
        <f t="shared" ref="P29:P33" si="28">IF((O29&gt;23),"MuyAlto",IF(O29&gt;9,"Alto",IF(O29&gt;5,"Medio",IF(O29&lt;6,"Bajo"))))</f>
        <v>Medio</v>
      </c>
      <c r="Q29" s="153">
        <v>60</v>
      </c>
      <c r="R29" s="153">
        <f t="shared" si="0"/>
        <v>360</v>
      </c>
      <c r="S29" s="153" t="str">
        <f t="shared" ref="S29:S33" si="29">IF((R29&gt;599),"I",IF(R29&gt;149,"II",IF(R29&gt;39,"III",IF(R29&lt;31,"IV"))))</f>
        <v>II</v>
      </c>
      <c r="T29" s="155" t="str">
        <f t="shared" ref="T29:T33" si="30">IF(S29="IV","Aceptable",IF(S29="III","Mejorable",IF(S29="II","No Aceptable o Aceptable con Control Especifico",IF(S29="I","No Aceptable"))))</f>
        <v>No Aceptable o Aceptable con Control Especifico</v>
      </c>
      <c r="U29" s="137" t="s">
        <v>391</v>
      </c>
      <c r="V29" s="137" t="s">
        <v>392</v>
      </c>
      <c r="W29" s="137" t="s">
        <v>392</v>
      </c>
      <c r="X29" s="149" t="s">
        <v>599</v>
      </c>
      <c r="Y29" s="148" t="s">
        <v>278</v>
      </c>
      <c r="Z29" s="148" t="s">
        <v>392</v>
      </c>
      <c r="AA29" s="149" t="s">
        <v>850</v>
      </c>
      <c r="AB29" s="147" t="s">
        <v>390</v>
      </c>
      <c r="AC29" s="209" t="s">
        <v>934</v>
      </c>
      <c r="AD29" s="153">
        <v>2</v>
      </c>
      <c r="AE29" s="154">
        <v>2</v>
      </c>
      <c r="AF29" s="156">
        <f t="shared" si="1"/>
        <v>4</v>
      </c>
      <c r="AG29" s="157">
        <f t="shared" si="20"/>
        <v>240</v>
      </c>
      <c r="AH29" s="158" t="str">
        <f t="shared" ref="AH29" si="31">IF((AG29&gt;599),"I",IF(AG29&gt;149,"II",IF(AG29&gt;39,"III",IF(AG29&lt;31,"IV"))))</f>
        <v>II</v>
      </c>
      <c r="AI29" s="155" t="str">
        <f t="shared" si="21"/>
        <v>No Aceptable o Aceptable con Control Especifico</v>
      </c>
      <c r="AJ29" s="159">
        <f>R29</f>
        <v>360</v>
      </c>
      <c r="AK29" s="159">
        <f t="shared" si="22"/>
        <v>240</v>
      </c>
      <c r="AL29" s="160">
        <f>(AJ29-AK29)/AJ29</f>
        <v>0.33333333333333331</v>
      </c>
      <c r="AM29" s="161" t="s">
        <v>407</v>
      </c>
      <c r="AN29" s="210" t="s">
        <v>427</v>
      </c>
    </row>
    <row r="30" spans="1:40" ht="129" customHeight="1">
      <c r="A30" s="571"/>
      <c r="B30" s="162" t="s">
        <v>385</v>
      </c>
      <c r="C30" s="162" t="s">
        <v>386</v>
      </c>
      <c r="D30" s="208" t="s">
        <v>429</v>
      </c>
      <c r="E30" s="149" t="s">
        <v>846</v>
      </c>
      <c r="F30" s="208" t="s">
        <v>25</v>
      </c>
      <c r="G30" s="136" t="s">
        <v>32</v>
      </c>
      <c r="H30" s="136" t="s">
        <v>435</v>
      </c>
      <c r="I30" s="136" t="s">
        <v>664</v>
      </c>
      <c r="J30" s="147" t="s">
        <v>389</v>
      </c>
      <c r="K30" s="149" t="s">
        <v>665</v>
      </c>
      <c r="L30" s="147" t="s">
        <v>390</v>
      </c>
      <c r="M30" s="153">
        <v>2</v>
      </c>
      <c r="N30" s="154">
        <v>4</v>
      </c>
      <c r="O30" s="153">
        <f t="shared" ref="O30" si="32">M30*N30</f>
        <v>8</v>
      </c>
      <c r="P30" s="167" t="str">
        <f t="shared" si="28"/>
        <v>Medio</v>
      </c>
      <c r="Q30" s="153">
        <v>60</v>
      </c>
      <c r="R30" s="153">
        <f t="shared" si="0"/>
        <v>480</v>
      </c>
      <c r="S30" s="153" t="str">
        <f t="shared" si="29"/>
        <v>II</v>
      </c>
      <c r="T30" s="155" t="str">
        <f t="shared" si="30"/>
        <v>No Aceptable o Aceptable con Control Especifico</v>
      </c>
      <c r="U30" s="137" t="s">
        <v>666</v>
      </c>
      <c r="V30" s="137" t="s">
        <v>392</v>
      </c>
      <c r="W30" s="137" t="s">
        <v>392</v>
      </c>
      <c r="X30" s="149" t="s">
        <v>667</v>
      </c>
      <c r="Y30" s="148" t="s">
        <v>278</v>
      </c>
      <c r="Z30" s="148" t="s">
        <v>392</v>
      </c>
      <c r="AA30" s="149" t="s">
        <v>956</v>
      </c>
      <c r="AB30" s="147" t="s">
        <v>390</v>
      </c>
      <c r="AC30" s="209" t="s">
        <v>668</v>
      </c>
      <c r="AD30" s="153">
        <v>2</v>
      </c>
      <c r="AE30" s="154">
        <v>3</v>
      </c>
      <c r="AF30" s="156">
        <f>AD30*AE30</f>
        <v>6</v>
      </c>
      <c r="AG30" s="157">
        <f t="shared" si="20"/>
        <v>360</v>
      </c>
      <c r="AH30" s="158" t="str">
        <f>IF((AG30&gt;599),"I",IF(AG30&gt;149,"II",IF(AG30&gt;39,"III",IF(AG30&lt;31,"IV"))))</f>
        <v>II</v>
      </c>
      <c r="AI30" s="155" t="str">
        <f t="shared" si="21"/>
        <v>No Aceptable o Aceptable con Control Especifico</v>
      </c>
      <c r="AJ30" s="159">
        <v>480</v>
      </c>
      <c r="AK30" s="159">
        <f t="shared" si="22"/>
        <v>360</v>
      </c>
      <c r="AL30" s="160">
        <f t="shared" ref="AL30" si="33">(AJ30-AK30)/AJ30</f>
        <v>0.25</v>
      </c>
      <c r="AM30" s="161" t="s">
        <v>394</v>
      </c>
      <c r="AN30" s="210" t="s">
        <v>634</v>
      </c>
    </row>
    <row r="31" spans="1:40" ht="250.95" customHeight="1">
      <c r="A31" s="571"/>
      <c r="B31" s="152" t="s">
        <v>385</v>
      </c>
      <c r="C31" s="162" t="s">
        <v>386</v>
      </c>
      <c r="D31" s="208" t="s">
        <v>951</v>
      </c>
      <c r="E31" s="149" t="s">
        <v>846</v>
      </c>
      <c r="F31" s="208" t="s">
        <v>25</v>
      </c>
      <c r="G31" s="136" t="s">
        <v>570</v>
      </c>
      <c r="H31" s="136" t="s">
        <v>424</v>
      </c>
      <c r="I31" s="136" t="s">
        <v>403</v>
      </c>
      <c r="J31" s="147" t="s">
        <v>389</v>
      </c>
      <c r="K31" s="147" t="s">
        <v>397</v>
      </c>
      <c r="L31" s="147" t="s">
        <v>397</v>
      </c>
      <c r="M31" s="153">
        <v>2</v>
      </c>
      <c r="N31" s="154">
        <v>3</v>
      </c>
      <c r="O31" s="156">
        <f t="shared" ref="O31:O32" si="34">M31*N31</f>
        <v>6</v>
      </c>
      <c r="P31" s="167" t="str">
        <f t="shared" si="28"/>
        <v>Medio</v>
      </c>
      <c r="Q31" s="156">
        <v>10</v>
      </c>
      <c r="R31" s="156">
        <f t="shared" si="0"/>
        <v>60</v>
      </c>
      <c r="S31" s="153" t="str">
        <f t="shared" si="29"/>
        <v>III</v>
      </c>
      <c r="T31" s="155" t="str">
        <f t="shared" si="30"/>
        <v>Mejorable</v>
      </c>
      <c r="U31" s="137" t="s">
        <v>391</v>
      </c>
      <c r="V31" s="137" t="s">
        <v>392</v>
      </c>
      <c r="W31" s="137" t="s">
        <v>392</v>
      </c>
      <c r="X31" s="149" t="s">
        <v>405</v>
      </c>
      <c r="Y31" s="148" t="s">
        <v>278</v>
      </c>
      <c r="Z31" s="148" t="s">
        <v>392</v>
      </c>
      <c r="AA31" s="149" t="s">
        <v>406</v>
      </c>
      <c r="AB31" s="147" t="s">
        <v>390</v>
      </c>
      <c r="AC31" s="209" t="s">
        <v>406</v>
      </c>
      <c r="AD31" s="153">
        <v>2</v>
      </c>
      <c r="AE31" s="154">
        <v>1</v>
      </c>
      <c r="AF31" s="156">
        <f t="shared" si="1"/>
        <v>2</v>
      </c>
      <c r="AG31" s="157">
        <f t="shared" si="20"/>
        <v>20</v>
      </c>
      <c r="AH31" s="158" t="str">
        <f>IF((AG31&gt;599),"I",IF(AG31&gt;149,"II",IF(AG31&gt;39,"III",IF(AG31&lt;31,"IV"))))</f>
        <v>IV</v>
      </c>
      <c r="AI31" s="155" t="str">
        <f t="shared" si="21"/>
        <v>Aceptable</v>
      </c>
      <c r="AJ31" s="159">
        <f>R31</f>
        <v>60</v>
      </c>
      <c r="AK31" s="159">
        <f t="shared" si="22"/>
        <v>20</v>
      </c>
      <c r="AL31" s="160">
        <f>(AJ31-AK31)/AJ31</f>
        <v>0.66666666666666663</v>
      </c>
      <c r="AM31" s="161" t="s">
        <v>407</v>
      </c>
      <c r="AN31" s="210" t="s">
        <v>399</v>
      </c>
    </row>
    <row r="32" spans="1:40" ht="235.95" customHeight="1">
      <c r="A32" s="571"/>
      <c r="B32" s="152" t="s">
        <v>385</v>
      </c>
      <c r="C32" s="162" t="s">
        <v>386</v>
      </c>
      <c r="D32" s="208" t="s">
        <v>953</v>
      </c>
      <c r="E32" s="149" t="s">
        <v>846</v>
      </c>
      <c r="F32" s="208" t="s">
        <v>28</v>
      </c>
      <c r="G32" s="136" t="s">
        <v>35</v>
      </c>
      <c r="H32" s="311" t="s">
        <v>615</v>
      </c>
      <c r="I32" s="136" t="s">
        <v>605</v>
      </c>
      <c r="J32" s="149" t="s">
        <v>401</v>
      </c>
      <c r="K32" s="147" t="s">
        <v>397</v>
      </c>
      <c r="L32" s="147" t="s">
        <v>397</v>
      </c>
      <c r="M32" s="153">
        <v>2</v>
      </c>
      <c r="N32" s="154">
        <v>3</v>
      </c>
      <c r="O32" s="153">
        <f t="shared" si="34"/>
        <v>6</v>
      </c>
      <c r="P32" s="167" t="str">
        <f t="shared" si="28"/>
        <v>Medio</v>
      </c>
      <c r="Q32" s="153">
        <v>60</v>
      </c>
      <c r="R32" s="153">
        <f t="shared" si="0"/>
        <v>360</v>
      </c>
      <c r="S32" s="153" t="str">
        <f t="shared" si="29"/>
        <v>II</v>
      </c>
      <c r="T32" s="155" t="str">
        <f t="shared" si="30"/>
        <v>No Aceptable o Aceptable con Control Especifico</v>
      </c>
      <c r="U32" s="137" t="s">
        <v>391</v>
      </c>
      <c r="V32" s="137" t="s">
        <v>392</v>
      </c>
      <c r="W32" s="137" t="s">
        <v>392</v>
      </c>
      <c r="X32" s="149" t="s">
        <v>606</v>
      </c>
      <c r="Y32" s="148" t="s">
        <v>278</v>
      </c>
      <c r="Z32" s="148" t="s">
        <v>392</v>
      </c>
      <c r="AA32" s="149" t="s">
        <v>965</v>
      </c>
      <c r="AB32" s="147" t="s">
        <v>390</v>
      </c>
      <c r="AC32" s="209" t="s">
        <v>966</v>
      </c>
      <c r="AD32" s="153">
        <v>2</v>
      </c>
      <c r="AE32" s="154">
        <v>2</v>
      </c>
      <c r="AF32" s="156">
        <f t="shared" si="1"/>
        <v>4</v>
      </c>
      <c r="AG32" s="157">
        <f t="shared" ref="AG32:AG33" si="35">AF32*Q32</f>
        <v>240</v>
      </c>
      <c r="AH32" s="158" t="str">
        <f t="shared" ref="AH32:AH33" si="36">IF((AG32&gt;599),"I",IF(AG32&gt;149,"II",IF(AG32&gt;39,"III",IF(AG32&lt;31,"IV"))))</f>
        <v>II</v>
      </c>
      <c r="AI32" s="155" t="str">
        <f t="shared" ref="AI32:AI33" si="37">IF(AH32="IV","Aceptable",IF(AH32="III","Mejorable",IF(AH32="II","No Aceptable o Aceptable con Control Especifico",IF(AH32="I","No Aceptable"))))</f>
        <v>No Aceptable o Aceptable con Control Especifico</v>
      </c>
      <c r="AJ32" s="159">
        <f t="shared" ref="AJ32:AJ33" si="38">R32</f>
        <v>360</v>
      </c>
      <c r="AK32" s="159">
        <f t="shared" ref="AK32:AK33" si="39">AG32</f>
        <v>240</v>
      </c>
      <c r="AL32" s="160">
        <f t="shared" ref="AL32:AL33" si="40">(AJ32-AK32)/AJ32</f>
        <v>0.33333333333333331</v>
      </c>
      <c r="AM32" s="161" t="s">
        <v>394</v>
      </c>
      <c r="AN32" s="210" t="s">
        <v>563</v>
      </c>
    </row>
    <row r="33" spans="1:40" ht="235.95" customHeight="1">
      <c r="A33" s="571"/>
      <c r="B33" s="152" t="s">
        <v>385</v>
      </c>
      <c r="C33" s="162" t="s">
        <v>386</v>
      </c>
      <c r="D33" s="208" t="s">
        <v>953</v>
      </c>
      <c r="E33" s="149" t="s">
        <v>846</v>
      </c>
      <c r="F33" s="208" t="s">
        <v>28</v>
      </c>
      <c r="G33" s="136" t="s">
        <v>48</v>
      </c>
      <c r="H33" s="136" t="s">
        <v>426</v>
      </c>
      <c r="I33" s="136" t="s">
        <v>600</v>
      </c>
      <c r="J33" s="149" t="s">
        <v>603</v>
      </c>
      <c r="K33" s="149" t="s">
        <v>604</v>
      </c>
      <c r="L33" s="147" t="s">
        <v>390</v>
      </c>
      <c r="M33" s="153">
        <v>2</v>
      </c>
      <c r="N33" s="154">
        <v>3</v>
      </c>
      <c r="O33" s="153">
        <f>M33*N33</f>
        <v>6</v>
      </c>
      <c r="P33" s="167" t="str">
        <f t="shared" si="28"/>
        <v>Medio</v>
      </c>
      <c r="Q33" s="153">
        <v>60</v>
      </c>
      <c r="R33" s="153">
        <f t="shared" si="0"/>
        <v>360</v>
      </c>
      <c r="S33" s="153" t="str">
        <f t="shared" si="29"/>
        <v>II</v>
      </c>
      <c r="T33" s="155" t="str">
        <f t="shared" si="30"/>
        <v>No Aceptable o Aceptable con Control Especifico</v>
      </c>
      <c r="U33" s="137" t="s">
        <v>391</v>
      </c>
      <c r="V33" s="137" t="s">
        <v>392</v>
      </c>
      <c r="W33" s="137" t="s">
        <v>392</v>
      </c>
      <c r="X33" s="149" t="s">
        <v>398</v>
      </c>
      <c r="Y33" s="148" t="s">
        <v>278</v>
      </c>
      <c r="Z33" s="148" t="s">
        <v>392</v>
      </c>
      <c r="AA33" s="149" t="s">
        <v>964</v>
      </c>
      <c r="AB33" s="147" t="s">
        <v>837</v>
      </c>
      <c r="AC33" s="209" t="s">
        <v>659</v>
      </c>
      <c r="AD33" s="153">
        <v>2</v>
      </c>
      <c r="AE33" s="154">
        <v>2</v>
      </c>
      <c r="AF33" s="156">
        <f t="shared" si="1"/>
        <v>4</v>
      </c>
      <c r="AG33" s="157">
        <f t="shared" si="35"/>
        <v>240</v>
      </c>
      <c r="AH33" s="158" t="str">
        <f t="shared" si="36"/>
        <v>II</v>
      </c>
      <c r="AI33" s="155" t="str">
        <f t="shared" si="37"/>
        <v>No Aceptable o Aceptable con Control Especifico</v>
      </c>
      <c r="AJ33" s="159">
        <f t="shared" si="38"/>
        <v>360</v>
      </c>
      <c r="AK33" s="159">
        <f t="shared" si="39"/>
        <v>240</v>
      </c>
      <c r="AL33" s="160">
        <f t="shared" si="40"/>
        <v>0.33333333333333331</v>
      </c>
      <c r="AM33" s="161" t="s">
        <v>394</v>
      </c>
      <c r="AN33" s="210" t="s">
        <v>563</v>
      </c>
    </row>
    <row r="34" spans="1:40" ht="101.55" customHeight="1">
      <c r="A34" s="571"/>
      <c r="B34" s="152" t="s">
        <v>385</v>
      </c>
      <c r="C34" s="162" t="s">
        <v>386</v>
      </c>
      <c r="D34" s="208" t="s">
        <v>957</v>
      </c>
      <c r="E34" s="149" t="s">
        <v>846</v>
      </c>
      <c r="F34" s="311" t="s">
        <v>29</v>
      </c>
      <c r="G34" s="311" t="s">
        <v>43</v>
      </c>
      <c r="H34" s="311" t="s">
        <v>617</v>
      </c>
      <c r="I34" s="147" t="s">
        <v>618</v>
      </c>
      <c r="J34" s="147" t="s">
        <v>397</v>
      </c>
      <c r="K34" s="147" t="s">
        <v>397</v>
      </c>
      <c r="L34" s="147" t="s">
        <v>397</v>
      </c>
      <c r="M34" s="153">
        <v>2</v>
      </c>
      <c r="N34" s="154">
        <v>3</v>
      </c>
      <c r="O34" s="153">
        <f t="shared" si="19"/>
        <v>6</v>
      </c>
      <c r="P34" s="167" t="str">
        <f t="shared" si="2"/>
        <v>Medio</v>
      </c>
      <c r="Q34" s="153">
        <v>10</v>
      </c>
      <c r="R34" s="153">
        <f t="shared" si="0"/>
        <v>60</v>
      </c>
      <c r="S34" s="153" t="str">
        <f t="shared" si="3"/>
        <v>III</v>
      </c>
      <c r="T34" s="155" t="str">
        <f t="shared" si="4"/>
        <v>Mejorable</v>
      </c>
      <c r="U34" s="137" t="s">
        <v>391</v>
      </c>
      <c r="V34" s="137" t="s">
        <v>392</v>
      </c>
      <c r="W34" s="137" t="s">
        <v>392</v>
      </c>
      <c r="X34" s="149" t="s">
        <v>619</v>
      </c>
      <c r="Y34" s="148" t="s">
        <v>278</v>
      </c>
      <c r="Z34" s="147" t="s">
        <v>392</v>
      </c>
      <c r="AA34" s="149" t="s">
        <v>621</v>
      </c>
      <c r="AB34" s="147" t="s">
        <v>390</v>
      </c>
      <c r="AC34" s="209" t="s">
        <v>622</v>
      </c>
      <c r="AD34" s="153">
        <v>2</v>
      </c>
      <c r="AE34" s="154">
        <v>2</v>
      </c>
      <c r="AF34" s="156">
        <f t="shared" si="1"/>
        <v>4</v>
      </c>
      <c r="AG34" s="157">
        <f t="shared" si="14"/>
        <v>40</v>
      </c>
      <c r="AH34" s="158" t="str">
        <f t="shared" si="5"/>
        <v>III</v>
      </c>
      <c r="AI34" s="155" t="str">
        <f t="shared" si="15"/>
        <v>Mejorable</v>
      </c>
      <c r="AJ34" s="159">
        <v>60</v>
      </c>
      <c r="AK34" s="159">
        <f t="shared" si="17"/>
        <v>40</v>
      </c>
      <c r="AL34" s="160">
        <f t="shared" si="18"/>
        <v>0.33333333333333331</v>
      </c>
      <c r="AM34" s="161" t="s">
        <v>407</v>
      </c>
      <c r="AN34" s="210" t="s">
        <v>427</v>
      </c>
    </row>
    <row r="35" spans="1:40" ht="126" customHeight="1">
      <c r="A35" s="571"/>
      <c r="B35" s="162" t="s">
        <v>385</v>
      </c>
      <c r="C35" s="162" t="s">
        <v>386</v>
      </c>
      <c r="D35" s="208" t="s">
        <v>429</v>
      </c>
      <c r="E35" s="149" t="s">
        <v>846</v>
      </c>
      <c r="F35" s="208" t="s">
        <v>29</v>
      </c>
      <c r="G35" s="136" t="s">
        <v>36</v>
      </c>
      <c r="H35" s="136" t="s">
        <v>432</v>
      </c>
      <c r="I35" s="136" t="s">
        <v>433</v>
      </c>
      <c r="J35" s="153" t="s">
        <v>397</v>
      </c>
      <c r="K35" s="147" t="s">
        <v>397</v>
      </c>
      <c r="L35" s="147" t="s">
        <v>410</v>
      </c>
      <c r="M35" s="153">
        <v>2</v>
      </c>
      <c r="N35" s="154">
        <v>2</v>
      </c>
      <c r="O35" s="156">
        <f t="shared" si="19"/>
        <v>4</v>
      </c>
      <c r="P35" s="167" t="str">
        <f t="shared" si="2"/>
        <v>Bajo</v>
      </c>
      <c r="Q35" s="156">
        <v>60</v>
      </c>
      <c r="R35" s="156">
        <f t="shared" si="0"/>
        <v>240</v>
      </c>
      <c r="S35" s="153" t="str">
        <f t="shared" si="3"/>
        <v>II</v>
      </c>
      <c r="T35" s="155" t="str">
        <f t="shared" si="4"/>
        <v>No Aceptable o Aceptable con Control Especifico</v>
      </c>
      <c r="U35" s="137" t="s">
        <v>391</v>
      </c>
      <c r="V35" s="137" t="s">
        <v>392</v>
      </c>
      <c r="W35" s="137" t="s">
        <v>392</v>
      </c>
      <c r="X35" s="149" t="s">
        <v>434</v>
      </c>
      <c r="Y35" s="148" t="s">
        <v>278</v>
      </c>
      <c r="Z35" s="148" t="s">
        <v>392</v>
      </c>
      <c r="AA35" s="149" t="s">
        <v>963</v>
      </c>
      <c r="AB35" s="147" t="s">
        <v>390</v>
      </c>
      <c r="AC35" s="209" t="s">
        <v>958</v>
      </c>
      <c r="AD35" s="153">
        <v>2</v>
      </c>
      <c r="AE35" s="154">
        <v>1</v>
      </c>
      <c r="AF35" s="156">
        <f t="shared" si="1"/>
        <v>2</v>
      </c>
      <c r="AG35" s="157">
        <f t="shared" si="14"/>
        <v>120</v>
      </c>
      <c r="AH35" s="158" t="str">
        <f t="shared" si="5"/>
        <v>III</v>
      </c>
      <c r="AI35" s="155" t="str">
        <f t="shared" si="15"/>
        <v>Mejorable</v>
      </c>
      <c r="AJ35" s="159">
        <f t="shared" ref="AJ35" si="41">R35</f>
        <v>240</v>
      </c>
      <c r="AK35" s="159">
        <f t="shared" si="17"/>
        <v>120</v>
      </c>
      <c r="AL35" s="160">
        <f t="shared" si="18"/>
        <v>0.5</v>
      </c>
      <c r="AM35" s="161" t="s">
        <v>407</v>
      </c>
      <c r="AN35" s="210" t="s">
        <v>395</v>
      </c>
    </row>
    <row r="36" spans="1:40" ht="184.95" customHeight="1">
      <c r="A36" s="571"/>
      <c r="B36" s="162" t="s">
        <v>385</v>
      </c>
      <c r="C36" s="162" t="s">
        <v>386</v>
      </c>
      <c r="D36" s="208" t="s">
        <v>952</v>
      </c>
      <c r="E36" s="149" t="s">
        <v>846</v>
      </c>
      <c r="F36" s="208" t="s">
        <v>29</v>
      </c>
      <c r="G36" s="136" t="s">
        <v>62</v>
      </c>
      <c r="H36" s="136" t="s">
        <v>439</v>
      </c>
      <c r="I36" s="147" t="s">
        <v>681</v>
      </c>
      <c r="J36" s="149" t="s">
        <v>389</v>
      </c>
      <c r="K36" s="149" t="s">
        <v>397</v>
      </c>
      <c r="L36" s="149" t="s">
        <v>682</v>
      </c>
      <c r="M36" s="153">
        <v>6</v>
      </c>
      <c r="N36" s="154">
        <v>1</v>
      </c>
      <c r="O36" s="153">
        <f t="shared" si="19"/>
        <v>6</v>
      </c>
      <c r="P36" s="167" t="str">
        <f t="shared" si="2"/>
        <v>Medio</v>
      </c>
      <c r="Q36" s="153">
        <v>100</v>
      </c>
      <c r="R36" s="153">
        <f t="shared" si="0"/>
        <v>600</v>
      </c>
      <c r="S36" s="153" t="str">
        <f t="shared" si="3"/>
        <v>I</v>
      </c>
      <c r="T36" s="155" t="str">
        <f t="shared" si="4"/>
        <v>No Aceptable</v>
      </c>
      <c r="U36" s="137" t="s">
        <v>391</v>
      </c>
      <c r="V36" s="137" t="s">
        <v>392</v>
      </c>
      <c r="W36" s="137" t="s">
        <v>392</v>
      </c>
      <c r="X36" s="149" t="s">
        <v>626</v>
      </c>
      <c r="Y36" s="148" t="s">
        <v>278</v>
      </c>
      <c r="Z36" s="147" t="s">
        <v>392</v>
      </c>
      <c r="AA36" s="149" t="s">
        <v>881</v>
      </c>
      <c r="AB36" s="147" t="s">
        <v>390</v>
      </c>
      <c r="AC36" s="209" t="s">
        <v>968</v>
      </c>
      <c r="AD36" s="153">
        <v>2</v>
      </c>
      <c r="AE36" s="154">
        <v>1</v>
      </c>
      <c r="AF36" s="156">
        <f t="shared" si="1"/>
        <v>2</v>
      </c>
      <c r="AG36" s="157">
        <f t="shared" si="14"/>
        <v>200</v>
      </c>
      <c r="AH36" s="158" t="str">
        <f t="shared" si="5"/>
        <v>II</v>
      </c>
      <c r="AI36" s="155" t="str">
        <f t="shared" si="15"/>
        <v>No Aceptable o Aceptable con Control Especifico</v>
      </c>
      <c r="AJ36" s="159">
        <v>600</v>
      </c>
      <c r="AK36" s="159">
        <f t="shared" si="17"/>
        <v>200</v>
      </c>
      <c r="AL36" s="160">
        <f t="shared" si="18"/>
        <v>0.66666666666666663</v>
      </c>
      <c r="AM36" s="161" t="s">
        <v>394</v>
      </c>
      <c r="AN36" s="210" t="s">
        <v>399</v>
      </c>
    </row>
    <row r="37" spans="1:40" ht="214.95" customHeight="1">
      <c r="A37" s="571"/>
      <c r="B37" s="313" t="s">
        <v>385</v>
      </c>
      <c r="C37" s="313" t="s">
        <v>386</v>
      </c>
      <c r="D37" s="315" t="s">
        <v>954</v>
      </c>
      <c r="E37" s="149" t="s">
        <v>846</v>
      </c>
      <c r="F37" s="325" t="s">
        <v>29</v>
      </c>
      <c r="G37" s="326" t="s">
        <v>67</v>
      </c>
      <c r="H37" s="326" t="s">
        <v>440</v>
      </c>
      <c r="I37" s="312" t="s">
        <v>820</v>
      </c>
      <c r="J37" s="314" t="s">
        <v>389</v>
      </c>
      <c r="K37" s="314" t="s">
        <v>397</v>
      </c>
      <c r="L37" s="314" t="s">
        <v>685</v>
      </c>
      <c r="M37" s="276">
        <v>6</v>
      </c>
      <c r="N37" s="277">
        <v>1</v>
      </c>
      <c r="O37" s="276">
        <f t="shared" si="19"/>
        <v>6</v>
      </c>
      <c r="P37" s="316" t="str">
        <f t="shared" si="2"/>
        <v>Medio</v>
      </c>
      <c r="Q37" s="276">
        <v>100</v>
      </c>
      <c r="R37" s="276">
        <f t="shared" si="0"/>
        <v>600</v>
      </c>
      <c r="S37" s="276" t="str">
        <f t="shared" si="3"/>
        <v>I</v>
      </c>
      <c r="T37" s="281" t="str">
        <f t="shared" si="4"/>
        <v>No Aceptable</v>
      </c>
      <c r="U37" s="317" t="s">
        <v>391</v>
      </c>
      <c r="V37" s="317" t="s">
        <v>392</v>
      </c>
      <c r="W37" s="317" t="s">
        <v>392</v>
      </c>
      <c r="X37" s="314" t="s">
        <v>626</v>
      </c>
      <c r="Y37" s="318" t="s">
        <v>278</v>
      </c>
      <c r="Z37" s="312" t="s">
        <v>392</v>
      </c>
      <c r="AA37" s="314" t="s">
        <v>962</v>
      </c>
      <c r="AB37" s="312" t="s">
        <v>390</v>
      </c>
      <c r="AC37" s="327" t="s">
        <v>687</v>
      </c>
      <c r="AD37" s="328">
        <v>2</v>
      </c>
      <c r="AE37" s="329">
        <v>1</v>
      </c>
      <c r="AF37" s="330">
        <f t="shared" si="1"/>
        <v>2</v>
      </c>
      <c r="AG37" s="331">
        <f t="shared" si="14"/>
        <v>200</v>
      </c>
      <c r="AH37" s="332" t="str">
        <f t="shared" si="5"/>
        <v>II</v>
      </c>
      <c r="AI37" s="333" t="str">
        <f t="shared" si="15"/>
        <v>No Aceptable o Aceptable con Control Especifico</v>
      </c>
      <c r="AJ37" s="334">
        <v>600</v>
      </c>
      <c r="AK37" s="334">
        <f t="shared" si="17"/>
        <v>200</v>
      </c>
      <c r="AL37" s="335">
        <f t="shared" si="18"/>
        <v>0.66666666666666663</v>
      </c>
      <c r="AM37" s="336" t="s">
        <v>394</v>
      </c>
      <c r="AN37" s="284" t="s">
        <v>399</v>
      </c>
    </row>
    <row r="38" spans="1:40" ht="237" customHeight="1">
      <c r="A38" s="571"/>
      <c r="B38" s="162" t="s">
        <v>385</v>
      </c>
      <c r="C38" s="162" t="s">
        <v>386</v>
      </c>
      <c r="D38" s="208" t="s">
        <v>953</v>
      </c>
      <c r="E38" s="149" t="s">
        <v>846</v>
      </c>
      <c r="F38" s="323" t="s">
        <v>29</v>
      </c>
      <c r="G38" s="311" t="s">
        <v>56</v>
      </c>
      <c r="H38" s="311" t="s">
        <v>629</v>
      </c>
      <c r="I38" s="147" t="s">
        <v>632</v>
      </c>
      <c r="J38" s="149" t="s">
        <v>631</v>
      </c>
      <c r="K38" s="149" t="s">
        <v>630</v>
      </c>
      <c r="L38" s="149" t="s">
        <v>637</v>
      </c>
      <c r="M38" s="153">
        <v>2</v>
      </c>
      <c r="N38" s="154">
        <v>4</v>
      </c>
      <c r="O38" s="153">
        <f t="shared" si="19"/>
        <v>8</v>
      </c>
      <c r="P38" s="167" t="str">
        <f t="shared" si="2"/>
        <v>Medio</v>
      </c>
      <c r="Q38" s="153">
        <v>100</v>
      </c>
      <c r="R38" s="153">
        <f t="shared" si="0"/>
        <v>800</v>
      </c>
      <c r="S38" s="153" t="str">
        <f t="shared" si="3"/>
        <v>I</v>
      </c>
      <c r="T38" s="155" t="str">
        <f t="shared" si="4"/>
        <v>No Aceptable</v>
      </c>
      <c r="U38" s="137" t="s">
        <v>391</v>
      </c>
      <c r="V38" s="260" t="s">
        <v>392</v>
      </c>
      <c r="W38" s="260" t="s">
        <v>392</v>
      </c>
      <c r="X38" s="261" t="s">
        <v>626</v>
      </c>
      <c r="Y38" s="262" t="s">
        <v>278</v>
      </c>
      <c r="Z38" s="263" t="s">
        <v>633</v>
      </c>
      <c r="AA38" s="261" t="s">
        <v>961</v>
      </c>
      <c r="AB38" s="263" t="s">
        <v>635</v>
      </c>
      <c r="AC38" s="264" t="s">
        <v>642</v>
      </c>
      <c r="AD38" s="265">
        <v>2</v>
      </c>
      <c r="AE38" s="266">
        <v>2</v>
      </c>
      <c r="AF38" s="267">
        <f t="shared" si="1"/>
        <v>4</v>
      </c>
      <c r="AG38" s="268">
        <f t="shared" si="14"/>
        <v>400</v>
      </c>
      <c r="AH38" s="269" t="str">
        <f t="shared" si="5"/>
        <v>II</v>
      </c>
      <c r="AI38" s="270" t="str">
        <f t="shared" si="15"/>
        <v>No Aceptable o Aceptable con Control Especifico</v>
      </c>
      <c r="AJ38" s="271">
        <v>800</v>
      </c>
      <c r="AK38" s="271">
        <f t="shared" si="17"/>
        <v>400</v>
      </c>
      <c r="AL38" s="272">
        <f t="shared" si="18"/>
        <v>0.5</v>
      </c>
      <c r="AM38" s="273" t="s">
        <v>407</v>
      </c>
      <c r="AN38" s="210" t="s">
        <v>395</v>
      </c>
    </row>
    <row r="39" spans="1:40" ht="241.05" customHeight="1">
      <c r="A39" s="571"/>
      <c r="B39" s="162" t="s">
        <v>385</v>
      </c>
      <c r="C39" s="162" t="s">
        <v>574</v>
      </c>
      <c r="D39" s="208" t="s">
        <v>953</v>
      </c>
      <c r="E39" s="149" t="s">
        <v>846</v>
      </c>
      <c r="F39" s="311" t="s">
        <v>30</v>
      </c>
      <c r="G39" s="311" t="s">
        <v>44</v>
      </c>
      <c r="H39" s="311" t="s">
        <v>1038</v>
      </c>
      <c r="I39" s="149" t="s">
        <v>645</v>
      </c>
      <c r="J39" s="147" t="s">
        <v>390</v>
      </c>
      <c r="K39" s="147" t="s">
        <v>638</v>
      </c>
      <c r="L39" s="147" t="s">
        <v>639</v>
      </c>
      <c r="M39" s="153">
        <v>2</v>
      </c>
      <c r="N39" s="154">
        <v>4</v>
      </c>
      <c r="O39" s="153">
        <f t="shared" si="19"/>
        <v>8</v>
      </c>
      <c r="P39" s="167" t="str">
        <f t="shared" si="2"/>
        <v>Medio</v>
      </c>
      <c r="Q39" s="153">
        <v>100</v>
      </c>
      <c r="R39" s="153">
        <f t="shared" si="0"/>
        <v>800</v>
      </c>
      <c r="S39" s="153" t="str">
        <f t="shared" si="3"/>
        <v>I</v>
      </c>
      <c r="T39" s="155" t="str">
        <f t="shared" si="4"/>
        <v>No Aceptable</v>
      </c>
      <c r="U39" s="137" t="s">
        <v>391</v>
      </c>
      <c r="V39" s="137" t="s">
        <v>392</v>
      </c>
      <c r="W39" s="137" t="s">
        <v>392</v>
      </c>
      <c r="X39" s="149" t="s">
        <v>626</v>
      </c>
      <c r="Y39" s="262" t="s">
        <v>278</v>
      </c>
      <c r="Z39" s="263" t="s">
        <v>392</v>
      </c>
      <c r="AA39" s="261" t="s">
        <v>960</v>
      </c>
      <c r="AB39" s="263" t="s">
        <v>641</v>
      </c>
      <c r="AC39" s="264" t="s">
        <v>643</v>
      </c>
      <c r="AD39" s="265">
        <v>2</v>
      </c>
      <c r="AE39" s="266">
        <v>3</v>
      </c>
      <c r="AF39" s="267">
        <f t="shared" si="1"/>
        <v>6</v>
      </c>
      <c r="AG39" s="268">
        <f t="shared" si="14"/>
        <v>600</v>
      </c>
      <c r="AH39" s="269" t="str">
        <f t="shared" si="5"/>
        <v>I</v>
      </c>
      <c r="AI39" s="270" t="str">
        <f t="shared" si="15"/>
        <v>No Aceptable</v>
      </c>
      <c r="AJ39" s="271">
        <v>800</v>
      </c>
      <c r="AK39" s="271">
        <f t="shared" si="17"/>
        <v>600</v>
      </c>
      <c r="AL39" s="272">
        <f t="shared" si="18"/>
        <v>0.25</v>
      </c>
      <c r="AM39" s="273" t="s">
        <v>407</v>
      </c>
      <c r="AN39" s="210" t="s">
        <v>634</v>
      </c>
    </row>
    <row r="40" spans="1:40" ht="171.45" customHeight="1">
      <c r="A40" s="573" t="s">
        <v>444</v>
      </c>
      <c r="B40" s="162" t="s">
        <v>385</v>
      </c>
      <c r="C40" s="162" t="s">
        <v>386</v>
      </c>
      <c r="D40" s="136" t="s">
        <v>447</v>
      </c>
      <c r="E40" s="149" t="s">
        <v>846</v>
      </c>
      <c r="F40" s="208" t="s">
        <v>25</v>
      </c>
      <c r="G40" s="136" t="s">
        <v>32</v>
      </c>
      <c r="H40" s="136" t="s">
        <v>448</v>
      </c>
      <c r="I40" s="136" t="s">
        <v>664</v>
      </c>
      <c r="J40" s="147" t="s">
        <v>389</v>
      </c>
      <c r="K40" s="149" t="s">
        <v>665</v>
      </c>
      <c r="L40" s="147" t="s">
        <v>390</v>
      </c>
      <c r="M40" s="153">
        <v>2</v>
      </c>
      <c r="N40" s="154">
        <v>4</v>
      </c>
      <c r="O40" s="153">
        <f t="shared" si="19"/>
        <v>8</v>
      </c>
      <c r="P40" s="167" t="str">
        <f t="shared" si="2"/>
        <v>Medio</v>
      </c>
      <c r="Q40" s="153">
        <v>60</v>
      </c>
      <c r="R40" s="153">
        <f t="shared" si="0"/>
        <v>480</v>
      </c>
      <c r="S40" s="153" t="str">
        <f t="shared" si="3"/>
        <v>II</v>
      </c>
      <c r="T40" s="155" t="str">
        <f t="shared" si="4"/>
        <v>No Aceptable o Aceptable con Control Especifico</v>
      </c>
      <c r="U40" s="137" t="s">
        <v>666</v>
      </c>
      <c r="V40" s="137" t="s">
        <v>392</v>
      </c>
      <c r="W40" s="137" t="s">
        <v>392</v>
      </c>
      <c r="X40" s="149" t="s">
        <v>667</v>
      </c>
      <c r="Y40" s="148" t="s">
        <v>278</v>
      </c>
      <c r="Z40" s="148" t="s">
        <v>392</v>
      </c>
      <c r="AA40" s="149" t="s">
        <v>669</v>
      </c>
      <c r="AB40" s="147" t="s">
        <v>390</v>
      </c>
      <c r="AC40" s="209" t="s">
        <v>668</v>
      </c>
      <c r="AD40" s="276">
        <v>2</v>
      </c>
      <c r="AE40" s="277">
        <v>3</v>
      </c>
      <c r="AF40" s="278">
        <f>AD40*AE40</f>
        <v>6</v>
      </c>
      <c r="AG40" s="279">
        <f>AF40*Q40</f>
        <v>360</v>
      </c>
      <c r="AH40" s="280" t="str">
        <f>IF((AG40&gt;599),"I",IF(AG40&gt;149,"II",IF(AG40&gt;39,"III",IF(AG40&lt;31,"IV"))))</f>
        <v>II</v>
      </c>
      <c r="AI40" s="281" t="str">
        <f>IF(AH40="IV","Aceptable",IF(AH40="III","Mejorable",IF(AH40="II","No Aceptable o Aceptable con Control Especifico",IF(AH40="I","No Aceptable"))))</f>
        <v>No Aceptable o Aceptable con Control Especifico</v>
      </c>
      <c r="AJ40" s="282">
        <v>480</v>
      </c>
      <c r="AK40" s="282">
        <f>AG40</f>
        <v>360</v>
      </c>
      <c r="AL40" s="283">
        <f t="shared" si="18"/>
        <v>0.25</v>
      </c>
      <c r="AM40" s="161" t="s">
        <v>394</v>
      </c>
      <c r="AN40" s="210" t="s">
        <v>634</v>
      </c>
    </row>
    <row r="41" spans="1:40" ht="198">
      <c r="A41" s="574"/>
      <c r="B41" s="162" t="s">
        <v>385</v>
      </c>
      <c r="C41" s="162" t="s">
        <v>386</v>
      </c>
      <c r="D41" s="136" t="s">
        <v>449</v>
      </c>
      <c r="E41" s="149" t="s">
        <v>846</v>
      </c>
      <c r="F41" s="208" t="s">
        <v>25</v>
      </c>
      <c r="G41" s="136" t="s">
        <v>39</v>
      </c>
      <c r="H41" s="136" t="s">
        <v>450</v>
      </c>
      <c r="I41" s="339" t="s">
        <v>655</v>
      </c>
      <c r="J41" s="149" t="s">
        <v>389</v>
      </c>
      <c r="K41" s="147" t="s">
        <v>397</v>
      </c>
      <c r="L41" s="149" t="s">
        <v>404</v>
      </c>
      <c r="M41" s="153">
        <v>2</v>
      </c>
      <c r="N41" s="154">
        <v>4</v>
      </c>
      <c r="O41" s="153">
        <f t="shared" si="19"/>
        <v>8</v>
      </c>
      <c r="P41" s="167" t="str">
        <f t="shared" si="2"/>
        <v>Medio</v>
      </c>
      <c r="Q41" s="153">
        <v>25</v>
      </c>
      <c r="R41" s="153">
        <f t="shared" si="0"/>
        <v>200</v>
      </c>
      <c r="S41" s="153" t="str">
        <f t="shared" si="3"/>
        <v>II</v>
      </c>
      <c r="T41" s="221" t="str">
        <f t="shared" si="4"/>
        <v>No Aceptable o Aceptable con Control Especifico</v>
      </c>
      <c r="U41" s="137" t="s">
        <v>391</v>
      </c>
      <c r="V41" s="137" t="s">
        <v>392</v>
      </c>
      <c r="W41" s="137" t="s">
        <v>392</v>
      </c>
      <c r="X41" s="149" t="s">
        <v>609</v>
      </c>
      <c r="Y41" s="148" t="s">
        <v>278</v>
      </c>
      <c r="Z41" s="147" t="s">
        <v>610</v>
      </c>
      <c r="AA41" s="149" t="s">
        <v>611</v>
      </c>
      <c r="AB41" s="147" t="s">
        <v>390</v>
      </c>
      <c r="AC41" s="209" t="s">
        <v>620</v>
      </c>
      <c r="AD41" s="153">
        <v>2</v>
      </c>
      <c r="AE41" s="154">
        <v>3</v>
      </c>
      <c r="AF41" s="156">
        <f t="shared" ref="AF41:AF64" si="42">AD41*AE41</f>
        <v>6</v>
      </c>
      <c r="AG41" s="157">
        <f t="shared" ref="AG41:AG43" si="43">AF41*Q41</f>
        <v>150</v>
      </c>
      <c r="AH41" s="158" t="str">
        <f t="shared" ref="AH41:AH43" si="44">IF((AG41&gt;599),"I",IF(AG41&gt;149,"II",IF(AG41&gt;39,"III",IF(AG41&lt;31,"IV"))))</f>
        <v>II</v>
      </c>
      <c r="AI41" s="155" t="str">
        <f t="shared" ref="AI41:AI43" si="45">IF(AH41="IV","Aceptable",IF(AH41="III","Mejorable",IF(AH41="II","No Aceptable o Aceptable con Control Especifico",IF(AH41="I","No Aceptable"))))</f>
        <v>No Aceptable o Aceptable con Control Especifico</v>
      </c>
      <c r="AJ41" s="159">
        <v>200</v>
      </c>
      <c r="AK41" s="159">
        <f t="shared" ref="AK41:AK43" si="46">AG41</f>
        <v>150</v>
      </c>
      <c r="AL41" s="160">
        <f t="shared" si="18"/>
        <v>0.25</v>
      </c>
      <c r="AM41" s="161" t="s">
        <v>407</v>
      </c>
      <c r="AN41" s="210" t="s">
        <v>634</v>
      </c>
    </row>
    <row r="42" spans="1:40" ht="198">
      <c r="A42" s="574"/>
      <c r="B42" s="162" t="s">
        <v>385</v>
      </c>
      <c r="C42" s="162" t="s">
        <v>386</v>
      </c>
      <c r="D42" s="136" t="s">
        <v>449</v>
      </c>
      <c r="E42" s="149" t="s">
        <v>846</v>
      </c>
      <c r="F42" s="208" t="s">
        <v>25</v>
      </c>
      <c r="G42" s="136" t="s">
        <v>570</v>
      </c>
      <c r="H42" s="136" t="s">
        <v>441</v>
      </c>
      <c r="I42" s="136" t="s">
        <v>403</v>
      </c>
      <c r="J42" s="149" t="s">
        <v>389</v>
      </c>
      <c r="K42" s="147" t="s">
        <v>397</v>
      </c>
      <c r="L42" s="149" t="s">
        <v>404</v>
      </c>
      <c r="M42" s="153">
        <v>2</v>
      </c>
      <c r="N42" s="154">
        <v>3</v>
      </c>
      <c r="O42" s="153">
        <f t="shared" si="19"/>
        <v>6</v>
      </c>
      <c r="P42" s="167" t="str">
        <f t="shared" si="2"/>
        <v>Medio</v>
      </c>
      <c r="Q42" s="153">
        <v>10</v>
      </c>
      <c r="R42" s="153">
        <f t="shared" si="0"/>
        <v>60</v>
      </c>
      <c r="S42" s="153" t="str">
        <f t="shared" si="3"/>
        <v>III</v>
      </c>
      <c r="T42" s="221" t="str">
        <f t="shared" si="4"/>
        <v>Mejorable</v>
      </c>
      <c r="U42" s="137" t="s">
        <v>391</v>
      </c>
      <c r="V42" s="137" t="s">
        <v>392</v>
      </c>
      <c r="W42" s="137" t="s">
        <v>392</v>
      </c>
      <c r="X42" s="149" t="s">
        <v>405</v>
      </c>
      <c r="Y42" s="148" t="s">
        <v>278</v>
      </c>
      <c r="Z42" s="147" t="s">
        <v>607</v>
      </c>
      <c r="AA42" s="149" t="s">
        <v>608</v>
      </c>
      <c r="AB42" s="147" t="s">
        <v>390</v>
      </c>
      <c r="AC42" s="209" t="s">
        <v>658</v>
      </c>
      <c r="AD42" s="153">
        <v>2</v>
      </c>
      <c r="AE42" s="154">
        <v>2</v>
      </c>
      <c r="AF42" s="156">
        <f t="shared" si="42"/>
        <v>4</v>
      </c>
      <c r="AG42" s="157">
        <f t="shared" si="43"/>
        <v>40</v>
      </c>
      <c r="AH42" s="158" t="str">
        <f t="shared" si="44"/>
        <v>III</v>
      </c>
      <c r="AI42" s="155" t="str">
        <f t="shared" si="45"/>
        <v>Mejorable</v>
      </c>
      <c r="AJ42" s="159">
        <f t="shared" ref="AJ42:AJ43" si="47">R42</f>
        <v>60</v>
      </c>
      <c r="AK42" s="159">
        <f t="shared" si="46"/>
        <v>40</v>
      </c>
      <c r="AL42" s="160">
        <f t="shared" si="18"/>
        <v>0.33333333333333331</v>
      </c>
      <c r="AM42" s="161" t="s">
        <v>407</v>
      </c>
      <c r="AN42" s="210" t="s">
        <v>427</v>
      </c>
    </row>
    <row r="43" spans="1:40" ht="198" customHeight="1">
      <c r="A43" s="574"/>
      <c r="B43" s="162" t="s">
        <v>385</v>
      </c>
      <c r="C43" s="162" t="s">
        <v>386</v>
      </c>
      <c r="D43" s="136" t="s">
        <v>445</v>
      </c>
      <c r="E43" s="149" t="s">
        <v>846</v>
      </c>
      <c r="F43" s="208" t="s">
        <v>25</v>
      </c>
      <c r="G43" s="136" t="s">
        <v>569</v>
      </c>
      <c r="H43" s="320" t="s">
        <v>1009</v>
      </c>
      <c r="I43" s="149" t="s">
        <v>706</v>
      </c>
      <c r="J43" s="149" t="s">
        <v>389</v>
      </c>
      <c r="K43" s="147" t="s">
        <v>397</v>
      </c>
      <c r="L43" s="149" t="s">
        <v>707</v>
      </c>
      <c r="M43" s="153">
        <v>2</v>
      </c>
      <c r="N43" s="154">
        <v>3</v>
      </c>
      <c r="O43" s="153">
        <f t="shared" si="19"/>
        <v>6</v>
      </c>
      <c r="P43" s="167" t="str">
        <f t="shared" si="2"/>
        <v>Medio</v>
      </c>
      <c r="Q43" s="153">
        <v>60</v>
      </c>
      <c r="R43" s="153">
        <f t="shared" si="0"/>
        <v>360</v>
      </c>
      <c r="S43" s="153" t="str">
        <f t="shared" si="3"/>
        <v>II</v>
      </c>
      <c r="T43" s="155" t="str">
        <f t="shared" si="4"/>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6">
        <f t="shared" si="42"/>
        <v>4</v>
      </c>
      <c r="AG43" s="157">
        <f t="shared" si="43"/>
        <v>240</v>
      </c>
      <c r="AH43" s="158" t="str">
        <f t="shared" si="44"/>
        <v>II</v>
      </c>
      <c r="AI43" s="155" t="str">
        <f t="shared" si="45"/>
        <v>No Aceptable o Aceptable con Control Especifico</v>
      </c>
      <c r="AJ43" s="159">
        <f t="shared" si="47"/>
        <v>360</v>
      </c>
      <c r="AK43" s="159">
        <f t="shared" si="46"/>
        <v>240</v>
      </c>
      <c r="AL43" s="160">
        <f t="shared" si="18"/>
        <v>0.33333333333333331</v>
      </c>
      <c r="AM43" s="161" t="s">
        <v>394</v>
      </c>
      <c r="AN43" s="210" t="s">
        <v>427</v>
      </c>
    </row>
    <row r="44" spans="1:40" ht="198" customHeight="1">
      <c r="A44" s="574"/>
      <c r="B44" s="152" t="s">
        <v>385</v>
      </c>
      <c r="C44" s="162" t="s">
        <v>386</v>
      </c>
      <c r="D44" s="136" t="s">
        <v>387</v>
      </c>
      <c r="E44" s="149" t="s">
        <v>846</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0"/>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934</v>
      </c>
      <c r="AD44" s="153">
        <v>2</v>
      </c>
      <c r="AE44" s="154">
        <v>2</v>
      </c>
      <c r="AF44" s="156">
        <f t="shared" si="42"/>
        <v>4</v>
      </c>
      <c r="AG44" s="157">
        <f>AF44*Q44</f>
        <v>100</v>
      </c>
      <c r="AH44" s="158" t="str">
        <f>IF((AG44&gt;599),"I",IF(AG44&gt;149,"II",IF(AG44&gt;39,"III",IF(AG44&lt;31,"IV"))))</f>
        <v>III</v>
      </c>
      <c r="AI44" s="155" t="str">
        <f>IF(AH44="IV","Aceptable",IF(AH44="III","Mejorable",IF(AH44="II","No Aceptable o Aceptable con Control Especifico",IF(AH44="I","No Aceptable"))))</f>
        <v>Mejorable</v>
      </c>
      <c r="AJ44" s="159">
        <f>R44</f>
        <v>150</v>
      </c>
      <c r="AK44" s="159">
        <f>AG44</f>
        <v>100</v>
      </c>
      <c r="AL44" s="160">
        <f>(AJ44-AK44)/AJ44</f>
        <v>0.33333333333333331</v>
      </c>
      <c r="AM44" s="161" t="s">
        <v>394</v>
      </c>
      <c r="AN44" s="210" t="s">
        <v>427</v>
      </c>
    </row>
    <row r="45" spans="1:40" ht="237.6">
      <c r="A45" s="574"/>
      <c r="B45" s="152" t="s">
        <v>385</v>
      </c>
      <c r="C45" s="162" t="s">
        <v>386</v>
      </c>
      <c r="D45" s="136" t="s">
        <v>449</v>
      </c>
      <c r="E45" s="149" t="s">
        <v>846</v>
      </c>
      <c r="F45" s="208" t="s">
        <v>27</v>
      </c>
      <c r="G45" s="208" t="s">
        <v>566</v>
      </c>
      <c r="H45" s="208" t="s">
        <v>612</v>
      </c>
      <c r="I45" s="136" t="s">
        <v>594</v>
      </c>
      <c r="J45" s="147" t="s">
        <v>389</v>
      </c>
      <c r="K45" s="149" t="s">
        <v>595</v>
      </c>
      <c r="L45" s="147" t="s">
        <v>390</v>
      </c>
      <c r="M45" s="153">
        <v>2</v>
      </c>
      <c r="N45" s="154">
        <v>3</v>
      </c>
      <c r="O45" s="153">
        <f t="shared" ref="O45:O48" si="48">M45*N45</f>
        <v>6</v>
      </c>
      <c r="P45" s="167" t="str">
        <f t="shared" ref="P45:P59" si="49">IF((O45&gt;23),"MuyAlto",IF(O45&gt;9,"Alto",IF(O45&gt;5,"Medio",IF(O45&lt;6,"Bajo"))))</f>
        <v>Medio</v>
      </c>
      <c r="Q45" s="153">
        <v>60</v>
      </c>
      <c r="R45" s="153">
        <f t="shared" si="0"/>
        <v>360</v>
      </c>
      <c r="S45" s="153" t="str">
        <f t="shared" ref="S45:S59" si="50">IF((R45&gt;599),"I",IF(R45&gt;149,"II",IF(R45&gt;39,"III",IF(R45&lt;31,"IV"))))</f>
        <v>II</v>
      </c>
      <c r="T45" s="155" t="str">
        <f t="shared" ref="T45:T59" si="51">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934</v>
      </c>
      <c r="AD45" s="153">
        <v>2</v>
      </c>
      <c r="AE45" s="154">
        <v>2</v>
      </c>
      <c r="AF45" s="156">
        <f t="shared" si="42"/>
        <v>4</v>
      </c>
      <c r="AG45" s="157">
        <f>AF45*Q45</f>
        <v>240</v>
      </c>
      <c r="AH45" s="158" t="str">
        <f t="shared" ref="AH45:AH59" si="52">IF((AG45&gt;599),"I",IF(AG45&gt;149,"II",IF(AG45&gt;39,"III",IF(AG45&lt;31,"IV"))))</f>
        <v>II</v>
      </c>
      <c r="AI45" s="155" t="str">
        <f>IF(AH45="IV","Aceptable",IF(AH45="III","Mejorable",IF(AH45="II","No Aceptable o Aceptable con Control Especifico",IF(AH45="I","No Aceptable"))))</f>
        <v>No Aceptable o Aceptable con Control Especifico</v>
      </c>
      <c r="AJ45" s="159">
        <f>R45</f>
        <v>360</v>
      </c>
      <c r="AK45" s="159">
        <f>AG45</f>
        <v>240</v>
      </c>
      <c r="AL45" s="160">
        <f>(AJ45-AK45)/AJ45</f>
        <v>0.33333333333333331</v>
      </c>
      <c r="AM45" s="161" t="s">
        <v>394</v>
      </c>
      <c r="AN45" s="210" t="s">
        <v>427</v>
      </c>
    </row>
    <row r="46" spans="1:40" ht="198" customHeight="1">
      <c r="A46" s="574"/>
      <c r="B46" s="162" t="s">
        <v>385</v>
      </c>
      <c r="C46" s="162" t="s">
        <v>386</v>
      </c>
      <c r="D46" s="208" t="s">
        <v>436</v>
      </c>
      <c r="E46" s="149" t="s">
        <v>846</v>
      </c>
      <c r="F46" s="208" t="s">
        <v>27</v>
      </c>
      <c r="G46" s="208" t="s">
        <v>41</v>
      </c>
      <c r="H46" s="136" t="s">
        <v>437</v>
      </c>
      <c r="I46" s="136" t="s">
        <v>596</v>
      </c>
      <c r="J46" s="147" t="s">
        <v>389</v>
      </c>
      <c r="K46" s="149" t="s">
        <v>598</v>
      </c>
      <c r="L46" s="147" t="s">
        <v>390</v>
      </c>
      <c r="M46" s="153">
        <v>2</v>
      </c>
      <c r="N46" s="154">
        <v>3</v>
      </c>
      <c r="O46" s="153">
        <f>M46*N46</f>
        <v>6</v>
      </c>
      <c r="P46" s="167" t="str">
        <f t="shared" si="49"/>
        <v>Medio</v>
      </c>
      <c r="Q46" s="153">
        <v>60</v>
      </c>
      <c r="R46" s="153">
        <f t="shared" ref="R46" si="53">O46*Q46</f>
        <v>360</v>
      </c>
      <c r="S46" s="153" t="str">
        <f t="shared" si="50"/>
        <v>II</v>
      </c>
      <c r="T46" s="155" t="str">
        <f t="shared" si="51"/>
        <v>No Aceptable o Aceptable con Control Especifico</v>
      </c>
      <c r="U46" s="137" t="s">
        <v>391</v>
      </c>
      <c r="V46" s="137" t="s">
        <v>392</v>
      </c>
      <c r="W46" s="137" t="s">
        <v>392</v>
      </c>
      <c r="X46" s="149" t="s">
        <v>599</v>
      </c>
      <c r="Y46" s="148" t="s">
        <v>278</v>
      </c>
      <c r="Z46" s="148" t="s">
        <v>392</v>
      </c>
      <c r="AA46" s="149" t="s">
        <v>851</v>
      </c>
      <c r="AB46" s="147" t="s">
        <v>390</v>
      </c>
      <c r="AC46" s="209" t="s">
        <v>934</v>
      </c>
      <c r="AD46" s="153">
        <v>2</v>
      </c>
      <c r="AE46" s="154">
        <v>2</v>
      </c>
      <c r="AF46" s="156">
        <f t="shared" si="42"/>
        <v>4</v>
      </c>
      <c r="AG46" s="157">
        <f>AF46*Q46</f>
        <v>240</v>
      </c>
      <c r="AH46" s="158" t="str">
        <f t="shared" si="52"/>
        <v>II</v>
      </c>
      <c r="AI46" s="155" t="str">
        <f>IF(AH46="IV","Aceptable",IF(AH46="III","Mejorable",IF(AH46="II","No Aceptable o Aceptable con Control Especifico",IF(AH46="I","No Aceptable"))))</f>
        <v>No Aceptable o Aceptable con Control Especifico</v>
      </c>
      <c r="AJ46" s="159">
        <f>R46</f>
        <v>360</v>
      </c>
      <c r="AK46" s="159">
        <f>AG46</f>
        <v>240</v>
      </c>
      <c r="AL46" s="160">
        <f>(AJ46-AK46)/AJ46</f>
        <v>0.33333333333333331</v>
      </c>
      <c r="AM46" s="161" t="s">
        <v>407</v>
      </c>
      <c r="AN46" s="210" t="s">
        <v>427</v>
      </c>
    </row>
    <row r="47" spans="1:40" ht="211.2">
      <c r="A47" s="574"/>
      <c r="B47" s="152" t="s">
        <v>385</v>
      </c>
      <c r="C47" s="162" t="s">
        <v>386</v>
      </c>
      <c r="D47" s="136" t="s">
        <v>449</v>
      </c>
      <c r="E47" s="149" t="s">
        <v>846</v>
      </c>
      <c r="F47" s="208" t="s">
        <v>27</v>
      </c>
      <c r="G47" s="208" t="s">
        <v>61</v>
      </c>
      <c r="H47" s="136" t="s">
        <v>423</v>
      </c>
      <c r="I47" s="353" t="s">
        <v>1101</v>
      </c>
      <c r="J47" s="298" t="s">
        <v>389</v>
      </c>
      <c r="K47" s="298" t="s">
        <v>397</v>
      </c>
      <c r="L47" s="298" t="s">
        <v>414</v>
      </c>
      <c r="M47" s="298">
        <v>6</v>
      </c>
      <c r="N47" s="341">
        <v>3</v>
      </c>
      <c r="O47" s="298">
        <v>18</v>
      </c>
      <c r="P47" s="342" t="s">
        <v>1102</v>
      </c>
      <c r="Q47" s="298">
        <v>25</v>
      </c>
      <c r="R47" s="298">
        <v>450</v>
      </c>
      <c r="S47" s="298" t="s">
        <v>148</v>
      </c>
      <c r="T47" s="343" t="s">
        <v>212</v>
      </c>
      <c r="U47" s="342" t="s">
        <v>391</v>
      </c>
      <c r="V47" s="342" t="s">
        <v>392</v>
      </c>
      <c r="W47" s="342" t="s">
        <v>392</v>
      </c>
      <c r="X47" s="340" t="s">
        <v>393</v>
      </c>
      <c r="Y47" s="297" t="s">
        <v>278</v>
      </c>
      <c r="Z47" s="297" t="s">
        <v>392</v>
      </c>
      <c r="AA47" s="340" t="s">
        <v>851</v>
      </c>
      <c r="AB47" s="298" t="s">
        <v>390</v>
      </c>
      <c r="AC47" s="299" t="s">
        <v>934</v>
      </c>
      <c r="AD47" s="298">
        <v>2</v>
      </c>
      <c r="AE47" s="341">
        <v>1</v>
      </c>
      <c r="AF47" s="354">
        <v>2</v>
      </c>
      <c r="AG47" s="298">
        <v>50</v>
      </c>
      <c r="AH47" s="355" t="s">
        <v>171</v>
      </c>
      <c r="AI47" s="347" t="s">
        <v>215</v>
      </c>
      <c r="AJ47" s="356">
        <v>450</v>
      </c>
      <c r="AK47" s="356">
        <v>50</v>
      </c>
      <c r="AL47" s="357">
        <v>0.89</v>
      </c>
      <c r="AM47" s="345" t="s">
        <v>415</v>
      </c>
      <c r="AN47" s="346" t="s">
        <v>411</v>
      </c>
    </row>
    <row r="48" spans="1:40" ht="198">
      <c r="A48" s="574"/>
      <c r="B48" s="162" t="s">
        <v>385</v>
      </c>
      <c r="C48" s="162" t="s">
        <v>386</v>
      </c>
      <c r="D48" s="136" t="s">
        <v>449</v>
      </c>
      <c r="E48" s="149" t="s">
        <v>846</v>
      </c>
      <c r="F48" s="208" t="s">
        <v>28</v>
      </c>
      <c r="G48" s="136" t="s">
        <v>35</v>
      </c>
      <c r="H48" s="311" t="s">
        <v>615</v>
      </c>
      <c r="I48" s="136" t="s">
        <v>605</v>
      </c>
      <c r="J48" s="149" t="s">
        <v>401</v>
      </c>
      <c r="K48" s="147" t="s">
        <v>397</v>
      </c>
      <c r="L48" s="147" t="s">
        <v>397</v>
      </c>
      <c r="M48" s="153">
        <v>2</v>
      </c>
      <c r="N48" s="154">
        <v>3</v>
      </c>
      <c r="O48" s="153">
        <f t="shared" si="48"/>
        <v>6</v>
      </c>
      <c r="P48" s="167" t="str">
        <f t="shared" si="49"/>
        <v>Medio</v>
      </c>
      <c r="Q48" s="153">
        <v>60</v>
      </c>
      <c r="R48" s="153">
        <f t="shared" si="0"/>
        <v>360</v>
      </c>
      <c r="S48" s="153" t="str">
        <f t="shared" si="50"/>
        <v>II</v>
      </c>
      <c r="T48" s="155" t="str">
        <f t="shared" si="51"/>
        <v>No Aceptable o Aceptable con Control Especifico</v>
      </c>
      <c r="U48" s="137" t="s">
        <v>391</v>
      </c>
      <c r="V48" s="137" t="s">
        <v>392</v>
      </c>
      <c r="W48" s="137" t="s">
        <v>392</v>
      </c>
      <c r="X48" s="149" t="s">
        <v>606</v>
      </c>
      <c r="Y48" s="148" t="s">
        <v>278</v>
      </c>
      <c r="Z48" s="148" t="s">
        <v>392</v>
      </c>
      <c r="AA48" s="149" t="s">
        <v>965</v>
      </c>
      <c r="AB48" s="147" t="s">
        <v>390</v>
      </c>
      <c r="AC48" s="209" t="s">
        <v>966</v>
      </c>
      <c r="AD48" s="153">
        <v>2</v>
      </c>
      <c r="AE48" s="154">
        <v>2</v>
      </c>
      <c r="AF48" s="156">
        <f t="shared" si="42"/>
        <v>4</v>
      </c>
      <c r="AG48" s="157">
        <f t="shared" ref="AG48:AG58" si="54">AF48*Q48</f>
        <v>240</v>
      </c>
      <c r="AH48" s="158" t="str">
        <f t="shared" si="52"/>
        <v>II</v>
      </c>
      <c r="AI48" s="155" t="str">
        <f t="shared" ref="AI48:AI58" si="55">IF(AH48="IV","Aceptable",IF(AH48="III","Mejorable",IF(AH48="II","No Aceptable o Aceptable con Control Especifico",IF(AH48="I","No Aceptable"))))</f>
        <v>No Aceptable o Aceptable con Control Especifico</v>
      </c>
      <c r="AJ48" s="159">
        <f t="shared" ref="AJ48:AJ49" si="56">R48</f>
        <v>360</v>
      </c>
      <c r="AK48" s="159">
        <f t="shared" ref="AK48:AK58" si="57">AG48</f>
        <v>240</v>
      </c>
      <c r="AL48" s="160">
        <f t="shared" ref="AL48:AL58" si="58">(AJ48-AK48)/AJ48</f>
        <v>0.33333333333333331</v>
      </c>
      <c r="AM48" s="161" t="s">
        <v>394</v>
      </c>
      <c r="AN48" s="210" t="s">
        <v>563</v>
      </c>
    </row>
    <row r="49" spans="1:40" ht="198">
      <c r="A49" s="574"/>
      <c r="B49" s="162" t="s">
        <v>385</v>
      </c>
      <c r="C49" s="162" t="s">
        <v>386</v>
      </c>
      <c r="D49" s="136" t="s">
        <v>449</v>
      </c>
      <c r="E49" s="149" t="s">
        <v>846</v>
      </c>
      <c r="F49" s="208" t="s">
        <v>28</v>
      </c>
      <c r="G49" s="136" t="s">
        <v>48</v>
      </c>
      <c r="H49" s="136" t="s">
        <v>426</v>
      </c>
      <c r="I49" s="136" t="s">
        <v>600</v>
      </c>
      <c r="J49" s="149" t="s">
        <v>603</v>
      </c>
      <c r="K49" s="149" t="s">
        <v>604</v>
      </c>
      <c r="L49" s="147" t="s">
        <v>390</v>
      </c>
      <c r="M49" s="153">
        <v>2</v>
      </c>
      <c r="N49" s="154">
        <v>3</v>
      </c>
      <c r="O49" s="153">
        <f>M49*N49</f>
        <v>6</v>
      </c>
      <c r="P49" s="167" t="str">
        <f t="shared" si="49"/>
        <v>Medio</v>
      </c>
      <c r="Q49" s="153">
        <v>60</v>
      </c>
      <c r="R49" s="153">
        <f t="shared" si="0"/>
        <v>360</v>
      </c>
      <c r="S49" s="153" t="str">
        <f t="shared" si="50"/>
        <v>II</v>
      </c>
      <c r="T49" s="155" t="str">
        <f t="shared" si="51"/>
        <v>No Aceptable o Aceptable con Control Especifico</v>
      </c>
      <c r="U49" s="137" t="s">
        <v>391</v>
      </c>
      <c r="V49" s="137" t="s">
        <v>392</v>
      </c>
      <c r="W49" s="137" t="s">
        <v>392</v>
      </c>
      <c r="X49" s="149" t="s">
        <v>398</v>
      </c>
      <c r="Y49" s="148" t="s">
        <v>278</v>
      </c>
      <c r="Z49" s="148" t="s">
        <v>392</v>
      </c>
      <c r="AA49" s="149" t="s">
        <v>964</v>
      </c>
      <c r="AB49" s="147" t="s">
        <v>837</v>
      </c>
      <c r="AC49" s="209" t="s">
        <v>659</v>
      </c>
      <c r="AD49" s="153">
        <v>2</v>
      </c>
      <c r="AE49" s="154">
        <v>2</v>
      </c>
      <c r="AF49" s="156">
        <f t="shared" si="42"/>
        <v>4</v>
      </c>
      <c r="AG49" s="157">
        <f t="shared" si="54"/>
        <v>240</v>
      </c>
      <c r="AH49" s="158" t="str">
        <f t="shared" si="52"/>
        <v>II</v>
      </c>
      <c r="AI49" s="155" t="str">
        <f t="shared" si="55"/>
        <v>No Aceptable o Aceptable con Control Especifico</v>
      </c>
      <c r="AJ49" s="159">
        <f t="shared" si="56"/>
        <v>360</v>
      </c>
      <c r="AK49" s="159">
        <f t="shared" si="57"/>
        <v>240</v>
      </c>
      <c r="AL49" s="160">
        <f t="shared" si="58"/>
        <v>0.33333333333333331</v>
      </c>
      <c r="AM49" s="161" t="s">
        <v>394</v>
      </c>
      <c r="AN49" s="210" t="s">
        <v>563</v>
      </c>
    </row>
    <row r="50" spans="1:40" ht="198" customHeight="1">
      <c r="A50" s="574"/>
      <c r="B50" s="162" t="s">
        <v>385</v>
      </c>
      <c r="C50" s="162" t="s">
        <v>574</v>
      </c>
      <c r="D50" s="136" t="s">
        <v>445</v>
      </c>
      <c r="E50" s="149" t="s">
        <v>846</v>
      </c>
      <c r="F50" s="208" t="s">
        <v>29</v>
      </c>
      <c r="G50" s="136" t="s">
        <v>67</v>
      </c>
      <c r="H50" s="136" t="s">
        <v>440</v>
      </c>
      <c r="I50" s="147" t="s">
        <v>820</v>
      </c>
      <c r="J50" s="149" t="s">
        <v>389</v>
      </c>
      <c r="K50" s="149" t="s">
        <v>397</v>
      </c>
      <c r="L50" s="149" t="s">
        <v>685</v>
      </c>
      <c r="M50" s="153">
        <v>6</v>
      </c>
      <c r="N50" s="154">
        <v>1</v>
      </c>
      <c r="O50" s="153">
        <f t="shared" ref="O50:O57" si="59">M50*N50</f>
        <v>6</v>
      </c>
      <c r="P50" s="167" t="str">
        <f t="shared" si="49"/>
        <v>Medio</v>
      </c>
      <c r="Q50" s="153">
        <v>100</v>
      </c>
      <c r="R50" s="153">
        <f t="shared" si="0"/>
        <v>600</v>
      </c>
      <c r="S50" s="153" t="str">
        <f t="shared" si="50"/>
        <v>I</v>
      </c>
      <c r="T50" s="155" t="str">
        <f t="shared" si="51"/>
        <v>No Aceptable</v>
      </c>
      <c r="U50" s="137" t="s">
        <v>391</v>
      </c>
      <c r="V50" s="137" t="s">
        <v>392</v>
      </c>
      <c r="W50" s="137" t="s">
        <v>392</v>
      </c>
      <c r="X50" s="149" t="s">
        <v>626</v>
      </c>
      <c r="Y50" s="148" t="s">
        <v>278</v>
      </c>
      <c r="Z50" s="147" t="s">
        <v>392</v>
      </c>
      <c r="AA50" s="149" t="s">
        <v>795</v>
      </c>
      <c r="AB50" s="147" t="s">
        <v>390</v>
      </c>
      <c r="AC50" s="209" t="s">
        <v>687</v>
      </c>
      <c r="AD50" s="153">
        <v>2</v>
      </c>
      <c r="AE50" s="154">
        <v>1</v>
      </c>
      <c r="AF50" s="156">
        <f t="shared" si="42"/>
        <v>2</v>
      </c>
      <c r="AG50" s="157">
        <f t="shared" si="54"/>
        <v>200</v>
      </c>
      <c r="AH50" s="158" t="str">
        <f t="shared" si="52"/>
        <v>II</v>
      </c>
      <c r="AI50" s="155" t="str">
        <f t="shared" si="55"/>
        <v>No Aceptable o Aceptable con Control Especifico</v>
      </c>
      <c r="AJ50" s="159">
        <v>600</v>
      </c>
      <c r="AK50" s="159">
        <f t="shared" si="57"/>
        <v>200</v>
      </c>
      <c r="AL50" s="160">
        <f t="shared" si="58"/>
        <v>0.66666666666666663</v>
      </c>
      <c r="AM50" s="161" t="s">
        <v>394</v>
      </c>
      <c r="AN50" s="210" t="s">
        <v>399</v>
      </c>
    </row>
    <row r="51" spans="1:40" ht="198" customHeight="1">
      <c r="A51" s="574"/>
      <c r="B51" s="162" t="s">
        <v>385</v>
      </c>
      <c r="C51" s="162" t="s">
        <v>574</v>
      </c>
      <c r="D51" s="136" t="s">
        <v>445</v>
      </c>
      <c r="E51" s="149" t="s">
        <v>846</v>
      </c>
      <c r="F51" s="208" t="s">
        <v>29</v>
      </c>
      <c r="G51" s="136" t="s">
        <v>62</v>
      </c>
      <c r="H51" s="136" t="s">
        <v>446</v>
      </c>
      <c r="I51" s="147" t="s">
        <v>681</v>
      </c>
      <c r="J51" s="149" t="s">
        <v>389</v>
      </c>
      <c r="K51" s="149" t="s">
        <v>397</v>
      </c>
      <c r="L51" s="149" t="s">
        <v>682</v>
      </c>
      <c r="M51" s="153">
        <v>6</v>
      </c>
      <c r="N51" s="154">
        <v>1</v>
      </c>
      <c r="O51" s="153">
        <f t="shared" si="59"/>
        <v>6</v>
      </c>
      <c r="P51" s="167" t="str">
        <f t="shared" si="49"/>
        <v>Medio</v>
      </c>
      <c r="Q51" s="153">
        <v>100</v>
      </c>
      <c r="R51" s="153">
        <f t="shared" si="0"/>
        <v>600</v>
      </c>
      <c r="S51" s="153" t="str">
        <f t="shared" si="50"/>
        <v>I</v>
      </c>
      <c r="T51" s="155" t="str">
        <f t="shared" si="51"/>
        <v>No Aceptable</v>
      </c>
      <c r="U51" s="137" t="s">
        <v>391</v>
      </c>
      <c r="V51" s="137" t="s">
        <v>392</v>
      </c>
      <c r="W51" s="137" t="s">
        <v>392</v>
      </c>
      <c r="X51" s="149" t="s">
        <v>626</v>
      </c>
      <c r="Y51" s="148" t="s">
        <v>278</v>
      </c>
      <c r="Z51" s="147" t="s">
        <v>392</v>
      </c>
      <c r="AA51" s="149" t="s">
        <v>793</v>
      </c>
      <c r="AB51" s="147" t="s">
        <v>390</v>
      </c>
      <c r="AC51" s="209" t="s">
        <v>794</v>
      </c>
      <c r="AD51" s="153">
        <v>2</v>
      </c>
      <c r="AE51" s="154">
        <v>1</v>
      </c>
      <c r="AF51" s="156">
        <f t="shared" si="42"/>
        <v>2</v>
      </c>
      <c r="AG51" s="157">
        <f t="shared" si="54"/>
        <v>200</v>
      </c>
      <c r="AH51" s="158" t="str">
        <f t="shared" si="52"/>
        <v>II</v>
      </c>
      <c r="AI51" s="155" t="str">
        <f t="shared" si="55"/>
        <v>No Aceptable o Aceptable con Control Especifico</v>
      </c>
      <c r="AJ51" s="159">
        <v>600</v>
      </c>
      <c r="AK51" s="159">
        <f t="shared" si="57"/>
        <v>200</v>
      </c>
      <c r="AL51" s="160">
        <f t="shared" si="58"/>
        <v>0.66666666666666663</v>
      </c>
      <c r="AM51" s="161" t="s">
        <v>394</v>
      </c>
      <c r="AN51" s="210" t="s">
        <v>399</v>
      </c>
    </row>
    <row r="52" spans="1:40" ht="198" customHeight="1">
      <c r="A52" s="574"/>
      <c r="B52" s="162" t="s">
        <v>385</v>
      </c>
      <c r="C52" s="162" t="s">
        <v>386</v>
      </c>
      <c r="D52" s="136" t="s">
        <v>449</v>
      </c>
      <c r="E52" s="149" t="s">
        <v>846</v>
      </c>
      <c r="F52" s="208" t="s">
        <v>29</v>
      </c>
      <c r="G52" s="208" t="s">
        <v>43</v>
      </c>
      <c r="H52" s="311" t="s">
        <v>1010</v>
      </c>
      <c r="I52" s="147" t="s">
        <v>618</v>
      </c>
      <c r="J52" s="147" t="s">
        <v>397</v>
      </c>
      <c r="K52" s="147" t="s">
        <v>397</v>
      </c>
      <c r="L52" s="147" t="s">
        <v>397</v>
      </c>
      <c r="M52" s="153">
        <v>2</v>
      </c>
      <c r="N52" s="154">
        <v>3</v>
      </c>
      <c r="O52" s="153">
        <f t="shared" si="59"/>
        <v>6</v>
      </c>
      <c r="P52" s="167" t="str">
        <f t="shared" si="49"/>
        <v>Medio</v>
      </c>
      <c r="Q52" s="153">
        <v>10</v>
      </c>
      <c r="R52" s="153">
        <f t="shared" si="0"/>
        <v>60</v>
      </c>
      <c r="S52" s="153" t="str">
        <f t="shared" si="50"/>
        <v>III</v>
      </c>
      <c r="T52" s="155" t="str">
        <f t="shared" si="51"/>
        <v>Mejorable</v>
      </c>
      <c r="U52" s="137" t="s">
        <v>391</v>
      </c>
      <c r="V52" s="137" t="s">
        <v>392</v>
      </c>
      <c r="W52" s="137" t="s">
        <v>392</v>
      </c>
      <c r="X52" s="149" t="s">
        <v>619</v>
      </c>
      <c r="Y52" s="148" t="s">
        <v>278</v>
      </c>
      <c r="Z52" s="147" t="s">
        <v>392</v>
      </c>
      <c r="AA52" s="149" t="s">
        <v>621</v>
      </c>
      <c r="AB52" s="147" t="s">
        <v>390</v>
      </c>
      <c r="AC52" s="209" t="s">
        <v>622</v>
      </c>
      <c r="AD52" s="153">
        <v>2</v>
      </c>
      <c r="AE52" s="154">
        <v>2</v>
      </c>
      <c r="AF52" s="156">
        <f t="shared" si="42"/>
        <v>4</v>
      </c>
      <c r="AG52" s="157">
        <f t="shared" si="54"/>
        <v>40</v>
      </c>
      <c r="AH52" s="158" t="str">
        <f t="shared" si="52"/>
        <v>III</v>
      </c>
      <c r="AI52" s="155" t="str">
        <f t="shared" si="55"/>
        <v>Mejorable</v>
      </c>
      <c r="AJ52" s="159">
        <v>60</v>
      </c>
      <c r="AK52" s="159">
        <f t="shared" si="57"/>
        <v>40</v>
      </c>
      <c r="AL52" s="160">
        <f t="shared" si="58"/>
        <v>0.33333333333333331</v>
      </c>
      <c r="AM52" s="161" t="s">
        <v>407</v>
      </c>
      <c r="AN52" s="210" t="s">
        <v>427</v>
      </c>
    </row>
    <row r="53" spans="1:40" ht="198">
      <c r="A53" s="574"/>
      <c r="B53" s="162" t="s">
        <v>385</v>
      </c>
      <c r="C53" s="162" t="s">
        <v>386</v>
      </c>
      <c r="D53" s="136" t="s">
        <v>449</v>
      </c>
      <c r="E53" s="149" t="s">
        <v>846</v>
      </c>
      <c r="F53" s="311" t="s">
        <v>30</v>
      </c>
      <c r="G53" s="311" t="s">
        <v>44</v>
      </c>
      <c r="H53" s="311" t="s">
        <v>1038</v>
      </c>
      <c r="I53" s="149" t="s">
        <v>645</v>
      </c>
      <c r="J53" s="147" t="s">
        <v>390</v>
      </c>
      <c r="K53" s="147" t="s">
        <v>638</v>
      </c>
      <c r="L53" s="147" t="s">
        <v>639</v>
      </c>
      <c r="M53" s="153">
        <v>2</v>
      </c>
      <c r="N53" s="154">
        <v>4</v>
      </c>
      <c r="O53" s="153">
        <f t="shared" si="59"/>
        <v>8</v>
      </c>
      <c r="P53" s="167" t="str">
        <f t="shared" si="49"/>
        <v>Medio</v>
      </c>
      <c r="Q53" s="153">
        <v>100</v>
      </c>
      <c r="R53" s="153">
        <f t="shared" si="0"/>
        <v>800</v>
      </c>
      <c r="S53" s="153" t="str">
        <f t="shared" si="50"/>
        <v>I</v>
      </c>
      <c r="T53" s="155" t="str">
        <f t="shared" si="51"/>
        <v>No Aceptable</v>
      </c>
      <c r="U53" s="137" t="s">
        <v>391</v>
      </c>
      <c r="V53" s="137" t="s">
        <v>392</v>
      </c>
      <c r="W53" s="137" t="s">
        <v>392</v>
      </c>
      <c r="X53" s="149" t="s">
        <v>626</v>
      </c>
      <c r="Y53" s="262" t="s">
        <v>278</v>
      </c>
      <c r="Z53" s="263" t="s">
        <v>392</v>
      </c>
      <c r="AA53" s="261" t="s">
        <v>960</v>
      </c>
      <c r="AB53" s="263" t="s">
        <v>641</v>
      </c>
      <c r="AC53" s="264" t="s">
        <v>643</v>
      </c>
      <c r="AD53" s="265">
        <v>2</v>
      </c>
      <c r="AE53" s="266">
        <v>3</v>
      </c>
      <c r="AF53" s="267">
        <f t="shared" si="42"/>
        <v>6</v>
      </c>
      <c r="AG53" s="268">
        <f t="shared" si="54"/>
        <v>600</v>
      </c>
      <c r="AH53" s="269" t="str">
        <f t="shared" si="52"/>
        <v>I</v>
      </c>
      <c r="AI53" s="270" t="str">
        <f t="shared" si="55"/>
        <v>No Aceptable</v>
      </c>
      <c r="AJ53" s="271">
        <v>800</v>
      </c>
      <c r="AK53" s="271">
        <f t="shared" si="57"/>
        <v>600</v>
      </c>
      <c r="AL53" s="272">
        <f t="shared" si="58"/>
        <v>0.25</v>
      </c>
      <c r="AM53" s="273" t="s">
        <v>407</v>
      </c>
      <c r="AN53" s="210" t="s">
        <v>634</v>
      </c>
    </row>
    <row r="54" spans="1:40" ht="184.8">
      <c r="A54" s="568" t="s">
        <v>452</v>
      </c>
      <c r="B54" s="162" t="s">
        <v>385</v>
      </c>
      <c r="C54" s="162" t="s">
        <v>386</v>
      </c>
      <c r="D54" s="136" t="s">
        <v>1031</v>
      </c>
      <c r="E54" s="149" t="s">
        <v>846</v>
      </c>
      <c r="F54" s="208" t="s">
        <v>29</v>
      </c>
      <c r="G54" s="136" t="s">
        <v>67</v>
      </c>
      <c r="H54" s="136" t="s">
        <v>454</v>
      </c>
      <c r="I54" s="147" t="s">
        <v>820</v>
      </c>
      <c r="J54" s="149" t="s">
        <v>389</v>
      </c>
      <c r="K54" s="149" t="s">
        <v>397</v>
      </c>
      <c r="L54" s="149" t="s">
        <v>685</v>
      </c>
      <c r="M54" s="153">
        <v>6</v>
      </c>
      <c r="N54" s="154">
        <v>1</v>
      </c>
      <c r="O54" s="153">
        <f t="shared" si="59"/>
        <v>6</v>
      </c>
      <c r="P54" s="167" t="str">
        <f t="shared" si="49"/>
        <v>Medio</v>
      </c>
      <c r="Q54" s="153">
        <v>100</v>
      </c>
      <c r="R54" s="153">
        <f t="shared" si="0"/>
        <v>600</v>
      </c>
      <c r="S54" s="153" t="str">
        <f t="shared" si="50"/>
        <v>I</v>
      </c>
      <c r="T54" s="155" t="str">
        <f t="shared" si="51"/>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42"/>
        <v>2</v>
      </c>
      <c r="AG54" s="157">
        <f t="shared" si="54"/>
        <v>200</v>
      </c>
      <c r="AH54" s="158" t="str">
        <f t="shared" si="52"/>
        <v>II</v>
      </c>
      <c r="AI54" s="155" t="str">
        <f t="shared" si="55"/>
        <v>No Aceptable o Aceptable con Control Especifico</v>
      </c>
      <c r="AJ54" s="159">
        <v>600</v>
      </c>
      <c r="AK54" s="159">
        <f t="shared" si="57"/>
        <v>200</v>
      </c>
      <c r="AL54" s="160">
        <f t="shared" si="58"/>
        <v>0.66666666666666663</v>
      </c>
      <c r="AM54" s="161" t="s">
        <v>394</v>
      </c>
      <c r="AN54" s="210" t="s">
        <v>399</v>
      </c>
    </row>
    <row r="55" spans="1:40" ht="135.44999999999999" customHeight="1">
      <c r="A55" s="569"/>
      <c r="B55" s="162" t="s">
        <v>385</v>
      </c>
      <c r="C55" s="162" t="s">
        <v>386</v>
      </c>
      <c r="D55" s="136" t="s">
        <v>453</v>
      </c>
      <c r="E55" s="149" t="s">
        <v>846</v>
      </c>
      <c r="F55" s="208" t="s">
        <v>29</v>
      </c>
      <c r="G55" s="136" t="s">
        <v>62</v>
      </c>
      <c r="H55" s="136" t="s">
        <v>455</v>
      </c>
      <c r="I55" s="147" t="s">
        <v>681</v>
      </c>
      <c r="J55" s="149" t="s">
        <v>389</v>
      </c>
      <c r="K55" s="149" t="s">
        <v>397</v>
      </c>
      <c r="L55" s="149" t="s">
        <v>682</v>
      </c>
      <c r="M55" s="153">
        <v>6</v>
      </c>
      <c r="N55" s="154">
        <v>1</v>
      </c>
      <c r="O55" s="153">
        <f t="shared" si="59"/>
        <v>6</v>
      </c>
      <c r="P55" s="167" t="str">
        <f t="shared" si="49"/>
        <v>Medio</v>
      </c>
      <c r="Q55" s="153">
        <v>100</v>
      </c>
      <c r="R55" s="153">
        <f t="shared" si="0"/>
        <v>600</v>
      </c>
      <c r="S55" s="153" t="str">
        <f t="shared" si="50"/>
        <v>I</v>
      </c>
      <c r="T55" s="155" t="str">
        <f t="shared" si="51"/>
        <v>No Aceptable</v>
      </c>
      <c r="U55" s="137" t="s">
        <v>391</v>
      </c>
      <c r="V55" s="137" t="s">
        <v>392</v>
      </c>
      <c r="W55" s="137" t="s">
        <v>392</v>
      </c>
      <c r="X55" s="149" t="s">
        <v>626</v>
      </c>
      <c r="Y55" s="148" t="s">
        <v>278</v>
      </c>
      <c r="Z55" s="147" t="s">
        <v>392</v>
      </c>
      <c r="AA55" s="149" t="s">
        <v>793</v>
      </c>
      <c r="AB55" s="147" t="s">
        <v>390</v>
      </c>
      <c r="AC55" s="209" t="s">
        <v>794</v>
      </c>
      <c r="AD55" s="153">
        <v>2</v>
      </c>
      <c r="AE55" s="154">
        <v>1</v>
      </c>
      <c r="AF55" s="156">
        <f t="shared" si="42"/>
        <v>2</v>
      </c>
      <c r="AG55" s="157">
        <f t="shared" si="54"/>
        <v>200</v>
      </c>
      <c r="AH55" s="158" t="str">
        <f t="shared" si="52"/>
        <v>II</v>
      </c>
      <c r="AI55" s="155" t="str">
        <f t="shared" si="55"/>
        <v>No Aceptable o Aceptable con Control Especifico</v>
      </c>
      <c r="AJ55" s="159">
        <v>600</v>
      </c>
      <c r="AK55" s="159">
        <f t="shared" si="57"/>
        <v>200</v>
      </c>
      <c r="AL55" s="160">
        <f t="shared" si="58"/>
        <v>0.66666666666666663</v>
      </c>
      <c r="AM55" s="161" t="s">
        <v>394</v>
      </c>
      <c r="AN55" s="210" t="s">
        <v>399</v>
      </c>
    </row>
    <row r="56" spans="1:40" ht="135.44999999999999" customHeight="1">
      <c r="A56" s="569"/>
      <c r="B56" s="162" t="s">
        <v>385</v>
      </c>
      <c r="C56" s="162" t="s">
        <v>386</v>
      </c>
      <c r="D56" s="136" t="s">
        <v>456</v>
      </c>
      <c r="E56" s="149" t="s">
        <v>846</v>
      </c>
      <c r="F56" s="208" t="s">
        <v>29</v>
      </c>
      <c r="G56" s="136" t="s">
        <v>36</v>
      </c>
      <c r="H56" s="136" t="s">
        <v>432</v>
      </c>
      <c r="I56" s="136" t="s">
        <v>433</v>
      </c>
      <c r="J56" s="153" t="s">
        <v>397</v>
      </c>
      <c r="K56" s="147" t="s">
        <v>397</v>
      </c>
      <c r="L56" s="147" t="s">
        <v>410</v>
      </c>
      <c r="M56" s="153">
        <v>2</v>
      </c>
      <c r="N56" s="154">
        <v>2</v>
      </c>
      <c r="O56" s="156">
        <f t="shared" si="59"/>
        <v>4</v>
      </c>
      <c r="P56" s="167" t="str">
        <f t="shared" si="49"/>
        <v>Bajo</v>
      </c>
      <c r="Q56" s="156">
        <v>60</v>
      </c>
      <c r="R56" s="156">
        <f t="shared" si="0"/>
        <v>240</v>
      </c>
      <c r="S56" s="153" t="str">
        <f t="shared" si="50"/>
        <v>II</v>
      </c>
      <c r="T56" s="155" t="str">
        <f t="shared" si="51"/>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6">
        <f t="shared" si="42"/>
        <v>2</v>
      </c>
      <c r="AG56" s="157">
        <f t="shared" si="54"/>
        <v>120</v>
      </c>
      <c r="AH56" s="158" t="str">
        <f t="shared" si="52"/>
        <v>III</v>
      </c>
      <c r="AI56" s="155" t="str">
        <f t="shared" si="55"/>
        <v>Mejorable</v>
      </c>
      <c r="AJ56" s="159">
        <f t="shared" ref="AJ56:AJ58" si="60">R56</f>
        <v>240</v>
      </c>
      <c r="AK56" s="159">
        <f t="shared" si="57"/>
        <v>120</v>
      </c>
      <c r="AL56" s="160">
        <f t="shared" si="58"/>
        <v>0.5</v>
      </c>
      <c r="AM56" s="161" t="s">
        <v>407</v>
      </c>
      <c r="AN56" s="210" t="s">
        <v>395</v>
      </c>
    </row>
    <row r="57" spans="1:40" ht="135.44999999999999" customHeight="1">
      <c r="A57" s="569"/>
      <c r="B57" s="162" t="s">
        <v>385</v>
      </c>
      <c r="C57" s="162" t="s">
        <v>386</v>
      </c>
      <c r="D57" s="136" t="s">
        <v>456</v>
      </c>
      <c r="E57" s="149" t="s">
        <v>846</v>
      </c>
      <c r="F57" s="208" t="s">
        <v>28</v>
      </c>
      <c r="G57" s="136" t="s">
        <v>35</v>
      </c>
      <c r="H57" s="136" t="s">
        <v>457</v>
      </c>
      <c r="I57" s="136" t="s">
        <v>605</v>
      </c>
      <c r="J57" s="149" t="s">
        <v>401</v>
      </c>
      <c r="K57" s="147" t="s">
        <v>397</v>
      </c>
      <c r="L57" s="147" t="s">
        <v>397</v>
      </c>
      <c r="M57" s="153">
        <v>2</v>
      </c>
      <c r="N57" s="154">
        <v>3</v>
      </c>
      <c r="O57" s="153">
        <f t="shared" si="59"/>
        <v>6</v>
      </c>
      <c r="P57" s="167" t="str">
        <f t="shared" si="49"/>
        <v>Medio</v>
      </c>
      <c r="Q57" s="153">
        <v>60</v>
      </c>
      <c r="R57" s="153">
        <f t="shared" si="0"/>
        <v>360</v>
      </c>
      <c r="S57" s="153" t="str">
        <f t="shared" si="50"/>
        <v>II</v>
      </c>
      <c r="T57" s="155" t="str">
        <f t="shared" si="51"/>
        <v>No Aceptable o Aceptable con Control Especifico</v>
      </c>
      <c r="U57" s="137" t="s">
        <v>391</v>
      </c>
      <c r="V57" s="137" t="s">
        <v>392</v>
      </c>
      <c r="W57" s="137" t="s">
        <v>392</v>
      </c>
      <c r="X57" s="149" t="s">
        <v>606</v>
      </c>
      <c r="Y57" s="148" t="s">
        <v>278</v>
      </c>
      <c r="Z57" s="148" t="s">
        <v>392</v>
      </c>
      <c r="AA57" s="149" t="s">
        <v>965</v>
      </c>
      <c r="AB57" s="147" t="s">
        <v>390</v>
      </c>
      <c r="AC57" s="209" t="s">
        <v>966</v>
      </c>
      <c r="AD57" s="153">
        <v>2</v>
      </c>
      <c r="AE57" s="154">
        <v>2</v>
      </c>
      <c r="AF57" s="156">
        <f t="shared" si="42"/>
        <v>4</v>
      </c>
      <c r="AG57" s="157">
        <f t="shared" si="54"/>
        <v>240</v>
      </c>
      <c r="AH57" s="158" t="str">
        <f t="shared" si="52"/>
        <v>II</v>
      </c>
      <c r="AI57" s="155" t="str">
        <f t="shared" si="55"/>
        <v>No Aceptable o Aceptable con Control Especifico</v>
      </c>
      <c r="AJ57" s="159">
        <f t="shared" si="60"/>
        <v>360</v>
      </c>
      <c r="AK57" s="159">
        <f t="shared" si="57"/>
        <v>240</v>
      </c>
      <c r="AL57" s="160">
        <f t="shared" si="58"/>
        <v>0.33333333333333331</v>
      </c>
      <c r="AM57" s="161" t="s">
        <v>394</v>
      </c>
      <c r="AN57" s="210" t="s">
        <v>563</v>
      </c>
    </row>
    <row r="58" spans="1:40" ht="135.44999999999999" customHeight="1">
      <c r="A58" s="569"/>
      <c r="B58" s="162" t="s">
        <v>385</v>
      </c>
      <c r="C58" s="162" t="s">
        <v>386</v>
      </c>
      <c r="D58" s="136" t="s">
        <v>456</v>
      </c>
      <c r="E58" s="149" t="s">
        <v>846</v>
      </c>
      <c r="F58" s="208" t="s">
        <v>28</v>
      </c>
      <c r="G58" s="136" t="s">
        <v>48</v>
      </c>
      <c r="H58" s="136" t="s">
        <v>458</v>
      </c>
      <c r="I58" s="136" t="s">
        <v>600</v>
      </c>
      <c r="J58" s="149" t="s">
        <v>603</v>
      </c>
      <c r="K58" s="149" t="s">
        <v>604</v>
      </c>
      <c r="L58" s="147" t="s">
        <v>390</v>
      </c>
      <c r="M58" s="153">
        <v>2</v>
      </c>
      <c r="N58" s="154">
        <v>3</v>
      </c>
      <c r="O58" s="153">
        <f>M58*N58</f>
        <v>6</v>
      </c>
      <c r="P58" s="167" t="str">
        <f t="shared" si="49"/>
        <v>Medio</v>
      </c>
      <c r="Q58" s="153">
        <v>60</v>
      </c>
      <c r="R58" s="153">
        <f t="shared" si="0"/>
        <v>360</v>
      </c>
      <c r="S58" s="153" t="str">
        <f t="shared" si="50"/>
        <v>II</v>
      </c>
      <c r="T58" s="155" t="str">
        <f t="shared" si="51"/>
        <v>No Aceptable o Aceptable con Control Especifico</v>
      </c>
      <c r="U58" s="137" t="s">
        <v>391</v>
      </c>
      <c r="V58" s="137" t="s">
        <v>392</v>
      </c>
      <c r="W58" s="137" t="s">
        <v>392</v>
      </c>
      <c r="X58" s="149" t="s">
        <v>398</v>
      </c>
      <c r="Y58" s="148" t="s">
        <v>278</v>
      </c>
      <c r="Z58" s="148" t="s">
        <v>392</v>
      </c>
      <c r="AA58" s="149" t="s">
        <v>964</v>
      </c>
      <c r="AB58" s="147" t="s">
        <v>837</v>
      </c>
      <c r="AC58" s="209" t="s">
        <v>659</v>
      </c>
      <c r="AD58" s="153">
        <v>2</v>
      </c>
      <c r="AE58" s="154">
        <v>2</v>
      </c>
      <c r="AF58" s="156">
        <f t="shared" si="42"/>
        <v>4</v>
      </c>
      <c r="AG58" s="157">
        <f t="shared" si="54"/>
        <v>240</v>
      </c>
      <c r="AH58" s="158" t="str">
        <f t="shared" si="52"/>
        <v>II</v>
      </c>
      <c r="AI58" s="155" t="str">
        <f t="shared" si="55"/>
        <v>No Aceptable o Aceptable con Control Especifico</v>
      </c>
      <c r="AJ58" s="159">
        <f t="shared" si="60"/>
        <v>360</v>
      </c>
      <c r="AK58" s="159">
        <f t="shared" si="57"/>
        <v>240</v>
      </c>
      <c r="AL58" s="160">
        <f t="shared" si="58"/>
        <v>0.33333333333333331</v>
      </c>
      <c r="AM58" s="161" t="s">
        <v>394</v>
      </c>
      <c r="AN58" s="210" t="s">
        <v>563</v>
      </c>
    </row>
    <row r="59" spans="1:40" ht="135.44999999999999" customHeight="1">
      <c r="A59" s="569"/>
      <c r="B59" s="162" t="s">
        <v>385</v>
      </c>
      <c r="C59" s="162" t="s">
        <v>386</v>
      </c>
      <c r="D59" s="208" t="s">
        <v>436</v>
      </c>
      <c r="E59" s="149" t="s">
        <v>846</v>
      </c>
      <c r="F59" s="208" t="s">
        <v>27</v>
      </c>
      <c r="G59" s="208" t="s">
        <v>41</v>
      </c>
      <c r="H59" s="136" t="s">
        <v>437</v>
      </c>
      <c r="I59" s="136" t="s">
        <v>596</v>
      </c>
      <c r="J59" s="147" t="s">
        <v>389</v>
      </c>
      <c r="K59" s="149" t="s">
        <v>598</v>
      </c>
      <c r="L59" s="147" t="s">
        <v>390</v>
      </c>
      <c r="M59" s="153">
        <v>2</v>
      </c>
      <c r="N59" s="154">
        <v>3</v>
      </c>
      <c r="O59" s="153">
        <f>M59*N59</f>
        <v>6</v>
      </c>
      <c r="P59" s="167" t="str">
        <f t="shared" si="49"/>
        <v>Medio</v>
      </c>
      <c r="Q59" s="153">
        <v>60</v>
      </c>
      <c r="R59" s="153">
        <f t="shared" ref="R59" si="61">O59*Q59</f>
        <v>360</v>
      </c>
      <c r="S59" s="153" t="str">
        <f t="shared" si="50"/>
        <v>II</v>
      </c>
      <c r="T59" s="155" t="str">
        <f t="shared" si="51"/>
        <v>No Aceptable o Aceptable con Control Especifico</v>
      </c>
      <c r="U59" s="137" t="s">
        <v>391</v>
      </c>
      <c r="V59" s="137" t="s">
        <v>392</v>
      </c>
      <c r="W59" s="137" t="s">
        <v>392</v>
      </c>
      <c r="X59" s="149" t="s">
        <v>599</v>
      </c>
      <c r="Y59" s="148" t="s">
        <v>278</v>
      </c>
      <c r="Z59" s="148" t="s">
        <v>392</v>
      </c>
      <c r="AA59" s="149" t="s">
        <v>851</v>
      </c>
      <c r="AB59" s="147" t="s">
        <v>390</v>
      </c>
      <c r="AC59" s="209" t="s">
        <v>934</v>
      </c>
      <c r="AD59" s="153">
        <v>2</v>
      </c>
      <c r="AE59" s="154">
        <v>2</v>
      </c>
      <c r="AF59" s="156">
        <f t="shared" si="42"/>
        <v>4</v>
      </c>
      <c r="AG59" s="157">
        <f>AF59*Q59</f>
        <v>240</v>
      </c>
      <c r="AH59" s="158" t="str">
        <f t="shared" si="52"/>
        <v>II</v>
      </c>
      <c r="AI59" s="155" t="str">
        <f>IF(AH59="IV","Aceptable",IF(AH59="III","Mejorable",IF(AH59="II","No Aceptable o Aceptable con Control Especifico",IF(AH59="I","No Aceptable"))))</f>
        <v>No Aceptable o Aceptable con Control Especifico</v>
      </c>
      <c r="AJ59" s="159">
        <f>R59</f>
        <v>360</v>
      </c>
      <c r="AK59" s="159">
        <f>AG59</f>
        <v>240</v>
      </c>
      <c r="AL59" s="160">
        <f>(AJ59-AK59)/AJ59</f>
        <v>0.33333333333333331</v>
      </c>
      <c r="AM59" s="161" t="s">
        <v>407</v>
      </c>
      <c r="AN59" s="210" t="s">
        <v>427</v>
      </c>
    </row>
    <row r="60" spans="1:40" ht="211.2">
      <c r="A60" s="569"/>
      <c r="B60" s="152" t="s">
        <v>385</v>
      </c>
      <c r="C60" s="162" t="s">
        <v>386</v>
      </c>
      <c r="D60" s="136" t="s">
        <v>449</v>
      </c>
      <c r="E60" s="149" t="s">
        <v>846</v>
      </c>
      <c r="F60" s="208" t="s">
        <v>27</v>
      </c>
      <c r="G60" s="208" t="s">
        <v>61</v>
      </c>
      <c r="H60" s="136" t="s">
        <v>423</v>
      </c>
      <c r="I60" s="353" t="s">
        <v>1101</v>
      </c>
      <c r="J60" s="298" t="s">
        <v>389</v>
      </c>
      <c r="K60" s="298" t="s">
        <v>397</v>
      </c>
      <c r="L60" s="298" t="s">
        <v>414</v>
      </c>
      <c r="M60" s="298">
        <v>6</v>
      </c>
      <c r="N60" s="341">
        <v>3</v>
      </c>
      <c r="O60" s="298">
        <v>18</v>
      </c>
      <c r="P60" s="342" t="s">
        <v>1102</v>
      </c>
      <c r="Q60" s="298">
        <v>25</v>
      </c>
      <c r="R60" s="298">
        <v>450</v>
      </c>
      <c r="S60" s="298" t="s">
        <v>148</v>
      </c>
      <c r="T60" s="343" t="s">
        <v>212</v>
      </c>
      <c r="U60" s="342" t="s">
        <v>391</v>
      </c>
      <c r="V60" s="342" t="s">
        <v>392</v>
      </c>
      <c r="W60" s="342" t="s">
        <v>392</v>
      </c>
      <c r="X60" s="340" t="s">
        <v>393</v>
      </c>
      <c r="Y60" s="297" t="s">
        <v>278</v>
      </c>
      <c r="Z60" s="297" t="s">
        <v>392</v>
      </c>
      <c r="AA60" s="340" t="s">
        <v>851</v>
      </c>
      <c r="AB60" s="298" t="s">
        <v>390</v>
      </c>
      <c r="AC60" s="299" t="s">
        <v>934</v>
      </c>
      <c r="AD60" s="298">
        <v>2</v>
      </c>
      <c r="AE60" s="341">
        <v>1</v>
      </c>
      <c r="AF60" s="354">
        <v>2</v>
      </c>
      <c r="AG60" s="298">
        <v>50</v>
      </c>
      <c r="AH60" s="355" t="s">
        <v>171</v>
      </c>
      <c r="AI60" s="347" t="s">
        <v>215</v>
      </c>
      <c r="AJ60" s="356">
        <v>450</v>
      </c>
      <c r="AK60" s="356">
        <v>50</v>
      </c>
      <c r="AL60" s="357">
        <v>0.89</v>
      </c>
      <c r="AM60" s="345" t="s">
        <v>415</v>
      </c>
      <c r="AN60" s="346" t="s">
        <v>411</v>
      </c>
    </row>
    <row r="61" spans="1:40" ht="135.44999999999999" customHeight="1">
      <c r="A61" s="569"/>
      <c r="B61" s="321" t="s">
        <v>385</v>
      </c>
      <c r="C61" s="321" t="s">
        <v>386</v>
      </c>
      <c r="D61" s="322" t="s">
        <v>462</v>
      </c>
      <c r="E61" s="149" t="s">
        <v>846</v>
      </c>
      <c r="F61" s="208" t="s">
        <v>27</v>
      </c>
      <c r="G61" s="136" t="s">
        <v>388</v>
      </c>
      <c r="H61" s="208" t="s">
        <v>743</v>
      </c>
      <c r="I61" s="136" t="s">
        <v>596</v>
      </c>
      <c r="J61" s="147" t="s">
        <v>389</v>
      </c>
      <c r="K61" s="149" t="s">
        <v>592</v>
      </c>
      <c r="L61" s="147" t="s">
        <v>390</v>
      </c>
      <c r="M61" s="153">
        <v>2</v>
      </c>
      <c r="N61" s="154">
        <v>3</v>
      </c>
      <c r="O61" s="153">
        <f>M61*N61</f>
        <v>6</v>
      </c>
      <c r="P61" s="167" t="str">
        <f>IF((O61&gt;23),"MuyAlto",IF(O61&gt;9,"Alto",IF(O61&gt;5,"Medio",IF(O61&lt;6,"Bajo"))))</f>
        <v>Medio</v>
      </c>
      <c r="Q61" s="153">
        <v>25</v>
      </c>
      <c r="R61" s="153">
        <f t="shared" si="0"/>
        <v>150</v>
      </c>
      <c r="S61" s="153" t="str">
        <f>IF((R61&gt;599),"I",IF(R61&gt;149,"II",IF(R61&gt;39,"III",IF(R61&lt;31,"IV"))))</f>
        <v>II</v>
      </c>
      <c r="T61" s="155" t="str">
        <f>IF(S61="IV","Aceptable",IF(S61="III","Mejorable",IF(S61="II","No Aceptable o Aceptable con Control Especifico",IF(S61="I","No Aceptable"))))</f>
        <v>No Aceptable o Aceptable con Control Especifico</v>
      </c>
      <c r="U61" s="137" t="s">
        <v>391</v>
      </c>
      <c r="V61" s="137" t="s">
        <v>392</v>
      </c>
      <c r="W61" s="137" t="s">
        <v>392</v>
      </c>
      <c r="X61" s="149" t="s">
        <v>593</v>
      </c>
      <c r="Y61" s="148" t="s">
        <v>278</v>
      </c>
      <c r="Z61" s="148" t="s">
        <v>392</v>
      </c>
      <c r="AA61" s="149" t="s">
        <v>838</v>
      </c>
      <c r="AB61" s="147" t="s">
        <v>390</v>
      </c>
      <c r="AC61" s="209" t="s">
        <v>934</v>
      </c>
      <c r="AD61" s="153">
        <v>2</v>
      </c>
      <c r="AE61" s="154">
        <v>2</v>
      </c>
      <c r="AF61" s="156">
        <f t="shared" si="42"/>
        <v>4</v>
      </c>
      <c r="AG61" s="157">
        <f>AF61*Q61</f>
        <v>100</v>
      </c>
      <c r="AH61" s="158" t="str">
        <f>IF((AG61&gt;599),"I",IF(AG61&gt;149,"II",IF(AG61&gt;39,"III",IF(AG61&lt;31,"IV"))))</f>
        <v>III</v>
      </c>
      <c r="AI61" s="155" t="str">
        <f>IF(AH61="IV","Aceptable",IF(AH61="III","Mejorable",IF(AH61="II","No Aceptable o Aceptable con Control Especifico",IF(AH61="I","No Aceptable"))))</f>
        <v>Mejorable</v>
      </c>
      <c r="AJ61" s="159">
        <f>R61</f>
        <v>150</v>
      </c>
      <c r="AK61" s="159">
        <f>AG61</f>
        <v>100</v>
      </c>
      <c r="AL61" s="160">
        <f>(AJ61-AK61)/AJ61</f>
        <v>0.33333333333333331</v>
      </c>
      <c r="AM61" s="161" t="s">
        <v>394</v>
      </c>
      <c r="AN61" s="210" t="s">
        <v>427</v>
      </c>
    </row>
    <row r="62" spans="1:40" ht="237.6">
      <c r="A62" s="569"/>
      <c r="B62" s="162" t="s">
        <v>385</v>
      </c>
      <c r="C62" s="162" t="s">
        <v>386</v>
      </c>
      <c r="D62" s="136" t="s">
        <v>456</v>
      </c>
      <c r="E62" s="149" t="s">
        <v>846</v>
      </c>
      <c r="F62" s="208" t="s">
        <v>27</v>
      </c>
      <c r="G62" s="208" t="s">
        <v>566</v>
      </c>
      <c r="H62" s="208" t="s">
        <v>612</v>
      </c>
      <c r="I62" s="136" t="s">
        <v>594</v>
      </c>
      <c r="J62" s="147" t="s">
        <v>389</v>
      </c>
      <c r="K62" s="149" t="s">
        <v>595</v>
      </c>
      <c r="L62" s="147" t="s">
        <v>390</v>
      </c>
      <c r="M62" s="153">
        <v>2</v>
      </c>
      <c r="N62" s="154">
        <v>3</v>
      </c>
      <c r="O62" s="153">
        <f t="shared" ref="O62" si="62">M62*N62</f>
        <v>6</v>
      </c>
      <c r="P62" s="167" t="str">
        <f t="shared" ref="P62" si="63">IF((O62&gt;23),"MuyAlto",IF(O62&gt;9,"Alto",IF(O62&gt;5,"Medio",IF(O62&lt;6,"Bajo"))))</f>
        <v>Medio</v>
      </c>
      <c r="Q62" s="153">
        <v>60</v>
      </c>
      <c r="R62" s="153">
        <f t="shared" si="0"/>
        <v>360</v>
      </c>
      <c r="S62" s="153" t="str">
        <f t="shared" ref="S62" si="64">IF((R62&gt;599),"I",IF(R62&gt;149,"II",IF(R62&gt;39,"III",IF(R62&lt;31,"IV"))))</f>
        <v>II</v>
      </c>
      <c r="T62" s="155" t="str">
        <f t="shared" ref="T62" si="65">IF(S62="IV","Aceptable",IF(S62="III","Mejorable",IF(S62="II","No Aceptable o Aceptable con Control Especifico",IF(S62="I","No Aceptable"))))</f>
        <v>No Aceptable o Aceptable con Control Especifico</v>
      </c>
      <c r="U62" s="137" t="s">
        <v>391</v>
      </c>
      <c r="V62" s="137" t="s">
        <v>392</v>
      </c>
      <c r="W62" s="137" t="s">
        <v>392</v>
      </c>
      <c r="X62" s="149" t="s">
        <v>599</v>
      </c>
      <c r="Y62" s="148" t="s">
        <v>278</v>
      </c>
      <c r="Z62" s="148" t="s">
        <v>392</v>
      </c>
      <c r="AA62" s="149" t="s">
        <v>850</v>
      </c>
      <c r="AB62" s="147" t="s">
        <v>390</v>
      </c>
      <c r="AC62" s="209" t="s">
        <v>934</v>
      </c>
      <c r="AD62" s="153">
        <v>2</v>
      </c>
      <c r="AE62" s="154">
        <v>2</v>
      </c>
      <c r="AF62" s="156">
        <f t="shared" si="42"/>
        <v>4</v>
      </c>
      <c r="AG62" s="157">
        <f>AF62*Q62</f>
        <v>240</v>
      </c>
      <c r="AH62" s="158" t="str">
        <f t="shared" ref="AH62" si="66">IF((AG62&gt;599),"I",IF(AG62&gt;149,"II",IF(AG62&gt;39,"III",IF(AG62&lt;31,"IV"))))</f>
        <v>II</v>
      </c>
      <c r="AI62" s="155" t="str">
        <f>IF(AH62="IV","Aceptable",IF(AH62="III","Mejorable",IF(AH62="II","No Aceptable o Aceptable con Control Especifico",IF(AH62="I","No Aceptable"))))</f>
        <v>No Aceptable o Aceptable con Control Especifico</v>
      </c>
      <c r="AJ62" s="159">
        <f>R62</f>
        <v>360</v>
      </c>
      <c r="AK62" s="159">
        <f>AG62</f>
        <v>240</v>
      </c>
      <c r="AL62" s="160">
        <f>(AJ62-AK62)/AJ62</f>
        <v>0.33333333333333331</v>
      </c>
      <c r="AM62" s="161" t="s">
        <v>394</v>
      </c>
      <c r="AN62" s="210" t="s">
        <v>427</v>
      </c>
    </row>
    <row r="63" spans="1:40" ht="135.44999999999999" customHeight="1">
      <c r="A63" s="569"/>
      <c r="B63" s="162" t="s">
        <v>385</v>
      </c>
      <c r="C63" s="162" t="s">
        <v>386</v>
      </c>
      <c r="D63" s="136" t="s">
        <v>456</v>
      </c>
      <c r="E63" s="149" t="s">
        <v>846</v>
      </c>
      <c r="F63" s="208" t="s">
        <v>24</v>
      </c>
      <c r="G63" s="136" t="s">
        <v>38</v>
      </c>
      <c r="H63" s="136" t="s">
        <v>459</v>
      </c>
      <c r="I63" s="136" t="s">
        <v>460</v>
      </c>
      <c r="J63" s="153" t="s">
        <v>397</v>
      </c>
      <c r="K63" s="136" t="s">
        <v>430</v>
      </c>
      <c r="L63" s="153" t="s">
        <v>397</v>
      </c>
      <c r="M63" s="153">
        <v>2</v>
      </c>
      <c r="N63" s="154">
        <v>4</v>
      </c>
      <c r="O63" s="156">
        <f t="shared" si="19"/>
        <v>8</v>
      </c>
      <c r="P63" s="167" t="str">
        <f t="shared" si="2"/>
        <v>Medio</v>
      </c>
      <c r="Q63" s="156">
        <v>10</v>
      </c>
      <c r="R63" s="156">
        <f t="shared" si="0"/>
        <v>80</v>
      </c>
      <c r="S63" s="153" t="str">
        <f t="shared" si="3"/>
        <v>III</v>
      </c>
      <c r="T63" s="155" t="str">
        <f t="shared" si="4"/>
        <v>Mejorable</v>
      </c>
      <c r="U63" s="137" t="s">
        <v>391</v>
      </c>
      <c r="V63" s="137" t="s">
        <v>392</v>
      </c>
      <c r="W63" s="137" t="s">
        <v>392</v>
      </c>
      <c r="X63" s="149" t="s">
        <v>431</v>
      </c>
      <c r="Y63" s="148" t="s">
        <v>278</v>
      </c>
      <c r="Z63" s="147" t="s">
        <v>392</v>
      </c>
      <c r="AA63" s="147" t="s">
        <v>442</v>
      </c>
      <c r="AB63" s="148" t="s">
        <v>390</v>
      </c>
      <c r="AC63" s="209" t="s">
        <v>562</v>
      </c>
      <c r="AD63" s="153">
        <v>2</v>
      </c>
      <c r="AE63" s="154">
        <v>1</v>
      </c>
      <c r="AF63" s="156">
        <f t="shared" si="42"/>
        <v>2</v>
      </c>
      <c r="AG63" s="157">
        <f>AF63*Q63</f>
        <v>20</v>
      </c>
      <c r="AH63" s="158" t="str">
        <f>IF((AG63&gt;599),"I",IF(AG63&gt;149,"II",IF(AG63&gt;39,"III",IF(AG63&lt;31,"IV"))))</f>
        <v>IV</v>
      </c>
      <c r="AI63" s="155" t="str">
        <f>IF(AH63="IV","Aceptable",IF(AH63="III","Mejorable",IF(AH63="II","No Aceptable o Aceptable con Control Especifico",IF(AH63="I","No Aceptable"))))</f>
        <v>Aceptable</v>
      </c>
      <c r="AJ63" s="159">
        <f>R63</f>
        <v>80</v>
      </c>
      <c r="AK63" s="159">
        <f>AG63</f>
        <v>20</v>
      </c>
      <c r="AL63" s="160">
        <f>(AJ63-AK63)/AJ63</f>
        <v>0.75</v>
      </c>
      <c r="AM63" s="161" t="s">
        <v>443</v>
      </c>
      <c r="AN63" s="210" t="s">
        <v>451</v>
      </c>
    </row>
    <row r="64" spans="1:40" ht="135.44999999999999" customHeight="1">
      <c r="A64" s="569"/>
      <c r="B64" s="162" t="s">
        <v>385</v>
      </c>
      <c r="C64" s="162" t="s">
        <v>386</v>
      </c>
      <c r="D64" s="136" t="s">
        <v>456</v>
      </c>
      <c r="E64" s="149" t="s">
        <v>846</v>
      </c>
      <c r="F64" s="208" t="s">
        <v>25</v>
      </c>
      <c r="G64" s="136" t="s">
        <v>570</v>
      </c>
      <c r="H64" s="136" t="s">
        <v>461</v>
      </c>
      <c r="I64" s="136" t="s">
        <v>403</v>
      </c>
      <c r="J64" s="149" t="s">
        <v>389</v>
      </c>
      <c r="K64" s="147" t="s">
        <v>397</v>
      </c>
      <c r="L64" s="149" t="s">
        <v>404</v>
      </c>
      <c r="M64" s="153">
        <v>2</v>
      </c>
      <c r="N64" s="154">
        <v>3</v>
      </c>
      <c r="O64" s="153">
        <f t="shared" si="19"/>
        <v>6</v>
      </c>
      <c r="P64" s="167" t="str">
        <f t="shared" si="2"/>
        <v>Medio</v>
      </c>
      <c r="Q64" s="153">
        <v>10</v>
      </c>
      <c r="R64" s="153">
        <f t="shared" si="0"/>
        <v>60</v>
      </c>
      <c r="S64" s="153" t="str">
        <f t="shared" si="3"/>
        <v>III</v>
      </c>
      <c r="T64" s="221" t="str">
        <f t="shared" si="4"/>
        <v>Mejorable</v>
      </c>
      <c r="U64" s="137" t="s">
        <v>391</v>
      </c>
      <c r="V64" s="137" t="s">
        <v>392</v>
      </c>
      <c r="W64" s="137" t="s">
        <v>392</v>
      </c>
      <c r="X64" s="149" t="s">
        <v>405</v>
      </c>
      <c r="Y64" s="148" t="s">
        <v>278</v>
      </c>
      <c r="Z64" s="147" t="s">
        <v>607</v>
      </c>
      <c r="AA64" s="149" t="s">
        <v>608</v>
      </c>
      <c r="AB64" s="147" t="s">
        <v>390</v>
      </c>
      <c r="AC64" s="209" t="s">
        <v>658</v>
      </c>
      <c r="AD64" s="153">
        <v>2</v>
      </c>
      <c r="AE64" s="154">
        <v>2</v>
      </c>
      <c r="AF64" s="156">
        <f t="shared" si="42"/>
        <v>4</v>
      </c>
      <c r="AG64" s="157">
        <f t="shared" ref="AG64" si="67">AF64*Q64</f>
        <v>40</v>
      </c>
      <c r="AH64" s="158" t="str">
        <f t="shared" ref="AH64" si="68">IF((AG64&gt;599),"I",IF(AG64&gt;149,"II",IF(AG64&gt;39,"III",IF(AG64&lt;31,"IV"))))</f>
        <v>III</v>
      </c>
      <c r="AI64" s="155" t="str">
        <f t="shared" ref="AI64" si="69">IF(AH64="IV","Aceptable",IF(AH64="III","Mejorable",IF(AH64="II","No Aceptable o Aceptable con Control Especifico",IF(AH64="I","No Aceptable"))))</f>
        <v>Mejorable</v>
      </c>
      <c r="AJ64" s="159">
        <f t="shared" ref="AJ64" si="70">R64</f>
        <v>60</v>
      </c>
      <c r="AK64" s="159">
        <f t="shared" ref="AK64" si="71">AG64</f>
        <v>40</v>
      </c>
      <c r="AL64" s="160">
        <f t="shared" ref="AL64:AL66" si="72">(AJ64-AK64)/AJ64</f>
        <v>0.33333333333333331</v>
      </c>
      <c r="AM64" s="161" t="s">
        <v>407</v>
      </c>
      <c r="AN64" s="210" t="s">
        <v>427</v>
      </c>
    </row>
    <row r="65" spans="1:40" ht="135.44999999999999" customHeight="1">
      <c r="A65" s="569"/>
      <c r="B65" s="162" t="s">
        <v>385</v>
      </c>
      <c r="C65" s="162" t="s">
        <v>386</v>
      </c>
      <c r="D65" s="136" t="s">
        <v>456</v>
      </c>
      <c r="E65" s="149" t="s">
        <v>846</v>
      </c>
      <c r="F65" s="208" t="s">
        <v>25</v>
      </c>
      <c r="G65" s="136" t="s">
        <v>32</v>
      </c>
      <c r="H65" s="136" t="s">
        <v>435</v>
      </c>
      <c r="I65" s="136" t="s">
        <v>664</v>
      </c>
      <c r="J65" s="147" t="s">
        <v>389</v>
      </c>
      <c r="K65" s="149" t="s">
        <v>665</v>
      </c>
      <c r="L65" s="147" t="s">
        <v>390</v>
      </c>
      <c r="M65" s="153">
        <v>2</v>
      </c>
      <c r="N65" s="154">
        <v>4</v>
      </c>
      <c r="O65" s="153">
        <f t="shared" si="19"/>
        <v>8</v>
      </c>
      <c r="P65" s="167" t="str">
        <f t="shared" si="2"/>
        <v>Medio</v>
      </c>
      <c r="Q65" s="153">
        <v>60</v>
      </c>
      <c r="R65" s="153">
        <f t="shared" si="0"/>
        <v>480</v>
      </c>
      <c r="S65" s="153" t="str">
        <f t="shared" si="3"/>
        <v>II</v>
      </c>
      <c r="T65" s="155" t="str">
        <f t="shared" si="4"/>
        <v>No Aceptable o Aceptable con Control Especifico</v>
      </c>
      <c r="U65" s="137" t="s">
        <v>666</v>
      </c>
      <c r="V65" s="137" t="s">
        <v>392</v>
      </c>
      <c r="W65" s="137" t="s">
        <v>392</v>
      </c>
      <c r="X65" s="149" t="s">
        <v>667</v>
      </c>
      <c r="Y65" s="148" t="s">
        <v>278</v>
      </c>
      <c r="Z65" s="148" t="s">
        <v>392</v>
      </c>
      <c r="AA65" s="149" t="s">
        <v>669</v>
      </c>
      <c r="AB65" s="147" t="s">
        <v>390</v>
      </c>
      <c r="AC65" s="209" t="s">
        <v>668</v>
      </c>
      <c r="AD65" s="276">
        <v>2</v>
      </c>
      <c r="AE65" s="277">
        <v>3</v>
      </c>
      <c r="AF65" s="278">
        <f>AD65*AE65</f>
        <v>6</v>
      </c>
      <c r="AG65" s="279">
        <f>AF65*Q65</f>
        <v>360</v>
      </c>
      <c r="AH65" s="280" t="str">
        <f>IF((AG65&gt;599),"I",IF(AG65&gt;149,"II",IF(AG65&gt;39,"III",IF(AG65&lt;31,"IV"))))</f>
        <v>II</v>
      </c>
      <c r="AI65" s="281" t="str">
        <f>IF(AH65="IV","Aceptable",IF(AH65="III","Mejorable",IF(AH65="II","No Aceptable o Aceptable con Control Especifico",IF(AH65="I","No Aceptable"))))</f>
        <v>No Aceptable o Aceptable con Control Especifico</v>
      </c>
      <c r="AJ65" s="282">
        <v>480</v>
      </c>
      <c r="AK65" s="282">
        <f>AG65</f>
        <v>360</v>
      </c>
      <c r="AL65" s="283">
        <f t="shared" si="72"/>
        <v>0.25</v>
      </c>
      <c r="AM65" s="161" t="s">
        <v>394</v>
      </c>
      <c r="AN65" s="210" t="s">
        <v>634</v>
      </c>
    </row>
    <row r="66" spans="1:40" ht="138">
      <c r="A66" s="569"/>
      <c r="B66" s="321" t="s">
        <v>385</v>
      </c>
      <c r="C66" s="321" t="s">
        <v>574</v>
      </c>
      <c r="D66" s="322" t="s">
        <v>456</v>
      </c>
      <c r="E66" s="149" t="s">
        <v>846</v>
      </c>
      <c r="F66" s="349" t="s">
        <v>30</v>
      </c>
      <c r="G66" s="349" t="s">
        <v>44</v>
      </c>
      <c r="H66" s="349" t="s">
        <v>1038</v>
      </c>
      <c r="I66" s="261" t="s">
        <v>645</v>
      </c>
      <c r="J66" s="263" t="s">
        <v>390</v>
      </c>
      <c r="K66" s="263" t="s">
        <v>638</v>
      </c>
      <c r="L66" s="263" t="s">
        <v>639</v>
      </c>
      <c r="M66" s="265">
        <v>2</v>
      </c>
      <c r="N66" s="266">
        <v>4</v>
      </c>
      <c r="O66" s="265">
        <f t="shared" si="19"/>
        <v>8</v>
      </c>
      <c r="P66" s="324" t="str">
        <f t="shared" si="2"/>
        <v>Medio</v>
      </c>
      <c r="Q66" s="265">
        <v>100</v>
      </c>
      <c r="R66" s="265">
        <f t="shared" si="0"/>
        <v>800</v>
      </c>
      <c r="S66" s="265" t="str">
        <f t="shared" si="3"/>
        <v>I</v>
      </c>
      <c r="T66" s="270" t="str">
        <f t="shared" si="4"/>
        <v>No Aceptable</v>
      </c>
      <c r="U66" s="260" t="s">
        <v>391</v>
      </c>
      <c r="V66" s="260" t="s">
        <v>392</v>
      </c>
      <c r="W66" s="260" t="s">
        <v>392</v>
      </c>
      <c r="X66" s="261" t="s">
        <v>626</v>
      </c>
      <c r="Y66" s="262" t="s">
        <v>278</v>
      </c>
      <c r="Z66" s="263" t="s">
        <v>392</v>
      </c>
      <c r="AA66" s="261" t="s">
        <v>960</v>
      </c>
      <c r="AB66" s="263" t="s">
        <v>641</v>
      </c>
      <c r="AC66" s="264" t="s">
        <v>643</v>
      </c>
      <c r="AD66" s="265">
        <v>2</v>
      </c>
      <c r="AE66" s="266">
        <v>3</v>
      </c>
      <c r="AF66" s="267">
        <f t="shared" ref="AF66" si="73">AD66*AE66</f>
        <v>6</v>
      </c>
      <c r="AG66" s="268">
        <f t="shared" ref="AG66" si="74">AF66*Q66</f>
        <v>600</v>
      </c>
      <c r="AH66" s="269" t="str">
        <f t="shared" ref="AH66" si="75">IF((AG66&gt;599),"I",IF(AG66&gt;149,"II",IF(AG66&gt;39,"III",IF(AG66&lt;31,"IV"))))</f>
        <v>I</v>
      </c>
      <c r="AI66" s="270" t="str">
        <f t="shared" ref="AI66" si="76">IF(AH66="IV","Aceptable",IF(AH66="III","Mejorable",IF(AH66="II","No Aceptable o Aceptable con Control Especifico",IF(AH66="I","No Aceptable"))))</f>
        <v>No Aceptable</v>
      </c>
      <c r="AJ66" s="271">
        <v>800</v>
      </c>
      <c r="AK66" s="271">
        <f t="shared" ref="AK66" si="77">AG66</f>
        <v>600</v>
      </c>
      <c r="AL66" s="272">
        <f t="shared" si="72"/>
        <v>0.25</v>
      </c>
      <c r="AM66" s="273" t="s">
        <v>407</v>
      </c>
      <c r="AN66" s="310" t="s">
        <v>634</v>
      </c>
    </row>
    <row r="67" spans="1:40" ht="277.2">
      <c r="A67" s="566" t="s">
        <v>567</v>
      </c>
      <c r="B67" s="162" t="s">
        <v>385</v>
      </c>
      <c r="C67" s="162" t="s">
        <v>386</v>
      </c>
      <c r="D67" s="319" t="s">
        <v>760</v>
      </c>
      <c r="E67" s="149" t="s">
        <v>846</v>
      </c>
      <c r="F67" s="208" t="s">
        <v>24</v>
      </c>
      <c r="G67" s="208" t="s">
        <v>72</v>
      </c>
      <c r="H67" s="208" t="s">
        <v>1113</v>
      </c>
      <c r="I67" s="136" t="s">
        <v>774</v>
      </c>
      <c r="J67" s="147" t="s">
        <v>397</v>
      </c>
      <c r="K67" s="147" t="s">
        <v>397</v>
      </c>
      <c r="L67" s="136" t="s">
        <v>775</v>
      </c>
      <c r="M67" s="153">
        <v>2</v>
      </c>
      <c r="N67" s="154">
        <v>2</v>
      </c>
      <c r="O67" s="156">
        <f t="shared" ref="O67:O83" si="78">M67*N67</f>
        <v>4</v>
      </c>
      <c r="P67" s="167" t="str">
        <f t="shared" ref="P67:P83" si="79">IF((O67&gt;23),"MuyAlto",IF(O67&gt;9,"Alto",IF(O67&gt;5,"Medio",IF(O67&lt;6,"Bajo"))))</f>
        <v>Bajo</v>
      </c>
      <c r="Q67" s="156">
        <v>25</v>
      </c>
      <c r="R67" s="156">
        <f t="shared" ref="R67:R83" si="80">O67*Q67</f>
        <v>100</v>
      </c>
      <c r="S67" s="153" t="str">
        <f t="shared" ref="S67:S83" si="81">IF((R67&gt;599),"I",IF(R67&gt;149,"II",IF(R67&gt;39,"III",IF(R67&lt;31,"IV"))))</f>
        <v>III</v>
      </c>
      <c r="T67" s="155" t="str">
        <f t="shared" ref="T67:T83" si="82">IF(S67="IV","Aceptable",IF(S67="III","Mejorable",IF(S67="II","No Aceptable o Aceptable con Control Especifico",IF(S67="I","No Aceptable"))))</f>
        <v>Mejorable</v>
      </c>
      <c r="U67" s="137" t="s">
        <v>391</v>
      </c>
      <c r="V67" s="137" t="s">
        <v>392</v>
      </c>
      <c r="W67" s="137" t="s">
        <v>392</v>
      </c>
      <c r="X67" s="149" t="s">
        <v>463</v>
      </c>
      <c r="Y67" s="148" t="s">
        <v>278</v>
      </c>
      <c r="Z67" s="147" t="s">
        <v>392</v>
      </c>
      <c r="AA67" s="308" t="s">
        <v>779</v>
      </c>
      <c r="AB67" s="147" t="s">
        <v>777</v>
      </c>
      <c r="AC67" s="209" t="s">
        <v>1196</v>
      </c>
      <c r="AD67" s="153">
        <v>2</v>
      </c>
      <c r="AE67" s="154">
        <v>1</v>
      </c>
      <c r="AF67" s="156">
        <f t="shared" ref="AF67:AF83" si="83">AD67*AE67</f>
        <v>2</v>
      </c>
      <c r="AG67" s="157">
        <f t="shared" ref="AG67:AG83" si="84">AF67*Q67</f>
        <v>50</v>
      </c>
      <c r="AH67" s="158" t="str">
        <f t="shared" ref="AH67:AH83" si="85">IF((AG67&gt;599),"I",IF(AG67&gt;149,"II",IF(AG67&gt;39,"III",IF(AG67&lt;31,"IV"))))</f>
        <v>III</v>
      </c>
      <c r="AI67" s="155" t="str">
        <f t="shared" ref="AI67:AI83" si="86">IF(AH67="IV","Aceptable",IF(AH67="III","Mejorable",IF(AH67="II","No Aceptable o Aceptable con Control Especifico",IF(AH67="I","No Aceptable"))))</f>
        <v>Mejorable</v>
      </c>
      <c r="AJ67" s="159">
        <f t="shared" ref="AJ67:AJ80" si="87">R67</f>
        <v>100</v>
      </c>
      <c r="AK67" s="159">
        <f t="shared" ref="AK67:AK83" si="88">AG67</f>
        <v>50</v>
      </c>
      <c r="AL67" s="160">
        <f t="shared" ref="AL67:AL83" si="89">(AJ67-AK67)/AJ67</f>
        <v>0.5</v>
      </c>
      <c r="AM67" s="161" t="s">
        <v>419</v>
      </c>
      <c r="AN67" s="210" t="s">
        <v>395</v>
      </c>
    </row>
    <row r="68" spans="1:40" ht="290.39999999999998">
      <c r="A68" s="566"/>
      <c r="B68" s="162" t="s">
        <v>385</v>
      </c>
      <c r="C68" s="162" t="s">
        <v>386</v>
      </c>
      <c r="D68" s="319" t="s">
        <v>770</v>
      </c>
      <c r="E68" s="149" t="s">
        <v>846</v>
      </c>
      <c r="F68" s="208" t="s">
        <v>24</v>
      </c>
      <c r="G68" s="208" t="s">
        <v>38</v>
      </c>
      <c r="H68" s="208" t="s">
        <v>771</v>
      </c>
      <c r="I68" s="136" t="s">
        <v>773</v>
      </c>
      <c r="J68" s="147" t="s">
        <v>397</v>
      </c>
      <c r="K68" s="147" t="s">
        <v>397</v>
      </c>
      <c r="L68" s="136" t="s">
        <v>775</v>
      </c>
      <c r="M68" s="153">
        <v>2</v>
      </c>
      <c r="N68" s="154">
        <v>3</v>
      </c>
      <c r="O68" s="156">
        <f>M68*N68</f>
        <v>6</v>
      </c>
      <c r="P68" s="167" t="str">
        <f>IF((O68&gt;23),"MuyAlto",IF(O68&gt;9,"Alto",IF(O68&gt;5,"Medio",IF(O68&lt;6,"Bajo"))))</f>
        <v>Medio</v>
      </c>
      <c r="Q68" s="156">
        <v>25</v>
      </c>
      <c r="R68" s="156">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780</v>
      </c>
      <c r="AB68" s="148" t="s">
        <v>390</v>
      </c>
      <c r="AC68" s="169" t="s">
        <v>781</v>
      </c>
      <c r="AD68" s="153">
        <v>2</v>
      </c>
      <c r="AE68" s="154">
        <v>1</v>
      </c>
      <c r="AF68" s="156">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9">
        <f>R68</f>
        <v>150</v>
      </c>
      <c r="AK68" s="159">
        <f>AG68</f>
        <v>50</v>
      </c>
      <c r="AL68" s="160">
        <f>(AJ68-AK68)/AJ68</f>
        <v>0.66666666666666663</v>
      </c>
      <c r="AM68" s="161" t="s">
        <v>419</v>
      </c>
      <c r="AN68" s="210" t="s">
        <v>399</v>
      </c>
    </row>
    <row r="69" spans="1:40" ht="235.05" customHeight="1">
      <c r="A69" s="566"/>
      <c r="B69" s="162" t="s">
        <v>385</v>
      </c>
      <c r="C69" s="162" t="s">
        <v>386</v>
      </c>
      <c r="D69" s="319" t="s">
        <v>764</v>
      </c>
      <c r="E69" s="149" t="s">
        <v>846</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90">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762</v>
      </c>
      <c r="AB69" s="147" t="s">
        <v>390</v>
      </c>
      <c r="AC69" s="209" t="s">
        <v>934</v>
      </c>
      <c r="AD69" s="153">
        <v>2</v>
      </c>
      <c r="AE69" s="154">
        <v>2</v>
      </c>
      <c r="AF69" s="156">
        <f t="shared" ref="AF69:AF70" si="91">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47.95" customHeight="1">
      <c r="A70" s="566"/>
      <c r="B70" s="162" t="s">
        <v>385</v>
      </c>
      <c r="C70" s="162" t="s">
        <v>386</v>
      </c>
      <c r="D70" s="319" t="s">
        <v>763</v>
      </c>
      <c r="E70" s="149" t="s">
        <v>846</v>
      </c>
      <c r="F70" s="208" t="s">
        <v>27</v>
      </c>
      <c r="G70" s="208" t="s">
        <v>566</v>
      </c>
      <c r="H70" s="208" t="s">
        <v>612</v>
      </c>
      <c r="I70" s="136" t="s">
        <v>594</v>
      </c>
      <c r="J70" s="147" t="s">
        <v>389</v>
      </c>
      <c r="K70" s="149" t="s">
        <v>595</v>
      </c>
      <c r="L70" s="147" t="s">
        <v>390</v>
      </c>
      <c r="M70" s="153">
        <v>2</v>
      </c>
      <c r="N70" s="154">
        <v>3</v>
      </c>
      <c r="O70" s="153">
        <f t="shared" ref="O70" si="92">M70*N70</f>
        <v>6</v>
      </c>
      <c r="P70" s="167" t="str">
        <f t="shared" ref="P70" si="93">IF((O70&gt;23),"MuyAlto",IF(O70&gt;9,"Alto",IF(O70&gt;5,"Medio",IF(O70&lt;6,"Bajo"))))</f>
        <v>Medio</v>
      </c>
      <c r="Q70" s="153">
        <v>60</v>
      </c>
      <c r="R70" s="153">
        <f t="shared" si="90"/>
        <v>360</v>
      </c>
      <c r="S70" s="153" t="str">
        <f t="shared" ref="S70" si="94">IF((R70&gt;599),"I",IF(R70&gt;149,"II",IF(R70&gt;39,"III",IF(R70&lt;31,"IV"))))</f>
        <v>II</v>
      </c>
      <c r="T70" s="155" t="str">
        <f t="shared" ref="T70" si="95">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602</v>
      </c>
      <c r="AB70" s="147" t="s">
        <v>390</v>
      </c>
      <c r="AC70" s="209" t="s">
        <v>934</v>
      </c>
      <c r="AD70" s="153">
        <v>2</v>
      </c>
      <c r="AE70" s="154">
        <v>2</v>
      </c>
      <c r="AF70" s="156">
        <f t="shared" si="91"/>
        <v>4</v>
      </c>
      <c r="AG70" s="157">
        <f>AF70*Q70</f>
        <v>240</v>
      </c>
      <c r="AH70" s="158" t="str">
        <f t="shared" ref="AH70" si="96">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108">
      <c r="A71" s="566"/>
      <c r="B71" s="162" t="s">
        <v>385</v>
      </c>
      <c r="C71" s="162" t="s">
        <v>386</v>
      </c>
      <c r="D71" s="319" t="s">
        <v>765</v>
      </c>
      <c r="E71" s="149" t="s">
        <v>846</v>
      </c>
      <c r="F71" s="208" t="s">
        <v>26</v>
      </c>
      <c r="G71" s="136" t="s">
        <v>33</v>
      </c>
      <c r="H71" s="136" t="s">
        <v>766</v>
      </c>
      <c r="I71" s="136" t="s">
        <v>769</v>
      </c>
      <c r="J71" s="147" t="s">
        <v>397</v>
      </c>
      <c r="K71" s="147" t="s">
        <v>397</v>
      </c>
      <c r="L71" s="136" t="s">
        <v>767</v>
      </c>
      <c r="M71" s="153">
        <v>2</v>
      </c>
      <c r="N71" s="154">
        <v>3</v>
      </c>
      <c r="O71" s="156">
        <f t="shared" si="78"/>
        <v>6</v>
      </c>
      <c r="P71" s="167" t="str">
        <f t="shared" si="79"/>
        <v>Medio</v>
      </c>
      <c r="Q71" s="156">
        <v>10</v>
      </c>
      <c r="R71" s="156">
        <f t="shared" si="80"/>
        <v>60</v>
      </c>
      <c r="S71" s="153" t="str">
        <f t="shared" si="81"/>
        <v>III</v>
      </c>
      <c r="T71" s="155" t="str">
        <f t="shared" si="82"/>
        <v>Mejorable</v>
      </c>
      <c r="U71" s="137" t="s">
        <v>391</v>
      </c>
      <c r="V71" s="137" t="s">
        <v>392</v>
      </c>
      <c r="W71" s="137" t="s">
        <v>392</v>
      </c>
      <c r="X71" s="567" t="s">
        <v>465</v>
      </c>
      <c r="Y71" s="148" t="s">
        <v>278</v>
      </c>
      <c r="Z71" s="147" t="s">
        <v>392</v>
      </c>
      <c r="AA71" s="149" t="s">
        <v>783</v>
      </c>
      <c r="AB71" s="148" t="s">
        <v>390</v>
      </c>
      <c r="AC71" s="209" t="s">
        <v>768</v>
      </c>
      <c r="AD71" s="153">
        <v>2</v>
      </c>
      <c r="AE71" s="154">
        <v>2</v>
      </c>
      <c r="AF71" s="156">
        <f t="shared" si="83"/>
        <v>4</v>
      </c>
      <c r="AG71" s="157">
        <f t="shared" si="84"/>
        <v>40</v>
      </c>
      <c r="AH71" s="158" t="str">
        <f t="shared" si="85"/>
        <v>III</v>
      </c>
      <c r="AI71" s="155" t="str">
        <f t="shared" si="86"/>
        <v>Mejorable</v>
      </c>
      <c r="AJ71" s="159">
        <f t="shared" si="87"/>
        <v>60</v>
      </c>
      <c r="AK71" s="159">
        <f t="shared" si="88"/>
        <v>40</v>
      </c>
      <c r="AL71" s="160">
        <f t="shared" si="89"/>
        <v>0.33333333333333331</v>
      </c>
      <c r="AM71" s="161" t="s">
        <v>419</v>
      </c>
      <c r="AN71" s="210" t="s">
        <v>427</v>
      </c>
    </row>
    <row r="72" spans="1:40" ht="102.6">
      <c r="A72" s="566"/>
      <c r="B72" s="162" t="s">
        <v>385</v>
      </c>
      <c r="C72" s="162" t="s">
        <v>386</v>
      </c>
      <c r="D72" s="319" t="s">
        <v>765</v>
      </c>
      <c r="E72" s="149" t="s">
        <v>846</v>
      </c>
      <c r="F72" s="208" t="s">
        <v>26</v>
      </c>
      <c r="G72" s="136" t="s">
        <v>47</v>
      </c>
      <c r="H72" s="136" t="s">
        <v>466</v>
      </c>
      <c r="I72" s="136" t="s">
        <v>467</v>
      </c>
      <c r="J72" s="147" t="s">
        <v>397</v>
      </c>
      <c r="K72" s="147" t="s">
        <v>397</v>
      </c>
      <c r="L72" s="136" t="s">
        <v>782</v>
      </c>
      <c r="M72" s="153">
        <v>2</v>
      </c>
      <c r="N72" s="154">
        <v>3</v>
      </c>
      <c r="O72" s="156">
        <f t="shared" si="78"/>
        <v>6</v>
      </c>
      <c r="P72" s="167" t="str">
        <f t="shared" si="79"/>
        <v>Medio</v>
      </c>
      <c r="Q72" s="156">
        <v>10</v>
      </c>
      <c r="R72" s="156">
        <f t="shared" si="80"/>
        <v>60</v>
      </c>
      <c r="S72" s="153" t="str">
        <f t="shared" si="81"/>
        <v>III</v>
      </c>
      <c r="T72" s="155" t="str">
        <f t="shared" si="82"/>
        <v>Mejorable</v>
      </c>
      <c r="U72" s="137" t="s">
        <v>391</v>
      </c>
      <c r="V72" s="137" t="s">
        <v>392</v>
      </c>
      <c r="W72" s="137" t="s">
        <v>392</v>
      </c>
      <c r="X72" s="567"/>
      <c r="Y72" s="148" t="s">
        <v>278</v>
      </c>
      <c r="Z72" s="147" t="s">
        <v>392</v>
      </c>
      <c r="AA72" s="136" t="s">
        <v>783</v>
      </c>
      <c r="AB72" s="148" t="s">
        <v>468</v>
      </c>
      <c r="AC72" s="209" t="s">
        <v>464</v>
      </c>
      <c r="AD72" s="153">
        <v>2</v>
      </c>
      <c r="AE72" s="154">
        <v>2</v>
      </c>
      <c r="AF72" s="156">
        <f t="shared" si="83"/>
        <v>4</v>
      </c>
      <c r="AG72" s="157">
        <f t="shared" si="84"/>
        <v>40</v>
      </c>
      <c r="AH72" s="158" t="str">
        <f t="shared" si="85"/>
        <v>III</v>
      </c>
      <c r="AI72" s="155" t="str">
        <f t="shared" si="86"/>
        <v>Mejorable</v>
      </c>
      <c r="AJ72" s="159">
        <f t="shared" si="87"/>
        <v>60</v>
      </c>
      <c r="AK72" s="159">
        <f t="shared" si="88"/>
        <v>40</v>
      </c>
      <c r="AL72" s="160">
        <f t="shared" si="89"/>
        <v>0.33333333333333331</v>
      </c>
      <c r="AM72" s="161" t="s">
        <v>419</v>
      </c>
      <c r="AN72" s="210" t="s">
        <v>427</v>
      </c>
    </row>
    <row r="73" spans="1:40" ht="101.55" customHeight="1">
      <c r="A73" s="566"/>
      <c r="B73" s="162" t="s">
        <v>385</v>
      </c>
      <c r="C73" s="162" t="s">
        <v>574</v>
      </c>
      <c r="D73" s="338" t="s">
        <v>796</v>
      </c>
      <c r="E73" s="149" t="s">
        <v>846</v>
      </c>
      <c r="F73" s="208" t="s">
        <v>25</v>
      </c>
      <c r="G73" s="136" t="s">
        <v>569</v>
      </c>
      <c r="H73" s="136" t="s">
        <v>810</v>
      </c>
      <c r="I73" s="149" t="s">
        <v>706</v>
      </c>
      <c r="J73" s="149" t="s">
        <v>389</v>
      </c>
      <c r="K73" s="147" t="s">
        <v>397</v>
      </c>
      <c r="L73" s="149" t="s">
        <v>707</v>
      </c>
      <c r="M73" s="153">
        <v>2</v>
      </c>
      <c r="N73" s="154">
        <v>3</v>
      </c>
      <c r="O73" s="153">
        <f t="shared" si="78"/>
        <v>6</v>
      </c>
      <c r="P73" s="167" t="str">
        <f t="shared" si="79"/>
        <v>Medio</v>
      </c>
      <c r="Q73" s="153">
        <v>60</v>
      </c>
      <c r="R73" s="153">
        <f t="shared" si="80"/>
        <v>360</v>
      </c>
      <c r="S73" s="153" t="str">
        <f t="shared" si="81"/>
        <v>II</v>
      </c>
      <c r="T73" s="155" t="str">
        <f t="shared" si="82"/>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6">
        <f t="shared" si="83"/>
        <v>4</v>
      </c>
      <c r="AG73" s="157">
        <f t="shared" si="84"/>
        <v>240</v>
      </c>
      <c r="AH73" s="158" t="str">
        <f t="shared" si="85"/>
        <v>II</v>
      </c>
      <c r="AI73" s="155" t="str">
        <f t="shared" si="86"/>
        <v>No Aceptable o Aceptable con Control Especifico</v>
      </c>
      <c r="AJ73" s="159">
        <f t="shared" si="87"/>
        <v>360</v>
      </c>
      <c r="AK73" s="159">
        <f t="shared" si="88"/>
        <v>240</v>
      </c>
      <c r="AL73" s="160">
        <f t="shared" si="89"/>
        <v>0.33333333333333331</v>
      </c>
      <c r="AM73" s="161" t="s">
        <v>394</v>
      </c>
      <c r="AN73" s="210" t="s">
        <v>427</v>
      </c>
    </row>
    <row r="74" spans="1:40" ht="106.95" customHeight="1">
      <c r="A74" s="566"/>
      <c r="B74" s="162" t="s">
        <v>385</v>
      </c>
      <c r="C74" s="162" t="s">
        <v>386</v>
      </c>
      <c r="D74" s="319" t="s">
        <v>763</v>
      </c>
      <c r="E74" s="149" t="s">
        <v>846</v>
      </c>
      <c r="F74" s="208" t="s">
        <v>28</v>
      </c>
      <c r="G74" s="208" t="s">
        <v>48</v>
      </c>
      <c r="H74" s="208" t="s">
        <v>579</v>
      </c>
      <c r="I74" s="136" t="s">
        <v>600</v>
      </c>
      <c r="J74" s="149" t="s">
        <v>603</v>
      </c>
      <c r="K74" s="149" t="s">
        <v>604</v>
      </c>
      <c r="L74" s="147" t="s">
        <v>390</v>
      </c>
      <c r="M74" s="153">
        <v>2</v>
      </c>
      <c r="N74" s="154">
        <v>3</v>
      </c>
      <c r="O74" s="153">
        <f>M74*N74</f>
        <v>6</v>
      </c>
      <c r="P74" s="167" t="str">
        <f t="shared" si="79"/>
        <v>Medio</v>
      </c>
      <c r="Q74" s="153">
        <v>60</v>
      </c>
      <c r="R74" s="153">
        <f t="shared" si="80"/>
        <v>360</v>
      </c>
      <c r="S74" s="153" t="str">
        <f t="shared" si="81"/>
        <v>II</v>
      </c>
      <c r="T74" s="155" t="str">
        <f t="shared" si="82"/>
        <v>No Aceptable o Aceptable con Control Especifico</v>
      </c>
      <c r="U74" s="137" t="s">
        <v>391</v>
      </c>
      <c r="V74" s="137" t="s">
        <v>392</v>
      </c>
      <c r="W74" s="137" t="s">
        <v>392</v>
      </c>
      <c r="X74" s="149" t="s">
        <v>398</v>
      </c>
      <c r="Y74" s="148" t="s">
        <v>278</v>
      </c>
      <c r="Z74" s="148" t="s">
        <v>392</v>
      </c>
      <c r="AA74" s="149" t="s">
        <v>704</v>
      </c>
      <c r="AB74" s="147" t="s">
        <v>837</v>
      </c>
      <c r="AC74" s="209" t="s">
        <v>659</v>
      </c>
      <c r="AD74" s="153">
        <v>2</v>
      </c>
      <c r="AE74" s="154">
        <v>2</v>
      </c>
      <c r="AF74" s="156">
        <f t="shared" si="83"/>
        <v>4</v>
      </c>
      <c r="AG74" s="157">
        <f t="shared" si="84"/>
        <v>240</v>
      </c>
      <c r="AH74" s="158" t="str">
        <f t="shared" si="85"/>
        <v>II</v>
      </c>
      <c r="AI74" s="155" t="str">
        <f t="shared" si="86"/>
        <v>No Aceptable o Aceptable con Control Especifico</v>
      </c>
      <c r="AJ74" s="159">
        <f t="shared" si="87"/>
        <v>360</v>
      </c>
      <c r="AK74" s="159">
        <f t="shared" si="88"/>
        <v>240</v>
      </c>
      <c r="AL74" s="160">
        <f t="shared" si="89"/>
        <v>0.33333333333333331</v>
      </c>
      <c r="AM74" s="161" t="s">
        <v>418</v>
      </c>
      <c r="AN74" s="210" t="s">
        <v>427</v>
      </c>
    </row>
    <row r="75" spans="1:40" ht="158.4">
      <c r="A75" s="566"/>
      <c r="B75" s="162" t="s">
        <v>385</v>
      </c>
      <c r="C75" s="162" t="s">
        <v>386</v>
      </c>
      <c r="D75" s="319" t="s">
        <v>763</v>
      </c>
      <c r="E75" s="149" t="s">
        <v>846</v>
      </c>
      <c r="F75" s="208" t="s">
        <v>28</v>
      </c>
      <c r="G75" s="208" t="s">
        <v>35</v>
      </c>
      <c r="H75" s="208" t="s">
        <v>575</v>
      </c>
      <c r="I75" s="136" t="s">
        <v>798</v>
      </c>
      <c r="J75" s="149" t="s">
        <v>397</v>
      </c>
      <c r="K75" s="147" t="s">
        <v>397</v>
      </c>
      <c r="L75" s="147" t="s">
        <v>390</v>
      </c>
      <c r="M75" s="153">
        <v>2</v>
      </c>
      <c r="N75" s="154">
        <v>3</v>
      </c>
      <c r="O75" s="153">
        <f t="shared" si="78"/>
        <v>6</v>
      </c>
      <c r="P75" s="167" t="str">
        <f t="shared" si="79"/>
        <v>Medio</v>
      </c>
      <c r="Q75" s="153">
        <v>60</v>
      </c>
      <c r="R75" s="153">
        <f t="shared" si="80"/>
        <v>360</v>
      </c>
      <c r="S75" s="153" t="str">
        <f t="shared" si="81"/>
        <v>II</v>
      </c>
      <c r="T75" s="155" t="str">
        <f t="shared" si="82"/>
        <v>No Aceptable o Aceptable con Control Especifico</v>
      </c>
      <c r="U75" s="137" t="s">
        <v>391</v>
      </c>
      <c r="V75" s="137" t="s">
        <v>392</v>
      </c>
      <c r="W75" s="137" t="s">
        <v>392</v>
      </c>
      <c r="X75" s="149" t="s">
        <v>702</v>
      </c>
      <c r="Y75" s="148" t="s">
        <v>278</v>
      </c>
      <c r="Z75" s="148" t="s">
        <v>392</v>
      </c>
      <c r="AA75" s="149" t="s">
        <v>804</v>
      </c>
      <c r="AB75" s="147" t="s">
        <v>390</v>
      </c>
      <c r="AC75" s="209" t="s">
        <v>659</v>
      </c>
      <c r="AD75" s="153">
        <v>2</v>
      </c>
      <c r="AE75" s="154">
        <v>2</v>
      </c>
      <c r="AF75" s="156">
        <f t="shared" si="83"/>
        <v>4</v>
      </c>
      <c r="AG75" s="157">
        <f t="shared" si="84"/>
        <v>240</v>
      </c>
      <c r="AH75" s="158" t="str">
        <f t="shared" si="85"/>
        <v>II</v>
      </c>
      <c r="AI75" s="155" t="str">
        <f t="shared" si="86"/>
        <v>No Aceptable o Aceptable con Control Especifico</v>
      </c>
      <c r="AJ75" s="159">
        <f t="shared" si="87"/>
        <v>360</v>
      </c>
      <c r="AK75" s="159">
        <f t="shared" si="88"/>
        <v>240</v>
      </c>
      <c r="AL75" s="160">
        <f t="shared" si="89"/>
        <v>0.33333333333333331</v>
      </c>
      <c r="AM75" s="161" t="s">
        <v>418</v>
      </c>
      <c r="AN75" s="210" t="s">
        <v>427</v>
      </c>
    </row>
    <row r="76" spans="1:40" ht="261" customHeight="1">
      <c r="A76" s="566"/>
      <c r="B76" s="162" t="s">
        <v>385</v>
      </c>
      <c r="C76" s="162" t="s">
        <v>386</v>
      </c>
      <c r="D76" s="319" t="s">
        <v>797</v>
      </c>
      <c r="E76" s="149" t="s">
        <v>846</v>
      </c>
      <c r="F76" s="311" t="s">
        <v>28</v>
      </c>
      <c r="G76" s="311" t="s">
        <v>35</v>
      </c>
      <c r="H76" s="208" t="s">
        <v>578</v>
      </c>
      <c r="I76" s="208" t="s">
        <v>800</v>
      </c>
      <c r="J76" s="149" t="s">
        <v>397</v>
      </c>
      <c r="K76" s="147" t="s">
        <v>397</v>
      </c>
      <c r="L76" s="147" t="s">
        <v>397</v>
      </c>
      <c r="M76" s="153">
        <v>2</v>
      </c>
      <c r="N76" s="154">
        <v>3</v>
      </c>
      <c r="O76" s="153">
        <f t="shared" si="78"/>
        <v>6</v>
      </c>
      <c r="P76" s="167" t="str">
        <f t="shared" si="79"/>
        <v>Medio</v>
      </c>
      <c r="Q76" s="153">
        <v>60</v>
      </c>
      <c r="R76" s="153">
        <f t="shared" si="80"/>
        <v>360</v>
      </c>
      <c r="S76" s="153" t="str">
        <f t="shared" si="81"/>
        <v>II</v>
      </c>
      <c r="T76" s="155" t="str">
        <f t="shared" si="82"/>
        <v>No Aceptable o Aceptable con Control Especifico</v>
      </c>
      <c r="U76" s="137" t="s">
        <v>391</v>
      </c>
      <c r="V76" s="137" t="s">
        <v>392</v>
      </c>
      <c r="W76" s="137" t="s">
        <v>392</v>
      </c>
      <c r="X76" s="149" t="s">
        <v>801</v>
      </c>
      <c r="Y76" s="148" t="s">
        <v>278</v>
      </c>
      <c r="Z76" s="148" t="s">
        <v>392</v>
      </c>
      <c r="AA76" s="149" t="s">
        <v>802</v>
      </c>
      <c r="AB76" s="147" t="s">
        <v>390</v>
      </c>
      <c r="AC76" s="209" t="s">
        <v>809</v>
      </c>
      <c r="AD76" s="153">
        <v>2</v>
      </c>
      <c r="AE76" s="154">
        <v>2</v>
      </c>
      <c r="AF76" s="156">
        <f t="shared" si="83"/>
        <v>4</v>
      </c>
      <c r="AG76" s="157">
        <f t="shared" si="84"/>
        <v>240</v>
      </c>
      <c r="AH76" s="158" t="str">
        <f t="shared" si="85"/>
        <v>II</v>
      </c>
      <c r="AI76" s="155" t="str">
        <f t="shared" si="86"/>
        <v>No Aceptable o Aceptable con Control Especifico</v>
      </c>
      <c r="AJ76" s="159">
        <f t="shared" si="87"/>
        <v>360</v>
      </c>
      <c r="AK76" s="159">
        <f t="shared" si="88"/>
        <v>240</v>
      </c>
      <c r="AL76" s="160">
        <f t="shared" si="89"/>
        <v>0.33333333333333331</v>
      </c>
      <c r="AM76" s="161" t="s">
        <v>418</v>
      </c>
      <c r="AN76" s="210" t="s">
        <v>427</v>
      </c>
    </row>
    <row r="77" spans="1:40" ht="271.05" customHeight="1">
      <c r="A77" s="566"/>
      <c r="B77" s="162" t="s">
        <v>385</v>
      </c>
      <c r="C77" s="162" t="s">
        <v>386</v>
      </c>
      <c r="D77" s="319" t="s">
        <v>763</v>
      </c>
      <c r="E77" s="149" t="s">
        <v>846</v>
      </c>
      <c r="F77" s="208" t="s">
        <v>28</v>
      </c>
      <c r="G77" s="208" t="s">
        <v>55</v>
      </c>
      <c r="H77" s="208" t="s">
        <v>576</v>
      </c>
      <c r="I77" s="136" t="s">
        <v>693</v>
      </c>
      <c r="J77" s="149" t="s">
        <v>397</v>
      </c>
      <c r="K77" s="147" t="s">
        <v>397</v>
      </c>
      <c r="L77" s="147" t="s">
        <v>397</v>
      </c>
      <c r="M77" s="153">
        <v>6</v>
      </c>
      <c r="N77" s="154">
        <v>1</v>
      </c>
      <c r="O77" s="153">
        <f t="shared" si="78"/>
        <v>6</v>
      </c>
      <c r="P77" s="167" t="str">
        <f t="shared" si="79"/>
        <v>Medio</v>
      </c>
      <c r="Q77" s="153">
        <v>60</v>
      </c>
      <c r="R77" s="153">
        <f t="shared" si="80"/>
        <v>360</v>
      </c>
      <c r="S77" s="153" t="str">
        <f t="shared" si="81"/>
        <v>II</v>
      </c>
      <c r="T77" s="155" t="str">
        <f t="shared" si="82"/>
        <v>No Aceptable o Aceptable con Control Especifico</v>
      </c>
      <c r="U77" s="137" t="s">
        <v>391</v>
      </c>
      <c r="V77" s="137" t="s">
        <v>392</v>
      </c>
      <c r="W77" s="137" t="s">
        <v>392</v>
      </c>
      <c r="X77" s="149" t="s">
        <v>694</v>
      </c>
      <c r="Y77" s="148" t="s">
        <v>278</v>
      </c>
      <c r="Z77" s="148" t="s">
        <v>392</v>
      </c>
      <c r="AA77" s="149" t="s">
        <v>803</v>
      </c>
      <c r="AB77" s="147" t="s">
        <v>390</v>
      </c>
      <c r="AC77" s="209" t="s">
        <v>808</v>
      </c>
      <c r="AD77" s="153">
        <v>2</v>
      </c>
      <c r="AE77" s="154">
        <v>1</v>
      </c>
      <c r="AF77" s="156">
        <f t="shared" si="83"/>
        <v>2</v>
      </c>
      <c r="AG77" s="157">
        <f t="shared" si="84"/>
        <v>120</v>
      </c>
      <c r="AH77" s="158" t="str">
        <f t="shared" si="85"/>
        <v>III</v>
      </c>
      <c r="AI77" s="155" t="str">
        <f t="shared" si="86"/>
        <v>Mejorable</v>
      </c>
      <c r="AJ77" s="159">
        <f t="shared" si="87"/>
        <v>360</v>
      </c>
      <c r="AK77" s="159">
        <f t="shared" si="88"/>
        <v>120</v>
      </c>
      <c r="AL77" s="160">
        <f t="shared" si="89"/>
        <v>0.66666666666666663</v>
      </c>
      <c r="AM77" s="161" t="s">
        <v>394</v>
      </c>
      <c r="AN77" s="210" t="s">
        <v>425</v>
      </c>
    </row>
    <row r="78" spans="1:40" ht="222" customHeight="1">
      <c r="A78" s="566"/>
      <c r="B78" s="162" t="s">
        <v>385</v>
      </c>
      <c r="C78" s="162" t="s">
        <v>386</v>
      </c>
      <c r="D78" s="319" t="s">
        <v>763</v>
      </c>
      <c r="E78" s="149" t="s">
        <v>846</v>
      </c>
      <c r="F78" s="311" t="s">
        <v>28</v>
      </c>
      <c r="G78" s="311" t="s">
        <v>42</v>
      </c>
      <c r="H78" s="208" t="s">
        <v>577</v>
      </c>
      <c r="I78" s="136" t="s">
        <v>799</v>
      </c>
      <c r="J78" s="147" t="s">
        <v>397</v>
      </c>
      <c r="K78" s="147" t="s">
        <v>397</v>
      </c>
      <c r="L78" s="147" t="s">
        <v>397</v>
      </c>
      <c r="M78" s="153">
        <v>2</v>
      </c>
      <c r="N78" s="154">
        <v>3</v>
      </c>
      <c r="O78" s="156">
        <f t="shared" si="78"/>
        <v>6</v>
      </c>
      <c r="P78" s="167" t="str">
        <f t="shared" si="79"/>
        <v>Medio</v>
      </c>
      <c r="Q78" s="156">
        <v>60</v>
      </c>
      <c r="R78" s="156">
        <f t="shared" si="80"/>
        <v>360</v>
      </c>
      <c r="S78" s="153" t="str">
        <f t="shared" si="81"/>
        <v>II</v>
      </c>
      <c r="T78" s="155" t="str">
        <f t="shared" si="82"/>
        <v>No Aceptable o Aceptable con Control Especifico</v>
      </c>
      <c r="U78" s="137" t="s">
        <v>391</v>
      </c>
      <c r="V78" s="137" t="s">
        <v>392</v>
      </c>
      <c r="W78" s="137" t="s">
        <v>392</v>
      </c>
      <c r="X78" s="147" t="s">
        <v>805</v>
      </c>
      <c r="Y78" s="148" t="s">
        <v>278</v>
      </c>
      <c r="Z78" s="147" t="s">
        <v>392</v>
      </c>
      <c r="AA78" s="136" t="s">
        <v>806</v>
      </c>
      <c r="AB78" s="148" t="s">
        <v>390</v>
      </c>
      <c r="AC78" s="209" t="s">
        <v>807</v>
      </c>
      <c r="AD78" s="153">
        <v>2</v>
      </c>
      <c r="AE78" s="154">
        <v>2</v>
      </c>
      <c r="AF78" s="156">
        <f t="shared" si="83"/>
        <v>4</v>
      </c>
      <c r="AG78" s="157">
        <f t="shared" si="84"/>
        <v>240</v>
      </c>
      <c r="AH78" s="158" t="str">
        <f t="shared" si="85"/>
        <v>II</v>
      </c>
      <c r="AI78" s="155" t="str">
        <f t="shared" si="86"/>
        <v>No Aceptable o Aceptable con Control Especifico</v>
      </c>
      <c r="AJ78" s="159">
        <f t="shared" si="87"/>
        <v>360</v>
      </c>
      <c r="AK78" s="159">
        <f t="shared" si="88"/>
        <v>240</v>
      </c>
      <c r="AL78" s="160">
        <f t="shared" si="89"/>
        <v>0.33333333333333331</v>
      </c>
      <c r="AM78" s="161" t="s">
        <v>394</v>
      </c>
      <c r="AN78" s="210" t="s">
        <v>427</v>
      </c>
    </row>
    <row r="79" spans="1:40" ht="102.6">
      <c r="A79" s="566"/>
      <c r="B79" s="162" t="s">
        <v>385</v>
      </c>
      <c r="C79" s="162" t="s">
        <v>386</v>
      </c>
      <c r="D79" s="319" t="s">
        <v>792</v>
      </c>
      <c r="E79" s="149" t="s">
        <v>846</v>
      </c>
      <c r="F79" s="208" t="s">
        <v>29</v>
      </c>
      <c r="G79" s="208" t="s">
        <v>43</v>
      </c>
      <c r="H79" s="311" t="s">
        <v>617</v>
      </c>
      <c r="I79" s="147" t="s">
        <v>618</v>
      </c>
      <c r="J79" s="147" t="s">
        <v>397</v>
      </c>
      <c r="K79" s="147" t="s">
        <v>397</v>
      </c>
      <c r="L79" s="147" t="s">
        <v>397</v>
      </c>
      <c r="M79" s="153">
        <v>2</v>
      </c>
      <c r="N79" s="154">
        <v>3</v>
      </c>
      <c r="O79" s="153">
        <f t="shared" si="78"/>
        <v>6</v>
      </c>
      <c r="P79" s="167" t="str">
        <f t="shared" si="79"/>
        <v>Medio</v>
      </c>
      <c r="Q79" s="153">
        <v>10</v>
      </c>
      <c r="R79" s="153">
        <f t="shared" si="80"/>
        <v>60</v>
      </c>
      <c r="S79" s="153" t="str">
        <f t="shared" si="81"/>
        <v>III</v>
      </c>
      <c r="T79" s="155" t="str">
        <f t="shared" si="82"/>
        <v>Mejorable</v>
      </c>
      <c r="U79" s="137" t="s">
        <v>391</v>
      </c>
      <c r="V79" s="137" t="s">
        <v>392</v>
      </c>
      <c r="W79" s="137" t="s">
        <v>392</v>
      </c>
      <c r="X79" s="149" t="s">
        <v>619</v>
      </c>
      <c r="Y79" s="148" t="s">
        <v>278</v>
      </c>
      <c r="Z79" s="147" t="s">
        <v>392</v>
      </c>
      <c r="AA79" s="149" t="s">
        <v>621</v>
      </c>
      <c r="AB79" s="147" t="s">
        <v>390</v>
      </c>
      <c r="AC79" s="209" t="s">
        <v>622</v>
      </c>
      <c r="AD79" s="153">
        <v>2</v>
      </c>
      <c r="AE79" s="154">
        <v>2</v>
      </c>
      <c r="AF79" s="156">
        <f t="shared" si="83"/>
        <v>4</v>
      </c>
      <c r="AG79" s="157">
        <f t="shared" si="84"/>
        <v>40</v>
      </c>
      <c r="AH79" s="158" t="str">
        <f t="shared" si="85"/>
        <v>III</v>
      </c>
      <c r="AI79" s="155" t="str">
        <f t="shared" si="86"/>
        <v>Mejorable</v>
      </c>
      <c r="AJ79" s="159">
        <v>60</v>
      </c>
      <c r="AK79" s="159">
        <f t="shared" si="88"/>
        <v>40</v>
      </c>
      <c r="AL79" s="160">
        <f t="shared" si="89"/>
        <v>0.33333333333333331</v>
      </c>
      <c r="AM79" s="161" t="s">
        <v>407</v>
      </c>
      <c r="AN79" s="210" t="s">
        <v>427</v>
      </c>
    </row>
    <row r="80" spans="1:40" ht="108">
      <c r="A80" s="566"/>
      <c r="B80" s="162" t="s">
        <v>385</v>
      </c>
      <c r="C80" s="162" t="s">
        <v>386</v>
      </c>
      <c r="D80" s="338" t="s">
        <v>785</v>
      </c>
      <c r="E80" s="149" t="s">
        <v>846</v>
      </c>
      <c r="F80" s="208" t="s">
        <v>29</v>
      </c>
      <c r="G80" s="208" t="s">
        <v>36</v>
      </c>
      <c r="H80" s="208" t="s">
        <v>784</v>
      </c>
      <c r="I80" s="136" t="s">
        <v>481</v>
      </c>
      <c r="J80" s="136" t="s">
        <v>478</v>
      </c>
      <c r="K80" s="136" t="s">
        <v>397</v>
      </c>
      <c r="L80" s="136" t="s">
        <v>482</v>
      </c>
      <c r="M80" s="153">
        <v>2</v>
      </c>
      <c r="N80" s="154">
        <v>3</v>
      </c>
      <c r="O80" s="156">
        <f t="shared" si="78"/>
        <v>6</v>
      </c>
      <c r="P80" s="167" t="str">
        <f t="shared" si="79"/>
        <v>Medio</v>
      </c>
      <c r="Q80" s="156">
        <v>25</v>
      </c>
      <c r="R80" s="156">
        <f t="shared" si="80"/>
        <v>150</v>
      </c>
      <c r="S80" s="153" t="str">
        <f t="shared" si="81"/>
        <v>II</v>
      </c>
      <c r="T80" s="155" t="str">
        <f t="shared" si="82"/>
        <v>No Aceptable o Aceptable con Control Especifico</v>
      </c>
      <c r="U80" s="137" t="s">
        <v>391</v>
      </c>
      <c r="V80" s="137" t="s">
        <v>392</v>
      </c>
      <c r="W80" s="137" t="s">
        <v>392</v>
      </c>
      <c r="X80" s="136" t="s">
        <v>483</v>
      </c>
      <c r="Y80" s="148" t="s">
        <v>278</v>
      </c>
      <c r="Z80" s="136" t="s">
        <v>484</v>
      </c>
      <c r="AA80" s="136" t="s">
        <v>786</v>
      </c>
      <c r="AB80" s="148" t="s">
        <v>390</v>
      </c>
      <c r="AC80" s="136" t="s">
        <v>791</v>
      </c>
      <c r="AD80" s="153">
        <v>2</v>
      </c>
      <c r="AE80" s="154">
        <v>2</v>
      </c>
      <c r="AF80" s="156">
        <f t="shared" si="83"/>
        <v>4</v>
      </c>
      <c r="AG80" s="157">
        <f t="shared" si="84"/>
        <v>100</v>
      </c>
      <c r="AH80" s="158" t="str">
        <f t="shared" si="85"/>
        <v>III</v>
      </c>
      <c r="AI80" s="155" t="str">
        <f t="shared" si="86"/>
        <v>Mejorable</v>
      </c>
      <c r="AJ80" s="159">
        <f t="shared" si="87"/>
        <v>150</v>
      </c>
      <c r="AK80" s="159">
        <f t="shared" si="88"/>
        <v>100</v>
      </c>
      <c r="AL80" s="160">
        <f t="shared" si="89"/>
        <v>0.33333333333333331</v>
      </c>
      <c r="AM80" s="161" t="s">
        <v>476</v>
      </c>
      <c r="AN80" s="210" t="s">
        <v>427</v>
      </c>
    </row>
    <row r="81" spans="1:40" ht="108">
      <c r="A81" s="566"/>
      <c r="B81" s="162" t="s">
        <v>385</v>
      </c>
      <c r="C81" s="162" t="s">
        <v>574</v>
      </c>
      <c r="D81" s="338" t="s">
        <v>796</v>
      </c>
      <c r="E81" s="149" t="s">
        <v>846</v>
      </c>
      <c r="F81" s="208" t="s">
        <v>29</v>
      </c>
      <c r="G81" s="208" t="s">
        <v>62</v>
      </c>
      <c r="H81" s="311" t="s">
        <v>812</v>
      </c>
      <c r="I81" s="147" t="s">
        <v>681</v>
      </c>
      <c r="J81" s="149" t="s">
        <v>389</v>
      </c>
      <c r="K81" s="149" t="s">
        <v>397</v>
      </c>
      <c r="L81" s="149" t="s">
        <v>682</v>
      </c>
      <c r="M81" s="153">
        <v>6</v>
      </c>
      <c r="N81" s="154">
        <v>1</v>
      </c>
      <c r="O81" s="153">
        <f t="shared" si="78"/>
        <v>6</v>
      </c>
      <c r="P81" s="167" t="str">
        <f t="shared" si="79"/>
        <v>Medio</v>
      </c>
      <c r="Q81" s="153">
        <v>100</v>
      </c>
      <c r="R81" s="153">
        <f t="shared" si="80"/>
        <v>600</v>
      </c>
      <c r="S81" s="153" t="str">
        <f t="shared" si="81"/>
        <v>I</v>
      </c>
      <c r="T81" s="155" t="str">
        <f t="shared" si="82"/>
        <v>No Aceptable</v>
      </c>
      <c r="U81" s="137" t="s">
        <v>391</v>
      </c>
      <c r="V81" s="137" t="s">
        <v>392</v>
      </c>
      <c r="W81" s="137" t="s">
        <v>392</v>
      </c>
      <c r="X81" s="149" t="s">
        <v>626</v>
      </c>
      <c r="Y81" s="148" t="s">
        <v>278</v>
      </c>
      <c r="Z81" s="147" t="s">
        <v>392</v>
      </c>
      <c r="AA81" s="149" t="s">
        <v>793</v>
      </c>
      <c r="AB81" s="147" t="s">
        <v>390</v>
      </c>
      <c r="AC81" s="209" t="s">
        <v>794</v>
      </c>
      <c r="AD81" s="153">
        <v>2</v>
      </c>
      <c r="AE81" s="154">
        <v>1</v>
      </c>
      <c r="AF81" s="156">
        <f t="shared" si="83"/>
        <v>2</v>
      </c>
      <c r="AG81" s="157">
        <f t="shared" si="84"/>
        <v>200</v>
      </c>
      <c r="AH81" s="158" t="str">
        <f t="shared" si="85"/>
        <v>II</v>
      </c>
      <c r="AI81" s="155" t="str">
        <f t="shared" si="86"/>
        <v>No Aceptable o Aceptable con Control Especifico</v>
      </c>
      <c r="AJ81" s="159">
        <v>600</v>
      </c>
      <c r="AK81" s="159">
        <f t="shared" si="88"/>
        <v>200</v>
      </c>
      <c r="AL81" s="160">
        <f t="shared" si="89"/>
        <v>0.66666666666666663</v>
      </c>
      <c r="AM81" s="161" t="s">
        <v>394</v>
      </c>
      <c r="AN81" s="210" t="s">
        <v>399</v>
      </c>
    </row>
    <row r="82" spans="1:40" ht="102.6">
      <c r="A82" s="566"/>
      <c r="B82" s="162" t="s">
        <v>385</v>
      </c>
      <c r="C82" s="162" t="s">
        <v>574</v>
      </c>
      <c r="D82" s="338" t="s">
        <v>796</v>
      </c>
      <c r="E82" s="149" t="s">
        <v>846</v>
      </c>
      <c r="F82" s="208" t="s">
        <v>29</v>
      </c>
      <c r="G82" s="208" t="s">
        <v>67</v>
      </c>
      <c r="H82" s="311" t="s">
        <v>811</v>
      </c>
      <c r="I82" s="147" t="s">
        <v>820</v>
      </c>
      <c r="J82" s="149" t="s">
        <v>389</v>
      </c>
      <c r="K82" s="149" t="s">
        <v>397</v>
      </c>
      <c r="L82" s="149" t="s">
        <v>685</v>
      </c>
      <c r="M82" s="153">
        <v>6</v>
      </c>
      <c r="N82" s="154">
        <v>1</v>
      </c>
      <c r="O82" s="153">
        <f t="shared" si="78"/>
        <v>6</v>
      </c>
      <c r="P82" s="167" t="str">
        <f t="shared" si="79"/>
        <v>Medio</v>
      </c>
      <c r="Q82" s="153">
        <v>100</v>
      </c>
      <c r="R82" s="153">
        <f t="shared" si="80"/>
        <v>600</v>
      </c>
      <c r="S82" s="153" t="str">
        <f t="shared" si="81"/>
        <v>I</v>
      </c>
      <c r="T82" s="155" t="str">
        <f t="shared" si="82"/>
        <v>No Aceptable</v>
      </c>
      <c r="U82" s="137" t="s">
        <v>391</v>
      </c>
      <c r="V82" s="137" t="s">
        <v>392</v>
      </c>
      <c r="W82" s="137" t="s">
        <v>392</v>
      </c>
      <c r="X82" s="149" t="s">
        <v>626</v>
      </c>
      <c r="Y82" s="148" t="s">
        <v>278</v>
      </c>
      <c r="Z82" s="147" t="s">
        <v>392</v>
      </c>
      <c r="AA82" s="149" t="s">
        <v>795</v>
      </c>
      <c r="AB82" s="147" t="s">
        <v>390</v>
      </c>
      <c r="AC82" s="209" t="s">
        <v>687</v>
      </c>
      <c r="AD82" s="153">
        <v>2</v>
      </c>
      <c r="AE82" s="154">
        <v>1</v>
      </c>
      <c r="AF82" s="156">
        <f t="shared" si="83"/>
        <v>2</v>
      </c>
      <c r="AG82" s="157">
        <f t="shared" si="84"/>
        <v>200</v>
      </c>
      <c r="AH82" s="158" t="str">
        <f t="shared" si="85"/>
        <v>II</v>
      </c>
      <c r="AI82" s="155" t="str">
        <f t="shared" si="86"/>
        <v>No Aceptable o Aceptable con Control Especifico</v>
      </c>
      <c r="AJ82" s="159">
        <v>600</v>
      </c>
      <c r="AK82" s="159">
        <f t="shared" si="88"/>
        <v>200</v>
      </c>
      <c r="AL82" s="160">
        <f t="shared" si="89"/>
        <v>0.66666666666666663</v>
      </c>
      <c r="AM82" s="161" t="s">
        <v>394</v>
      </c>
      <c r="AN82" s="210" t="s">
        <v>399</v>
      </c>
    </row>
    <row r="83" spans="1:40" ht="108">
      <c r="A83" s="566"/>
      <c r="B83" s="162" t="s">
        <v>385</v>
      </c>
      <c r="C83" s="162" t="s">
        <v>574</v>
      </c>
      <c r="D83" s="319" t="s">
        <v>770</v>
      </c>
      <c r="E83" s="149" t="s">
        <v>846</v>
      </c>
      <c r="F83" s="208" t="s">
        <v>30</v>
      </c>
      <c r="G83" s="208" t="s">
        <v>44</v>
      </c>
      <c r="H83" s="311" t="s">
        <v>1038</v>
      </c>
      <c r="I83" s="147" t="s">
        <v>645</v>
      </c>
      <c r="J83" s="147" t="s">
        <v>390</v>
      </c>
      <c r="K83" s="147" t="s">
        <v>638</v>
      </c>
      <c r="L83" s="147" t="s">
        <v>639</v>
      </c>
      <c r="M83" s="153">
        <v>2</v>
      </c>
      <c r="N83" s="154">
        <v>4</v>
      </c>
      <c r="O83" s="153">
        <f t="shared" si="78"/>
        <v>8</v>
      </c>
      <c r="P83" s="167" t="str">
        <f t="shared" si="79"/>
        <v>Medio</v>
      </c>
      <c r="Q83" s="153">
        <v>100</v>
      </c>
      <c r="R83" s="153">
        <f t="shared" si="80"/>
        <v>800</v>
      </c>
      <c r="S83" s="153" t="str">
        <f t="shared" si="81"/>
        <v>I</v>
      </c>
      <c r="T83" s="155" t="str">
        <f t="shared" si="82"/>
        <v>No Aceptable</v>
      </c>
      <c r="U83" s="137" t="s">
        <v>391</v>
      </c>
      <c r="V83" s="137" t="s">
        <v>392</v>
      </c>
      <c r="W83" s="137" t="s">
        <v>392</v>
      </c>
      <c r="X83" s="149" t="s">
        <v>626</v>
      </c>
      <c r="Y83" s="148" t="s">
        <v>278</v>
      </c>
      <c r="Z83" s="147" t="s">
        <v>392</v>
      </c>
      <c r="AA83" s="149" t="s">
        <v>647</v>
      </c>
      <c r="AB83" s="147" t="s">
        <v>641</v>
      </c>
      <c r="AC83" s="209" t="s">
        <v>643</v>
      </c>
      <c r="AD83" s="153">
        <v>2</v>
      </c>
      <c r="AE83" s="154">
        <v>3</v>
      </c>
      <c r="AF83" s="156">
        <f t="shared" si="83"/>
        <v>6</v>
      </c>
      <c r="AG83" s="157">
        <f t="shared" si="84"/>
        <v>600</v>
      </c>
      <c r="AH83" s="158" t="str">
        <f t="shared" si="85"/>
        <v>I</v>
      </c>
      <c r="AI83" s="155" t="str">
        <f t="shared" si="86"/>
        <v>No Aceptable</v>
      </c>
      <c r="AJ83" s="159">
        <v>800</v>
      </c>
      <c r="AK83" s="159">
        <f t="shared" si="88"/>
        <v>600</v>
      </c>
      <c r="AL83" s="160">
        <f t="shared" si="89"/>
        <v>0.25</v>
      </c>
      <c r="AM83" s="161" t="s">
        <v>407</v>
      </c>
      <c r="AN83" s="210" t="s">
        <v>634</v>
      </c>
    </row>
  </sheetData>
  <autoFilter ref="A10:AB74"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25:A39"/>
    <mergeCell ref="A67:A83"/>
    <mergeCell ref="A40:A53"/>
    <mergeCell ref="A54:A66"/>
  </mergeCells>
  <conditionalFormatting sqref="M35:N35">
    <cfRule type="cellIs" dxfId="248" priority="496" stopIfTrue="1" operator="greaterThan">
      <formula>#REF!</formula>
    </cfRule>
  </conditionalFormatting>
  <conditionalFormatting sqref="M56:N56 M63:N63">
    <cfRule type="cellIs" dxfId="247" priority="318" stopIfTrue="1" operator="greaterThan">
      <formula>#REF!</formula>
    </cfRule>
  </conditionalFormatting>
  <conditionalFormatting sqref="M67:N68 Q67:Q68">
    <cfRule type="cellIs" dxfId="246" priority="332" stopIfTrue="1" operator="greaterThan">
      <formula>#REF!</formula>
    </cfRule>
  </conditionalFormatting>
  <conditionalFormatting sqref="M11:O24 Q14:R24 AD48:AE59 Q50:R55 AD61:AE83 M71:N72 Q71:Q72 M78:N78 Q78 M80:N80 Q80">
    <cfRule type="cellIs" dxfId="245" priority="331" stopIfTrue="1" operator="greaterThan">
      <formula>#REF!</formula>
    </cfRule>
  </conditionalFormatting>
  <conditionalFormatting sqref="M26:O34">
    <cfRule type="cellIs" dxfId="244" priority="27" stopIfTrue="1" operator="greaterThan">
      <formula>#REF!</formula>
    </cfRule>
  </conditionalFormatting>
  <conditionalFormatting sqref="M36:O46">
    <cfRule type="cellIs" dxfId="243" priority="19" stopIfTrue="1" operator="greaterThan">
      <formula>#REF!</formula>
    </cfRule>
  </conditionalFormatting>
  <conditionalFormatting sqref="M48:O53">
    <cfRule type="cellIs" dxfId="242" priority="196" stopIfTrue="1" operator="greaterThan">
      <formula>#REF!</formula>
    </cfRule>
  </conditionalFormatting>
  <conditionalFormatting sqref="M55:O55">
    <cfRule type="cellIs" dxfId="241" priority="148" stopIfTrue="1" operator="greaterThan">
      <formula>#REF!</formula>
    </cfRule>
  </conditionalFormatting>
  <conditionalFormatting sqref="M59:O59">
    <cfRule type="cellIs" dxfId="240" priority="6" stopIfTrue="1" operator="greaterThan">
      <formula>#REF!</formula>
    </cfRule>
  </conditionalFormatting>
  <conditionalFormatting sqref="M61:O62">
    <cfRule type="cellIs" dxfId="239" priority="116" stopIfTrue="1" operator="greaterThan">
      <formula>#REF!</formula>
    </cfRule>
  </conditionalFormatting>
  <conditionalFormatting sqref="M64:O64">
    <cfRule type="cellIs" dxfId="238" priority="91" stopIfTrue="1" operator="greaterThan">
      <formula>#REF!</formula>
    </cfRule>
  </conditionalFormatting>
  <conditionalFormatting sqref="M66:O66">
    <cfRule type="cellIs" dxfId="237" priority="84" stopIfTrue="1" operator="greaterThan">
      <formula>#REF!</formula>
    </cfRule>
  </conditionalFormatting>
  <conditionalFormatting sqref="M69:O70">
    <cfRule type="cellIs" dxfId="236" priority="330" stopIfTrue="1" operator="greaterThan">
      <formula>#REF!</formula>
    </cfRule>
  </conditionalFormatting>
  <conditionalFormatting sqref="M73:O77">
    <cfRule type="cellIs" dxfId="235" priority="323" stopIfTrue="1" operator="greaterThan">
      <formula>#REF!</formula>
    </cfRule>
  </conditionalFormatting>
  <conditionalFormatting sqref="M79:O79">
    <cfRule type="cellIs" dxfId="234" priority="327" stopIfTrue="1" operator="greaterThan">
      <formula>#REF!</formula>
    </cfRule>
  </conditionalFormatting>
  <conditionalFormatting sqref="M81:O83">
    <cfRule type="cellIs" dxfId="233" priority="325" stopIfTrue="1" operator="greaterThan">
      <formula>#REF!</formula>
    </cfRule>
  </conditionalFormatting>
  <conditionalFormatting sqref="M54:P54">
    <cfRule type="cellIs" dxfId="232" priority="161" stopIfTrue="1" operator="greaterThan">
      <formula>#REF!</formula>
    </cfRule>
  </conditionalFormatting>
  <conditionalFormatting sqref="M65:P65">
    <cfRule type="cellIs" dxfId="231" priority="104" stopIfTrue="1" operator="greaterThan">
      <formula>#REF!</formula>
    </cfRule>
  </conditionalFormatting>
  <conditionalFormatting sqref="M57:R58">
    <cfRule type="cellIs" dxfId="230" priority="131" stopIfTrue="1" operator="greaterThan">
      <formula>#REF!</formula>
    </cfRule>
  </conditionalFormatting>
  <conditionalFormatting sqref="P11">
    <cfRule type="iconSet" priority="631">
      <iconSet>
        <cfvo type="percent" val="0"/>
        <cfvo type="percent" val="9"/>
        <cfvo type="percent" val="23"/>
      </iconSet>
    </cfRule>
    <cfRule type="iconSet" priority="630">
      <iconSet showValue="0">
        <cfvo type="percent" val="0"/>
        <cfvo type="num" val="10"/>
        <cfvo type="num" val="24"/>
      </iconSet>
    </cfRule>
    <cfRule type="iconSet" priority="629">
      <iconSet showValue="0" reverse="1">
        <cfvo type="percent" val="0"/>
        <cfvo type="num" val="10"/>
        <cfvo type="num" val="24"/>
      </iconSet>
    </cfRule>
    <cfRule type="colorScale" priority="628">
      <colorScale>
        <cfvo type="num" val="6"/>
        <cfvo type="num" val="9"/>
        <cfvo type="num" val="23"/>
        <color rgb="FFF8696B"/>
        <color rgb="FFFFEB84"/>
        <color rgb="FF63BE7B"/>
      </colorScale>
    </cfRule>
  </conditionalFormatting>
  <conditionalFormatting sqref="P12">
    <cfRule type="iconSet" priority="624">
      <iconSet showValue="0" reverse="1">
        <cfvo type="percent" val="0"/>
        <cfvo type="num" val="10"/>
        <cfvo type="num" val="24"/>
      </iconSet>
    </cfRule>
    <cfRule type="colorScale" priority="623">
      <colorScale>
        <cfvo type="num" val="6"/>
        <cfvo type="num" val="9"/>
        <cfvo type="num" val="23"/>
        <color rgb="FFF8696B"/>
        <color rgb="FFFFEB84"/>
        <color rgb="FF63BE7B"/>
      </colorScale>
    </cfRule>
    <cfRule type="iconSet" priority="626">
      <iconSet>
        <cfvo type="percent" val="0"/>
        <cfvo type="percent" val="9"/>
        <cfvo type="percent" val="23"/>
      </iconSet>
    </cfRule>
    <cfRule type="iconSet" priority="625">
      <iconSet showValue="0">
        <cfvo type="percent" val="0"/>
        <cfvo type="num" val="10"/>
        <cfvo type="num" val="24"/>
      </iconSet>
    </cfRule>
  </conditionalFormatting>
  <conditionalFormatting sqref="P13">
    <cfRule type="iconSet" priority="596">
      <iconSet>
        <cfvo type="percent" val="0"/>
        <cfvo type="percent" val="9"/>
        <cfvo type="percent" val="23"/>
      </iconSet>
    </cfRule>
    <cfRule type="iconSet" priority="595">
      <iconSet showValue="0">
        <cfvo type="percent" val="0"/>
        <cfvo type="num" val="10"/>
        <cfvo type="num" val="24"/>
      </iconSet>
    </cfRule>
    <cfRule type="iconSet" priority="594">
      <iconSet showValue="0" reverse="1">
        <cfvo type="percent" val="0"/>
        <cfvo type="num" val="10"/>
        <cfvo type="num" val="24"/>
      </iconSet>
    </cfRule>
    <cfRule type="colorScale" priority="593">
      <colorScale>
        <cfvo type="num" val="6"/>
        <cfvo type="num" val="9"/>
        <cfvo type="num" val="23"/>
        <color rgb="FFF8696B"/>
        <color rgb="FFFFEB84"/>
        <color rgb="FF63BE7B"/>
      </colorScale>
    </cfRule>
  </conditionalFormatting>
  <conditionalFormatting sqref="P14">
    <cfRule type="iconSet" priority="591">
      <iconSet>
        <cfvo type="percent" val="0"/>
        <cfvo type="percent" val="9"/>
        <cfvo type="percent" val="23"/>
      </iconSet>
    </cfRule>
    <cfRule type="iconSet" priority="590">
      <iconSet showValue="0">
        <cfvo type="percent" val="0"/>
        <cfvo type="num" val="10"/>
        <cfvo type="num" val="24"/>
      </iconSet>
    </cfRule>
    <cfRule type="iconSet" priority="589">
      <iconSet showValue="0" reverse="1">
        <cfvo type="percent" val="0"/>
        <cfvo type="num" val="10"/>
        <cfvo type="num" val="24"/>
      </iconSet>
    </cfRule>
    <cfRule type="colorScale" priority="588">
      <colorScale>
        <cfvo type="num" val="6"/>
        <cfvo type="num" val="9"/>
        <cfvo type="num" val="23"/>
        <color rgb="FFF8696B"/>
        <color rgb="FFFFEB84"/>
        <color rgb="FF63BE7B"/>
      </colorScale>
    </cfRule>
  </conditionalFormatting>
  <conditionalFormatting sqref="P14:P24 P66:P83">
    <cfRule type="cellIs" dxfId="229" priority="509" stopIfTrue="1" operator="greaterThan">
      <formula>#REF!</formula>
    </cfRule>
  </conditionalFormatting>
  <conditionalFormatting sqref="P15">
    <cfRule type="iconSet" priority="577">
      <iconSet showValue="0">
        <cfvo type="percent" val="0"/>
        <cfvo type="num" val="10"/>
        <cfvo type="num" val="24"/>
      </iconSet>
    </cfRule>
    <cfRule type="iconSet" priority="576">
      <iconSet showValue="0" reverse="1">
        <cfvo type="percent" val="0"/>
        <cfvo type="num" val="10"/>
        <cfvo type="num" val="24"/>
      </iconSet>
    </cfRule>
    <cfRule type="colorScale" priority="575">
      <colorScale>
        <cfvo type="num" val="6"/>
        <cfvo type="num" val="9"/>
        <cfvo type="num" val="23"/>
        <color rgb="FFF8696B"/>
        <color rgb="FFFFEB84"/>
        <color rgb="FF63BE7B"/>
      </colorScale>
    </cfRule>
    <cfRule type="iconSet" priority="578">
      <iconSet>
        <cfvo type="percent" val="0"/>
        <cfvo type="percent" val="9"/>
        <cfvo type="percent" val="23"/>
      </iconSet>
    </cfRule>
  </conditionalFormatting>
  <conditionalFormatting sqref="P16:P17">
    <cfRule type="iconSet" priority="618">
      <iconSet>
        <cfvo type="percent" val="0"/>
        <cfvo type="percent" val="9"/>
        <cfvo type="percent" val="23"/>
      </iconSet>
    </cfRule>
    <cfRule type="iconSet" priority="616">
      <iconSet showValue="0" reverse="1">
        <cfvo type="percent" val="0"/>
        <cfvo type="num" val="10"/>
        <cfvo type="num" val="24"/>
      </iconSet>
    </cfRule>
    <cfRule type="colorScale" priority="615">
      <colorScale>
        <cfvo type="num" val="6"/>
        <cfvo type="num" val="9"/>
        <cfvo type="num" val="23"/>
        <color rgb="FFF8696B"/>
        <color rgb="FFFFEB84"/>
        <color rgb="FF63BE7B"/>
      </colorScale>
    </cfRule>
    <cfRule type="iconSet" priority="617">
      <iconSet showValue="0">
        <cfvo type="percent" val="0"/>
        <cfvo type="num" val="10"/>
        <cfvo type="num" val="24"/>
      </iconSet>
    </cfRule>
  </conditionalFormatting>
  <conditionalFormatting sqref="P18">
    <cfRule type="colorScale" priority="619">
      <colorScale>
        <cfvo type="num" val="6"/>
        <cfvo type="num" val="9"/>
        <cfvo type="num" val="23"/>
        <color rgb="FFF8696B"/>
        <color rgb="FFFFEB84"/>
        <color rgb="FF63BE7B"/>
      </colorScale>
    </cfRule>
    <cfRule type="iconSet" priority="620">
      <iconSet showValue="0" reverse="1">
        <cfvo type="percent" val="0"/>
        <cfvo type="num" val="10"/>
        <cfvo type="num" val="24"/>
      </iconSet>
    </cfRule>
    <cfRule type="iconSet" priority="621">
      <iconSet showValue="0">
        <cfvo type="percent" val="0"/>
        <cfvo type="num" val="10"/>
        <cfvo type="num" val="24"/>
      </iconSet>
    </cfRule>
    <cfRule type="iconSet" priority="622">
      <iconSet>
        <cfvo type="percent" val="0"/>
        <cfvo type="percent" val="9"/>
        <cfvo type="percent" val="23"/>
      </iconSet>
    </cfRule>
  </conditionalFormatting>
  <conditionalFormatting sqref="P19">
    <cfRule type="iconSet" priority="512">
      <iconSet showValue="0">
        <cfvo type="percent" val="0"/>
        <cfvo type="num" val="10"/>
        <cfvo type="num" val="24"/>
      </iconSet>
    </cfRule>
    <cfRule type="colorScale" priority="510">
      <colorScale>
        <cfvo type="num" val="6"/>
        <cfvo type="num" val="9"/>
        <cfvo type="num" val="23"/>
        <color rgb="FFF8696B"/>
        <color rgb="FFFFEB84"/>
        <color rgb="FF63BE7B"/>
      </colorScale>
    </cfRule>
    <cfRule type="iconSet" priority="511">
      <iconSet showValue="0" reverse="1">
        <cfvo type="percent" val="0"/>
        <cfvo type="num" val="10"/>
        <cfvo type="num" val="24"/>
      </iconSet>
    </cfRule>
    <cfRule type="iconSet" priority="513">
      <iconSet>
        <cfvo type="percent" val="0"/>
        <cfvo type="percent" val="9"/>
        <cfvo type="percent" val="23"/>
      </iconSet>
    </cfRule>
  </conditionalFormatting>
  <conditionalFormatting sqref="P20">
    <cfRule type="iconSet" priority="612">
      <iconSet showValue="0" reverse="1">
        <cfvo type="percent" val="0"/>
        <cfvo type="num" val="10"/>
        <cfvo type="num" val="24"/>
      </iconSet>
    </cfRule>
    <cfRule type="iconSet" priority="613">
      <iconSet showValue="0">
        <cfvo type="percent" val="0"/>
        <cfvo type="num" val="10"/>
        <cfvo type="num" val="24"/>
      </iconSet>
    </cfRule>
    <cfRule type="iconSet" priority="614">
      <iconSet>
        <cfvo type="percent" val="0"/>
        <cfvo type="percent" val="9"/>
        <cfvo type="percent" val="23"/>
      </iconSet>
    </cfRule>
    <cfRule type="colorScale" priority="611">
      <colorScale>
        <cfvo type="num" val="6"/>
        <cfvo type="num" val="9"/>
        <cfvo type="num" val="23"/>
        <color rgb="FFF8696B"/>
        <color rgb="FFFFEB84"/>
        <color rgb="FF63BE7B"/>
      </colorScale>
    </cfRule>
  </conditionalFormatting>
  <conditionalFormatting sqref="P21">
    <cfRule type="colorScale" priority="607">
      <colorScale>
        <cfvo type="num" val="6"/>
        <cfvo type="num" val="9"/>
        <cfvo type="num" val="23"/>
        <color rgb="FFF8696B"/>
        <color rgb="FFFFEB84"/>
        <color rgb="FF63BE7B"/>
      </colorScale>
    </cfRule>
    <cfRule type="iconSet" priority="608">
      <iconSet showValue="0" reverse="1">
        <cfvo type="percent" val="0"/>
        <cfvo type="num" val="10"/>
        <cfvo type="num" val="24"/>
      </iconSet>
    </cfRule>
    <cfRule type="iconSet" priority="609">
      <iconSet showValue="0">
        <cfvo type="percent" val="0"/>
        <cfvo type="num" val="10"/>
        <cfvo type="num" val="24"/>
      </iconSet>
    </cfRule>
    <cfRule type="iconSet" priority="610">
      <iconSet>
        <cfvo type="percent" val="0"/>
        <cfvo type="percent" val="9"/>
        <cfvo type="percent" val="23"/>
      </iconSet>
    </cfRule>
  </conditionalFormatting>
  <conditionalFormatting sqref="P22">
    <cfRule type="iconSet" priority="539">
      <iconSet>
        <cfvo type="percent" val="0"/>
        <cfvo type="percent" val="9"/>
        <cfvo type="percent" val="23"/>
      </iconSet>
    </cfRule>
    <cfRule type="colorScale" priority="536">
      <colorScale>
        <cfvo type="num" val="6"/>
        <cfvo type="num" val="9"/>
        <cfvo type="num" val="23"/>
        <color rgb="FFF8696B"/>
        <color rgb="FFFFEB84"/>
        <color rgb="FF63BE7B"/>
      </colorScale>
    </cfRule>
    <cfRule type="iconSet" priority="537">
      <iconSet showValue="0" reverse="1">
        <cfvo type="percent" val="0"/>
        <cfvo type="num" val="10"/>
        <cfvo type="num" val="24"/>
      </iconSet>
    </cfRule>
    <cfRule type="iconSet" priority="538">
      <iconSet showValue="0">
        <cfvo type="percent" val="0"/>
        <cfvo type="num" val="10"/>
        <cfvo type="num" val="24"/>
      </iconSet>
    </cfRule>
  </conditionalFormatting>
  <conditionalFormatting sqref="P23">
    <cfRule type="iconSet" priority="551">
      <iconSet showValue="0">
        <cfvo type="percent" val="0"/>
        <cfvo type="num" val="10"/>
        <cfvo type="num" val="24"/>
      </iconSet>
    </cfRule>
    <cfRule type="iconSet" priority="552">
      <iconSet>
        <cfvo type="percent" val="0"/>
        <cfvo type="percent" val="9"/>
        <cfvo type="percent" val="23"/>
      </iconSet>
    </cfRule>
    <cfRule type="colorScale" priority="549">
      <colorScale>
        <cfvo type="num" val="6"/>
        <cfvo type="num" val="9"/>
        <cfvo type="num" val="23"/>
        <color rgb="FFF8696B"/>
        <color rgb="FFFFEB84"/>
        <color rgb="FF63BE7B"/>
      </colorScale>
    </cfRule>
    <cfRule type="iconSet" priority="550">
      <iconSet showValue="0" reverse="1">
        <cfvo type="percent" val="0"/>
        <cfvo type="num" val="10"/>
        <cfvo type="num" val="24"/>
      </iconSet>
    </cfRule>
  </conditionalFormatting>
  <conditionalFormatting sqref="P24">
    <cfRule type="colorScale" priority="2377">
      <colorScale>
        <cfvo type="num" val="6"/>
        <cfvo type="num" val="9"/>
        <cfvo type="num" val="23"/>
        <color rgb="FFF8696B"/>
        <color rgb="FFFFEB84"/>
        <color rgb="FF63BE7B"/>
      </colorScale>
    </cfRule>
    <cfRule type="iconSet" priority="2380">
      <iconSet>
        <cfvo type="percent" val="0"/>
        <cfvo type="percent" val="9"/>
        <cfvo type="percent" val="23"/>
      </iconSet>
    </cfRule>
    <cfRule type="iconSet" priority="2379">
      <iconSet showValue="0">
        <cfvo type="percent" val="0"/>
        <cfvo type="num" val="10"/>
        <cfvo type="num" val="24"/>
      </iconSet>
    </cfRule>
    <cfRule type="iconSet" priority="2378">
      <iconSet showValue="0" reverse="1">
        <cfvo type="percent" val="0"/>
        <cfvo type="num" val="10"/>
        <cfvo type="num" val="24"/>
      </iconSet>
    </cfRule>
  </conditionalFormatting>
  <conditionalFormatting sqref="P26">
    <cfRule type="iconSet" priority="469">
      <iconSet showValue="0" reverse="1">
        <cfvo type="percent" val="0"/>
        <cfvo type="num" val="10"/>
        <cfvo type="num" val="24"/>
      </iconSet>
    </cfRule>
    <cfRule type="iconSet" priority="471">
      <iconSet>
        <cfvo type="percent" val="0"/>
        <cfvo type="percent" val="9"/>
        <cfvo type="percent" val="23"/>
      </iconSet>
    </cfRule>
    <cfRule type="iconSet" priority="470">
      <iconSet showValue="0">
        <cfvo type="percent" val="0"/>
        <cfvo type="num" val="10"/>
        <cfvo type="num" val="24"/>
      </iconSet>
    </cfRule>
    <cfRule type="colorScale" priority="468">
      <colorScale>
        <cfvo type="num" val="6"/>
        <cfvo type="num" val="9"/>
        <cfvo type="num" val="23"/>
        <color rgb="FFF8696B"/>
        <color rgb="FFFFEB84"/>
        <color rgb="FF63BE7B"/>
      </colorScale>
    </cfRule>
  </conditionalFormatting>
  <conditionalFormatting sqref="P26:P30">
    <cfRule type="cellIs" dxfId="228" priority="30" stopIfTrue="1" operator="greaterThan">
      <formula>#REF!</formula>
    </cfRule>
  </conditionalFormatting>
  <conditionalFormatting sqref="P27">
    <cfRule type="colorScale" priority="416">
      <colorScale>
        <cfvo type="num" val="6"/>
        <cfvo type="num" val="9"/>
        <cfvo type="num" val="23"/>
        <color rgb="FFF8696B"/>
        <color rgb="FFFFEB84"/>
        <color rgb="FF63BE7B"/>
      </colorScale>
    </cfRule>
    <cfRule type="iconSet" priority="417">
      <iconSet showValue="0" reverse="1">
        <cfvo type="percent" val="0"/>
        <cfvo type="num" val="10"/>
        <cfvo type="num" val="24"/>
      </iconSet>
    </cfRule>
    <cfRule type="iconSet" priority="418">
      <iconSet showValue="0">
        <cfvo type="percent" val="0"/>
        <cfvo type="num" val="10"/>
        <cfvo type="num" val="24"/>
      </iconSet>
    </cfRule>
    <cfRule type="iconSet" priority="419">
      <iconSet>
        <cfvo type="percent" val="0"/>
        <cfvo type="percent" val="9"/>
        <cfvo type="percent" val="23"/>
      </iconSet>
    </cfRule>
  </conditionalFormatting>
  <conditionalFormatting sqref="P28">
    <cfRule type="iconSet" priority="32">
      <iconSet showValue="0" reverse="1">
        <cfvo type="percent" val="0"/>
        <cfvo type="num" val="10"/>
        <cfvo type="num" val="24"/>
      </iconSet>
    </cfRule>
    <cfRule type="iconSet" priority="33">
      <iconSet showValue="0">
        <cfvo type="percent" val="0"/>
        <cfvo type="num" val="10"/>
        <cfvo type="num" val="24"/>
      </iconSet>
    </cfRule>
    <cfRule type="colorScale" priority="31">
      <colorScale>
        <cfvo type="num" val="6"/>
        <cfvo type="num" val="9"/>
        <cfvo type="num" val="23"/>
        <color rgb="FFF8696B"/>
        <color rgb="FFFFEB84"/>
        <color rgb="FF63BE7B"/>
      </colorScale>
    </cfRule>
    <cfRule type="iconSet" priority="34">
      <iconSet>
        <cfvo type="percent" val="0"/>
        <cfvo type="percent" val="9"/>
        <cfvo type="percent" val="23"/>
      </iconSet>
    </cfRule>
  </conditionalFormatting>
  <conditionalFormatting sqref="P29">
    <cfRule type="iconSet" priority="458">
      <iconSet>
        <cfvo type="percent" val="0"/>
        <cfvo type="percent" val="9"/>
        <cfvo type="percent" val="23"/>
      </iconSet>
    </cfRule>
    <cfRule type="iconSet" priority="457">
      <iconSet showValue="0">
        <cfvo type="percent" val="0"/>
        <cfvo type="num" val="10"/>
        <cfvo type="num" val="24"/>
      </iconSet>
    </cfRule>
    <cfRule type="iconSet" priority="456">
      <iconSet showValue="0" reverse="1">
        <cfvo type="percent" val="0"/>
        <cfvo type="num" val="10"/>
        <cfvo type="num" val="24"/>
      </iconSet>
    </cfRule>
    <cfRule type="colorScale" priority="455">
      <colorScale>
        <cfvo type="num" val="6"/>
        <cfvo type="num" val="9"/>
        <cfvo type="num" val="23"/>
        <color rgb="FFF8696B"/>
        <color rgb="FFFFEB84"/>
        <color rgb="FF63BE7B"/>
      </colorScale>
    </cfRule>
  </conditionalFormatting>
  <conditionalFormatting sqref="P30">
    <cfRule type="iconSet" priority="444">
      <iconSet showValue="0">
        <cfvo type="percent" val="0"/>
        <cfvo type="num" val="10"/>
        <cfvo type="num" val="24"/>
      </iconSet>
    </cfRule>
    <cfRule type="iconSet" priority="443">
      <iconSet showValue="0" reverse="1">
        <cfvo type="percent" val="0"/>
        <cfvo type="num" val="10"/>
        <cfvo type="num" val="24"/>
      </iconSet>
    </cfRule>
    <cfRule type="colorScale" priority="442">
      <colorScale>
        <cfvo type="num" val="6"/>
        <cfvo type="num" val="9"/>
        <cfvo type="num" val="23"/>
        <color rgb="FFF8696B"/>
        <color rgb="FFFFEB84"/>
        <color rgb="FF63BE7B"/>
      </colorScale>
    </cfRule>
    <cfRule type="iconSet" priority="445">
      <iconSet>
        <cfvo type="percent" val="0"/>
        <cfvo type="percent" val="9"/>
        <cfvo type="percent" val="23"/>
      </iconSet>
    </cfRule>
  </conditionalFormatting>
  <conditionalFormatting sqref="P31 P35">
    <cfRule type="colorScale" priority="497">
      <colorScale>
        <cfvo type="num" val="6"/>
        <cfvo type="num" val="9"/>
        <cfvo type="num" val="23"/>
        <color rgb="FFF8696B"/>
        <color rgb="FFFFEB84"/>
        <color rgb="FF63BE7B"/>
      </colorScale>
    </cfRule>
    <cfRule type="iconSet" priority="499">
      <iconSet showValue="0">
        <cfvo type="percent" val="0"/>
        <cfvo type="num" val="10"/>
        <cfvo type="num" val="24"/>
      </iconSet>
    </cfRule>
    <cfRule type="iconSet" priority="500">
      <iconSet>
        <cfvo type="percent" val="0"/>
        <cfvo type="percent" val="9"/>
        <cfvo type="percent" val="23"/>
      </iconSet>
    </cfRule>
    <cfRule type="iconSet" priority="498">
      <iconSet showValue="0" reverse="1">
        <cfvo type="percent" val="0"/>
        <cfvo type="num" val="10"/>
        <cfvo type="num" val="24"/>
      </iconSet>
    </cfRule>
  </conditionalFormatting>
  <conditionalFormatting sqref="P32">
    <cfRule type="iconSet" priority="405">
      <iconSet showValue="0">
        <cfvo type="percent" val="0"/>
        <cfvo type="num" val="10"/>
        <cfvo type="num" val="24"/>
      </iconSet>
    </cfRule>
    <cfRule type="iconSet" priority="406">
      <iconSet>
        <cfvo type="percent" val="0"/>
        <cfvo type="percent" val="9"/>
        <cfvo type="percent" val="23"/>
      </iconSet>
    </cfRule>
    <cfRule type="iconSet" priority="404">
      <iconSet showValue="0" reverse="1">
        <cfvo type="percent" val="0"/>
        <cfvo type="num" val="10"/>
        <cfvo type="num" val="24"/>
      </iconSet>
    </cfRule>
    <cfRule type="colorScale" priority="403">
      <colorScale>
        <cfvo type="num" val="6"/>
        <cfvo type="num" val="9"/>
        <cfvo type="num" val="23"/>
        <color rgb="FFF8696B"/>
        <color rgb="FFFFEB84"/>
        <color rgb="FF63BE7B"/>
      </colorScale>
    </cfRule>
  </conditionalFormatting>
  <conditionalFormatting sqref="P32:P34">
    <cfRule type="cellIs" dxfId="227" priority="389" stopIfTrue="1" operator="greaterThan">
      <formula>#REF!</formula>
    </cfRule>
  </conditionalFormatting>
  <conditionalFormatting sqref="P33">
    <cfRule type="iconSet" priority="393">
      <iconSet>
        <cfvo type="percent" val="0"/>
        <cfvo type="percent" val="9"/>
        <cfvo type="percent" val="23"/>
      </iconSet>
    </cfRule>
    <cfRule type="colorScale" priority="390">
      <colorScale>
        <cfvo type="num" val="6"/>
        <cfvo type="num" val="9"/>
        <cfvo type="num" val="23"/>
        <color rgb="FFF8696B"/>
        <color rgb="FFFFEB84"/>
        <color rgb="FF63BE7B"/>
      </colorScale>
    </cfRule>
    <cfRule type="iconSet" priority="392">
      <iconSet showValue="0">
        <cfvo type="percent" val="0"/>
        <cfvo type="num" val="10"/>
        <cfvo type="num" val="24"/>
      </iconSet>
    </cfRule>
    <cfRule type="iconSet" priority="391">
      <iconSet showValue="0" reverse="1">
        <cfvo type="percent" val="0"/>
        <cfvo type="num" val="10"/>
        <cfvo type="num" val="24"/>
      </iconSet>
    </cfRule>
  </conditionalFormatting>
  <conditionalFormatting sqref="P34">
    <cfRule type="colorScale" priority="481">
      <colorScale>
        <cfvo type="num" val="6"/>
        <cfvo type="num" val="9"/>
        <cfvo type="num" val="23"/>
        <color rgb="FFF8696B"/>
        <color rgb="FFFFEB84"/>
        <color rgb="FF63BE7B"/>
      </colorScale>
    </cfRule>
    <cfRule type="iconSet" priority="484">
      <iconSet>
        <cfvo type="percent" val="0"/>
        <cfvo type="percent" val="9"/>
        <cfvo type="percent" val="23"/>
      </iconSet>
    </cfRule>
    <cfRule type="iconSet" priority="483">
      <iconSet showValue="0">
        <cfvo type="percent" val="0"/>
        <cfvo type="num" val="10"/>
        <cfvo type="num" val="24"/>
      </iconSet>
    </cfRule>
    <cfRule type="iconSet" priority="482">
      <iconSet showValue="0" reverse="1">
        <cfvo type="percent" val="0"/>
        <cfvo type="num" val="10"/>
        <cfvo type="num" val="24"/>
      </iconSet>
    </cfRule>
  </conditionalFormatting>
  <conditionalFormatting sqref="P36">
    <cfRule type="iconSet" priority="378">
      <iconSet showValue="0" reverse="1">
        <cfvo type="percent" val="0"/>
        <cfvo type="num" val="10"/>
        <cfvo type="num" val="24"/>
      </iconSet>
    </cfRule>
    <cfRule type="iconSet" priority="379">
      <iconSet showValue="0">
        <cfvo type="percent" val="0"/>
        <cfvo type="num" val="10"/>
        <cfvo type="num" val="24"/>
      </iconSet>
    </cfRule>
    <cfRule type="iconSet" priority="380">
      <iconSet>
        <cfvo type="percent" val="0"/>
        <cfvo type="percent" val="9"/>
        <cfvo type="percent" val="23"/>
      </iconSet>
    </cfRule>
    <cfRule type="colorScale" priority="377">
      <colorScale>
        <cfvo type="num" val="6"/>
        <cfvo type="num" val="9"/>
        <cfvo type="num" val="23"/>
        <color rgb="FFF8696B"/>
        <color rgb="FFFFEB84"/>
        <color rgb="FF63BE7B"/>
      </colorScale>
    </cfRule>
  </conditionalFormatting>
  <conditionalFormatting sqref="P36:P46">
    <cfRule type="cellIs" dxfId="226" priority="22" stopIfTrue="1" operator="greaterThan">
      <formula>#REF!</formula>
    </cfRule>
  </conditionalFormatting>
  <conditionalFormatting sqref="P37">
    <cfRule type="colorScale" priority="364">
      <colorScale>
        <cfvo type="num" val="6"/>
        <cfvo type="num" val="9"/>
        <cfvo type="num" val="23"/>
        <color rgb="FFF8696B"/>
        <color rgb="FFFFEB84"/>
        <color rgb="FF63BE7B"/>
      </colorScale>
    </cfRule>
    <cfRule type="iconSet" priority="365">
      <iconSet showValue="0" reverse="1">
        <cfvo type="percent" val="0"/>
        <cfvo type="num" val="10"/>
        <cfvo type="num" val="24"/>
      </iconSet>
    </cfRule>
    <cfRule type="iconSet" priority="366">
      <iconSet showValue="0">
        <cfvo type="percent" val="0"/>
        <cfvo type="num" val="10"/>
        <cfvo type="num" val="24"/>
      </iconSet>
    </cfRule>
    <cfRule type="iconSet" priority="367">
      <iconSet>
        <cfvo type="percent" val="0"/>
        <cfvo type="percent" val="9"/>
        <cfvo type="percent" val="23"/>
      </iconSet>
    </cfRule>
  </conditionalFormatting>
  <conditionalFormatting sqref="P38">
    <cfRule type="iconSet" priority="353">
      <iconSet showValue="0">
        <cfvo type="percent" val="0"/>
        <cfvo type="num" val="10"/>
        <cfvo type="num" val="24"/>
      </iconSet>
    </cfRule>
    <cfRule type="iconSet" priority="352">
      <iconSet showValue="0" reverse="1">
        <cfvo type="percent" val="0"/>
        <cfvo type="num" val="10"/>
        <cfvo type="num" val="24"/>
      </iconSet>
    </cfRule>
    <cfRule type="colorScale" priority="351">
      <colorScale>
        <cfvo type="num" val="6"/>
        <cfvo type="num" val="9"/>
        <cfvo type="num" val="23"/>
        <color rgb="FFF8696B"/>
        <color rgb="FFFFEB84"/>
        <color rgb="FF63BE7B"/>
      </colorScale>
    </cfRule>
    <cfRule type="iconSet" priority="354">
      <iconSet>
        <cfvo type="percent" val="0"/>
        <cfvo type="percent" val="9"/>
        <cfvo type="percent" val="23"/>
      </iconSet>
    </cfRule>
  </conditionalFormatting>
  <conditionalFormatting sqref="P39">
    <cfRule type="iconSet" priority="2364">
      <iconSet showValue="0" reverse="1">
        <cfvo type="percent" val="0"/>
        <cfvo type="num" val="10"/>
        <cfvo type="num" val="24"/>
      </iconSet>
    </cfRule>
    <cfRule type="colorScale" priority="2363">
      <colorScale>
        <cfvo type="num" val="6"/>
        <cfvo type="num" val="9"/>
        <cfvo type="num" val="23"/>
        <color rgb="FFF8696B"/>
        <color rgb="FFFFEB84"/>
        <color rgb="FF63BE7B"/>
      </colorScale>
    </cfRule>
    <cfRule type="iconSet" priority="2365">
      <iconSet showValue="0">
        <cfvo type="percent" val="0"/>
        <cfvo type="num" val="10"/>
        <cfvo type="num" val="24"/>
      </iconSet>
    </cfRule>
    <cfRule type="iconSet" priority="2366">
      <iconSet>
        <cfvo type="percent" val="0"/>
        <cfvo type="percent" val="9"/>
        <cfvo type="percent" val="23"/>
      </iconSet>
    </cfRule>
  </conditionalFormatting>
  <conditionalFormatting sqref="P40">
    <cfRule type="iconSet" priority="310">
      <iconSet>
        <cfvo type="percent" val="0"/>
        <cfvo type="percent" val="9"/>
        <cfvo type="percent" val="23"/>
      </iconSet>
    </cfRule>
    <cfRule type="iconSet" priority="309">
      <iconSet showValue="0">
        <cfvo type="percent" val="0"/>
        <cfvo type="num" val="10"/>
        <cfvo type="num" val="24"/>
      </iconSet>
    </cfRule>
    <cfRule type="iconSet" priority="308">
      <iconSet showValue="0" reverse="1">
        <cfvo type="percent" val="0"/>
        <cfvo type="num" val="10"/>
        <cfvo type="num" val="24"/>
      </iconSet>
    </cfRule>
    <cfRule type="colorScale" priority="307">
      <colorScale>
        <cfvo type="num" val="6"/>
        <cfvo type="num" val="9"/>
        <cfvo type="num" val="23"/>
        <color rgb="FFF8696B"/>
        <color rgb="FFFFEB84"/>
        <color rgb="FF63BE7B"/>
      </colorScale>
    </cfRule>
  </conditionalFormatting>
  <conditionalFormatting sqref="P41">
    <cfRule type="colorScale" priority="295">
      <colorScale>
        <cfvo type="num" val="6"/>
        <cfvo type="num" val="9"/>
        <cfvo type="num" val="23"/>
        <color rgb="FFF8696B"/>
        <color rgb="FFFFEB84"/>
        <color rgb="FF63BE7B"/>
      </colorScale>
    </cfRule>
    <cfRule type="iconSet" priority="297">
      <iconSet showValue="0">
        <cfvo type="percent" val="0"/>
        <cfvo type="num" val="10"/>
        <cfvo type="num" val="24"/>
      </iconSet>
    </cfRule>
    <cfRule type="iconSet" priority="298">
      <iconSet>
        <cfvo type="percent" val="0"/>
        <cfvo type="percent" val="9"/>
        <cfvo type="percent" val="23"/>
      </iconSet>
    </cfRule>
    <cfRule type="iconSet" priority="296">
      <iconSet showValue="0" reverse="1">
        <cfvo type="percent" val="0"/>
        <cfvo type="num" val="10"/>
        <cfvo type="num" val="24"/>
      </iconSet>
    </cfRule>
  </conditionalFormatting>
  <conditionalFormatting sqref="P42">
    <cfRule type="iconSet" priority="283">
      <iconSet showValue="0" reverse="1">
        <cfvo type="percent" val="0"/>
        <cfvo type="num" val="10"/>
        <cfvo type="num" val="24"/>
      </iconSet>
    </cfRule>
    <cfRule type="colorScale" priority="282">
      <colorScale>
        <cfvo type="num" val="6"/>
        <cfvo type="num" val="9"/>
        <cfvo type="num" val="23"/>
        <color rgb="FFF8696B"/>
        <color rgb="FFFFEB84"/>
        <color rgb="FF63BE7B"/>
      </colorScale>
    </cfRule>
    <cfRule type="iconSet" priority="285">
      <iconSet>
        <cfvo type="percent" val="0"/>
        <cfvo type="percent" val="9"/>
        <cfvo type="percent" val="23"/>
      </iconSet>
    </cfRule>
    <cfRule type="iconSet" priority="284">
      <iconSet showValue="0">
        <cfvo type="percent" val="0"/>
        <cfvo type="num" val="10"/>
        <cfvo type="num" val="24"/>
      </iconSet>
    </cfRule>
  </conditionalFormatting>
  <conditionalFormatting sqref="P43">
    <cfRule type="colorScale" priority="269">
      <colorScale>
        <cfvo type="num" val="6"/>
        <cfvo type="num" val="9"/>
        <cfvo type="num" val="23"/>
        <color rgb="FFF8696B"/>
        <color rgb="FFFFEB84"/>
        <color rgb="FF63BE7B"/>
      </colorScale>
    </cfRule>
    <cfRule type="iconSet" priority="270">
      <iconSet showValue="0" reverse="1">
        <cfvo type="percent" val="0"/>
        <cfvo type="num" val="10"/>
        <cfvo type="num" val="24"/>
      </iconSet>
    </cfRule>
    <cfRule type="iconSet" priority="271">
      <iconSet showValue="0">
        <cfvo type="percent" val="0"/>
        <cfvo type="num" val="10"/>
        <cfvo type="num" val="24"/>
      </iconSet>
    </cfRule>
    <cfRule type="iconSet" priority="272">
      <iconSet>
        <cfvo type="percent" val="0"/>
        <cfvo type="percent" val="9"/>
        <cfvo type="percent" val="23"/>
      </iconSet>
    </cfRule>
  </conditionalFormatting>
  <conditionalFormatting sqref="P44">
    <cfRule type="iconSet" priority="258">
      <iconSet showValue="0" reverse="1">
        <cfvo type="percent" val="0"/>
        <cfvo type="num" val="10"/>
        <cfvo type="num" val="24"/>
      </iconSet>
    </cfRule>
    <cfRule type="iconSet" priority="260">
      <iconSet>
        <cfvo type="percent" val="0"/>
        <cfvo type="percent" val="9"/>
        <cfvo type="percent" val="23"/>
      </iconSet>
    </cfRule>
    <cfRule type="colorScale" priority="257">
      <colorScale>
        <cfvo type="num" val="6"/>
        <cfvo type="num" val="9"/>
        <cfvo type="num" val="23"/>
        <color rgb="FFF8696B"/>
        <color rgb="FFFFEB84"/>
        <color rgb="FF63BE7B"/>
      </colorScale>
    </cfRule>
    <cfRule type="iconSet" priority="259">
      <iconSet showValue="0">
        <cfvo type="percent" val="0"/>
        <cfvo type="num" val="10"/>
        <cfvo type="num" val="24"/>
      </iconSet>
    </cfRule>
  </conditionalFormatting>
  <conditionalFormatting sqref="P45">
    <cfRule type="iconSet" priority="181">
      <iconSet>
        <cfvo type="percent" val="0"/>
        <cfvo type="percent" val="9"/>
        <cfvo type="percent" val="23"/>
      </iconSet>
    </cfRule>
    <cfRule type="iconSet" priority="180">
      <iconSet showValue="0">
        <cfvo type="percent" val="0"/>
        <cfvo type="num" val="10"/>
        <cfvo type="num" val="24"/>
      </iconSet>
    </cfRule>
    <cfRule type="iconSet" priority="179">
      <iconSet showValue="0" reverse="1">
        <cfvo type="percent" val="0"/>
        <cfvo type="num" val="10"/>
        <cfvo type="num" val="24"/>
      </iconSet>
    </cfRule>
    <cfRule type="colorScale" priority="178">
      <colorScale>
        <cfvo type="num" val="6"/>
        <cfvo type="num" val="9"/>
        <cfvo type="num" val="23"/>
        <color rgb="FFF8696B"/>
        <color rgb="FFFFEB84"/>
        <color rgb="FF63BE7B"/>
      </colorScale>
    </cfRule>
  </conditionalFormatting>
  <conditionalFormatting sqref="P46">
    <cfRule type="iconSet" priority="24">
      <iconSet showValue="0" reverse="1">
        <cfvo type="percent" val="0"/>
        <cfvo type="num" val="10"/>
        <cfvo type="num" val="24"/>
      </iconSet>
    </cfRule>
    <cfRule type="iconSet" priority="25">
      <iconSet showValue="0">
        <cfvo type="percent" val="0"/>
        <cfvo type="num" val="10"/>
        <cfvo type="num" val="24"/>
      </iconSet>
    </cfRule>
    <cfRule type="iconSet" priority="26">
      <iconSet>
        <cfvo type="percent" val="0"/>
        <cfvo type="percent" val="9"/>
        <cfvo type="percent" val="23"/>
      </iconSet>
    </cfRule>
    <cfRule type="colorScale" priority="23">
      <colorScale>
        <cfvo type="num" val="6"/>
        <cfvo type="num" val="9"/>
        <cfvo type="num" val="23"/>
        <color rgb="FFF8696B"/>
        <color rgb="FFFFEB84"/>
        <color rgb="FF63BE7B"/>
      </colorScale>
    </cfRule>
  </conditionalFormatting>
  <conditionalFormatting sqref="P48">
    <cfRule type="iconSet" priority="252">
      <iconSet>
        <cfvo type="percent" val="0"/>
        <cfvo type="percent" val="9"/>
        <cfvo type="percent" val="23"/>
      </iconSet>
    </cfRule>
    <cfRule type="iconSet" priority="250">
      <iconSet showValue="0" reverse="1">
        <cfvo type="percent" val="0"/>
        <cfvo type="num" val="10"/>
        <cfvo type="num" val="24"/>
      </iconSet>
    </cfRule>
    <cfRule type="colorScale" priority="249">
      <colorScale>
        <cfvo type="num" val="6"/>
        <cfvo type="num" val="9"/>
        <cfvo type="num" val="23"/>
        <color rgb="FFF8696B"/>
        <color rgb="FFFFEB84"/>
        <color rgb="FF63BE7B"/>
      </colorScale>
    </cfRule>
    <cfRule type="iconSet" priority="251">
      <iconSet showValue="0">
        <cfvo type="percent" val="0"/>
        <cfvo type="num" val="10"/>
        <cfvo type="num" val="24"/>
      </iconSet>
    </cfRule>
  </conditionalFormatting>
  <conditionalFormatting sqref="P49">
    <cfRule type="iconSet" priority="246">
      <iconSet showValue="0" reverse="1">
        <cfvo type="percent" val="0"/>
        <cfvo type="num" val="10"/>
        <cfvo type="num" val="24"/>
      </iconSet>
    </cfRule>
    <cfRule type="iconSet" priority="248">
      <iconSet>
        <cfvo type="percent" val="0"/>
        <cfvo type="percent" val="9"/>
        <cfvo type="percent" val="23"/>
      </iconSet>
    </cfRule>
    <cfRule type="iconSet" priority="247">
      <iconSet showValue="0">
        <cfvo type="percent" val="0"/>
        <cfvo type="num" val="10"/>
        <cfvo type="num" val="24"/>
      </iconSet>
    </cfRule>
    <cfRule type="colorScale" priority="245">
      <colorScale>
        <cfvo type="num" val="6"/>
        <cfvo type="num" val="9"/>
        <cfvo type="num" val="23"/>
        <color rgb="FFF8696B"/>
        <color rgb="FFFFEB84"/>
        <color rgb="FF63BE7B"/>
      </colorScale>
    </cfRule>
  </conditionalFormatting>
  <conditionalFormatting sqref="P50">
    <cfRule type="iconSet" priority="239">
      <iconSet showValue="0">
        <cfvo type="percent" val="0"/>
        <cfvo type="num" val="10"/>
        <cfvo type="num" val="24"/>
      </iconSet>
    </cfRule>
    <cfRule type="colorScale" priority="237">
      <colorScale>
        <cfvo type="num" val="6"/>
        <cfvo type="num" val="9"/>
        <cfvo type="num" val="23"/>
        <color rgb="FFF8696B"/>
        <color rgb="FFFFEB84"/>
        <color rgb="FF63BE7B"/>
      </colorScale>
    </cfRule>
    <cfRule type="iconSet" priority="240">
      <iconSet>
        <cfvo type="percent" val="0"/>
        <cfvo type="percent" val="9"/>
        <cfvo type="percent" val="23"/>
      </iconSet>
    </cfRule>
    <cfRule type="iconSet" priority="238">
      <iconSet showValue="0" reverse="1">
        <cfvo type="percent" val="0"/>
        <cfvo type="num" val="10"/>
        <cfvo type="num" val="24"/>
      </iconSet>
    </cfRule>
  </conditionalFormatting>
  <conditionalFormatting sqref="P50:P53">
    <cfRule type="cellIs" dxfId="225" priority="197" stopIfTrue="1" operator="greaterThan">
      <formula>#REF!</formula>
    </cfRule>
  </conditionalFormatting>
  <conditionalFormatting sqref="P51">
    <cfRule type="iconSet" priority="226">
      <iconSet showValue="0">
        <cfvo type="percent" val="0"/>
        <cfvo type="num" val="10"/>
        <cfvo type="num" val="24"/>
      </iconSet>
    </cfRule>
    <cfRule type="iconSet" priority="227">
      <iconSet>
        <cfvo type="percent" val="0"/>
        <cfvo type="percent" val="9"/>
        <cfvo type="percent" val="23"/>
      </iconSet>
    </cfRule>
    <cfRule type="iconSet" priority="225">
      <iconSet showValue="0" reverse="1">
        <cfvo type="percent" val="0"/>
        <cfvo type="num" val="10"/>
        <cfvo type="num" val="24"/>
      </iconSet>
    </cfRule>
    <cfRule type="colorScale" priority="224">
      <colorScale>
        <cfvo type="num" val="6"/>
        <cfvo type="num" val="9"/>
        <cfvo type="num" val="23"/>
        <color rgb="FFF8696B"/>
        <color rgb="FFFFEB84"/>
        <color rgb="FF63BE7B"/>
      </colorScale>
    </cfRule>
  </conditionalFormatting>
  <conditionalFormatting sqref="P52">
    <cfRule type="iconSet" priority="214">
      <iconSet>
        <cfvo type="percent" val="0"/>
        <cfvo type="percent" val="9"/>
        <cfvo type="percent" val="23"/>
      </iconSet>
    </cfRule>
    <cfRule type="iconSet" priority="213">
      <iconSet showValue="0">
        <cfvo type="percent" val="0"/>
        <cfvo type="num" val="10"/>
        <cfvo type="num" val="24"/>
      </iconSet>
    </cfRule>
    <cfRule type="iconSet" priority="212">
      <iconSet showValue="0" reverse="1">
        <cfvo type="percent" val="0"/>
        <cfvo type="num" val="10"/>
        <cfvo type="num" val="24"/>
      </iconSet>
    </cfRule>
    <cfRule type="colorScale" priority="211">
      <colorScale>
        <cfvo type="num" val="6"/>
        <cfvo type="num" val="9"/>
        <cfvo type="num" val="23"/>
        <color rgb="FFF8696B"/>
        <color rgb="FFFFEB84"/>
        <color rgb="FF63BE7B"/>
      </colorScale>
    </cfRule>
  </conditionalFormatting>
  <conditionalFormatting sqref="P53">
    <cfRule type="iconSet" priority="2369">
      <iconSet showValue="0">
        <cfvo type="percent" val="0"/>
        <cfvo type="num" val="10"/>
        <cfvo type="num" val="24"/>
      </iconSet>
    </cfRule>
    <cfRule type="iconSet" priority="2370">
      <iconSet>
        <cfvo type="percent" val="0"/>
        <cfvo type="percent" val="9"/>
        <cfvo type="percent" val="23"/>
      </iconSet>
    </cfRule>
    <cfRule type="iconSet" priority="2368">
      <iconSet showValue="0" reverse="1">
        <cfvo type="percent" val="0"/>
        <cfvo type="num" val="10"/>
        <cfvo type="num" val="24"/>
      </iconSet>
    </cfRule>
    <cfRule type="colorScale" priority="2367">
      <colorScale>
        <cfvo type="num" val="6"/>
        <cfvo type="num" val="9"/>
        <cfvo type="num" val="23"/>
        <color rgb="FFF8696B"/>
        <color rgb="FFFFEB84"/>
        <color rgb="FF63BE7B"/>
      </colorScale>
    </cfRule>
  </conditionalFormatting>
  <conditionalFormatting sqref="P54">
    <cfRule type="iconSet" priority="171">
      <iconSet showValue="0" reverse="1">
        <cfvo type="percent" val="0"/>
        <cfvo type="num" val="10"/>
        <cfvo type="num" val="24"/>
      </iconSet>
    </cfRule>
    <cfRule type="colorScale" priority="170">
      <colorScale>
        <cfvo type="num" val="6"/>
        <cfvo type="num" val="9"/>
        <cfvo type="num" val="23"/>
        <color rgb="FFF8696B"/>
        <color rgb="FFFFEB84"/>
        <color rgb="FF63BE7B"/>
      </colorScale>
    </cfRule>
    <cfRule type="iconSet" priority="172">
      <iconSet showValue="0">
        <cfvo type="percent" val="0"/>
        <cfvo type="num" val="10"/>
        <cfvo type="num" val="24"/>
      </iconSet>
    </cfRule>
    <cfRule type="iconSet" priority="173">
      <iconSet>
        <cfvo type="percent" val="0"/>
        <cfvo type="percent" val="9"/>
        <cfvo type="percent" val="23"/>
      </iconSet>
    </cfRule>
  </conditionalFormatting>
  <conditionalFormatting sqref="P55">
    <cfRule type="cellIs" dxfId="224" priority="156" stopIfTrue="1" operator="greaterThan">
      <formula>#REF!</formula>
    </cfRule>
    <cfRule type="iconSet" priority="160">
      <iconSet>
        <cfvo type="percent" val="0"/>
        <cfvo type="percent" val="9"/>
        <cfvo type="percent" val="23"/>
      </iconSet>
    </cfRule>
    <cfRule type="iconSet" priority="159">
      <iconSet showValue="0">
        <cfvo type="percent" val="0"/>
        <cfvo type="num" val="10"/>
        <cfvo type="num" val="24"/>
      </iconSet>
    </cfRule>
    <cfRule type="iconSet" priority="158">
      <iconSet showValue="0" reverse="1">
        <cfvo type="percent" val="0"/>
        <cfvo type="num" val="10"/>
        <cfvo type="num" val="24"/>
      </iconSet>
    </cfRule>
    <cfRule type="colorScale" priority="157">
      <colorScale>
        <cfvo type="num" val="6"/>
        <cfvo type="num" val="9"/>
        <cfvo type="num" val="23"/>
        <color rgb="FFF8696B"/>
        <color rgb="FFFFEB84"/>
        <color rgb="FF63BE7B"/>
      </colorScale>
    </cfRule>
  </conditionalFormatting>
  <conditionalFormatting sqref="P56">
    <cfRule type="iconSet" priority="147">
      <iconSet>
        <cfvo type="percent" val="0"/>
        <cfvo type="percent" val="9"/>
        <cfvo type="percent" val="23"/>
      </iconSet>
    </cfRule>
    <cfRule type="iconSet" priority="146">
      <iconSet showValue="0">
        <cfvo type="percent" val="0"/>
        <cfvo type="num" val="10"/>
        <cfvo type="num" val="24"/>
      </iconSet>
    </cfRule>
    <cfRule type="iconSet" priority="145">
      <iconSet showValue="0" reverse="1">
        <cfvo type="percent" val="0"/>
        <cfvo type="num" val="10"/>
        <cfvo type="num" val="24"/>
      </iconSet>
    </cfRule>
    <cfRule type="colorScale" priority="144">
      <colorScale>
        <cfvo type="num" val="6"/>
        <cfvo type="num" val="9"/>
        <cfvo type="num" val="23"/>
        <color rgb="FFF8696B"/>
        <color rgb="FFFFEB84"/>
        <color rgb="FF63BE7B"/>
      </colorScale>
    </cfRule>
  </conditionalFormatting>
  <conditionalFormatting sqref="P57">
    <cfRule type="iconSet" priority="142">
      <iconSet>
        <cfvo type="percent" val="0"/>
        <cfvo type="percent" val="9"/>
        <cfvo type="percent" val="23"/>
      </iconSet>
    </cfRule>
    <cfRule type="iconSet" priority="141">
      <iconSet showValue="0">
        <cfvo type="percent" val="0"/>
        <cfvo type="num" val="10"/>
        <cfvo type="num" val="24"/>
      </iconSet>
    </cfRule>
    <cfRule type="colorScale" priority="139">
      <colorScale>
        <cfvo type="num" val="6"/>
        <cfvo type="num" val="9"/>
        <cfvo type="num" val="23"/>
        <color rgb="FFF8696B"/>
        <color rgb="FFFFEB84"/>
        <color rgb="FF63BE7B"/>
      </colorScale>
    </cfRule>
    <cfRule type="iconSet" priority="140">
      <iconSet showValue="0" reverse="1">
        <cfvo type="percent" val="0"/>
        <cfvo type="num" val="10"/>
        <cfvo type="num" val="24"/>
      </iconSet>
    </cfRule>
  </conditionalFormatting>
  <conditionalFormatting sqref="P58">
    <cfRule type="colorScale" priority="135">
      <colorScale>
        <cfvo type="num" val="6"/>
        <cfvo type="num" val="9"/>
        <cfvo type="num" val="23"/>
        <color rgb="FFF8696B"/>
        <color rgb="FFFFEB84"/>
        <color rgb="FF63BE7B"/>
      </colorScale>
    </cfRule>
    <cfRule type="iconSet" priority="137">
      <iconSet showValue="0">
        <cfvo type="percent" val="0"/>
        <cfvo type="num" val="10"/>
        <cfvo type="num" val="24"/>
      </iconSet>
    </cfRule>
    <cfRule type="iconSet" priority="138">
      <iconSet>
        <cfvo type="percent" val="0"/>
        <cfvo type="percent" val="9"/>
        <cfvo type="percent" val="23"/>
      </iconSet>
    </cfRule>
    <cfRule type="iconSet" priority="136">
      <iconSet showValue="0" reverse="1">
        <cfvo type="percent" val="0"/>
        <cfvo type="num" val="10"/>
        <cfvo type="num" val="24"/>
      </iconSet>
    </cfRule>
  </conditionalFormatting>
  <conditionalFormatting sqref="P59">
    <cfRule type="colorScale" priority="10">
      <colorScale>
        <cfvo type="num" val="6"/>
        <cfvo type="num" val="9"/>
        <cfvo type="num" val="23"/>
        <color rgb="FFF8696B"/>
        <color rgb="FFFFEB84"/>
        <color rgb="FF63BE7B"/>
      </colorScale>
    </cfRule>
    <cfRule type="cellIs" dxfId="223" priority="9" stopIfTrue="1" operator="greaterThan">
      <formula>#REF!</formula>
    </cfRule>
    <cfRule type="iconSet" priority="13">
      <iconSet>
        <cfvo type="percent" val="0"/>
        <cfvo type="percent" val="9"/>
        <cfvo type="percent" val="23"/>
      </iconSet>
    </cfRule>
    <cfRule type="iconSet" priority="12">
      <iconSet showValue="0">
        <cfvo type="percent" val="0"/>
        <cfvo type="num" val="10"/>
        <cfvo type="num" val="24"/>
      </iconSet>
    </cfRule>
    <cfRule type="iconSet" priority="11">
      <iconSet showValue="0" reverse="1">
        <cfvo type="percent" val="0"/>
        <cfvo type="num" val="10"/>
        <cfvo type="num" val="24"/>
      </iconSet>
    </cfRule>
  </conditionalFormatting>
  <conditionalFormatting sqref="P61">
    <cfRule type="iconSet" priority="130">
      <iconSet>
        <cfvo type="percent" val="0"/>
        <cfvo type="percent" val="9"/>
        <cfvo type="percent" val="23"/>
      </iconSet>
    </cfRule>
    <cfRule type="iconSet" priority="129">
      <iconSet showValue="0">
        <cfvo type="percent" val="0"/>
        <cfvo type="num" val="10"/>
        <cfvo type="num" val="24"/>
      </iconSet>
    </cfRule>
    <cfRule type="iconSet" priority="128">
      <iconSet showValue="0" reverse="1">
        <cfvo type="percent" val="0"/>
        <cfvo type="num" val="10"/>
        <cfvo type="num" val="24"/>
      </iconSet>
    </cfRule>
    <cfRule type="colorScale" priority="127">
      <colorScale>
        <cfvo type="num" val="6"/>
        <cfvo type="num" val="9"/>
        <cfvo type="num" val="23"/>
        <color rgb="FFF8696B"/>
        <color rgb="FFFFEB84"/>
        <color rgb="FF63BE7B"/>
      </colorScale>
    </cfRule>
  </conditionalFormatting>
  <conditionalFormatting sqref="P61:P62">
    <cfRule type="cellIs" dxfId="222" priority="118" stopIfTrue="1" operator="greaterThan">
      <formula>#REF!</formula>
    </cfRule>
  </conditionalFormatting>
  <conditionalFormatting sqref="P62">
    <cfRule type="colorScale" priority="119">
      <colorScale>
        <cfvo type="num" val="6"/>
        <cfvo type="num" val="9"/>
        <cfvo type="num" val="23"/>
        <color rgb="FFF8696B"/>
        <color rgb="FFFFEB84"/>
        <color rgb="FF63BE7B"/>
      </colorScale>
    </cfRule>
    <cfRule type="iconSet" priority="122">
      <iconSet>
        <cfvo type="percent" val="0"/>
        <cfvo type="percent" val="9"/>
        <cfvo type="percent" val="23"/>
      </iconSet>
    </cfRule>
    <cfRule type="iconSet" priority="120">
      <iconSet showValue="0" reverse="1">
        <cfvo type="percent" val="0"/>
        <cfvo type="num" val="10"/>
        <cfvo type="num" val="24"/>
      </iconSet>
    </cfRule>
    <cfRule type="iconSet" priority="121">
      <iconSet showValue="0">
        <cfvo type="percent" val="0"/>
        <cfvo type="num" val="10"/>
        <cfvo type="num" val="24"/>
      </iconSet>
    </cfRule>
  </conditionalFormatting>
  <conditionalFormatting sqref="P63">
    <cfRule type="iconSet" priority="320">
      <iconSet showValue="0" reverse="1">
        <cfvo type="percent" val="0"/>
        <cfvo type="num" val="10"/>
        <cfvo type="num" val="24"/>
      </iconSet>
    </cfRule>
    <cfRule type="iconSet" priority="322">
      <iconSet>
        <cfvo type="percent" val="0"/>
        <cfvo type="percent" val="9"/>
        <cfvo type="percent" val="23"/>
      </iconSet>
    </cfRule>
    <cfRule type="iconSet" priority="321">
      <iconSet showValue="0">
        <cfvo type="percent" val="0"/>
        <cfvo type="num" val="10"/>
        <cfvo type="num" val="24"/>
      </iconSet>
    </cfRule>
    <cfRule type="colorScale" priority="319">
      <colorScale>
        <cfvo type="num" val="6"/>
        <cfvo type="num" val="9"/>
        <cfvo type="num" val="23"/>
        <color rgb="FFF8696B"/>
        <color rgb="FFFFEB84"/>
        <color rgb="FF63BE7B"/>
      </colorScale>
    </cfRule>
  </conditionalFormatting>
  <conditionalFormatting sqref="P64">
    <cfRule type="iconSet" priority="102">
      <iconSet>
        <cfvo type="percent" val="0"/>
        <cfvo type="percent" val="9"/>
        <cfvo type="percent" val="23"/>
      </iconSet>
    </cfRule>
    <cfRule type="iconSet" priority="101">
      <iconSet showValue="0">
        <cfvo type="percent" val="0"/>
        <cfvo type="num" val="10"/>
        <cfvo type="num" val="24"/>
      </iconSet>
    </cfRule>
    <cfRule type="colorScale" priority="99">
      <colorScale>
        <cfvo type="num" val="6"/>
        <cfvo type="num" val="9"/>
        <cfvo type="num" val="23"/>
        <color rgb="FFF8696B"/>
        <color rgb="FFFFEB84"/>
        <color rgb="FF63BE7B"/>
      </colorScale>
    </cfRule>
    <cfRule type="cellIs" dxfId="221" priority="98" stopIfTrue="1" operator="greaterThan">
      <formula>#REF!</formula>
    </cfRule>
    <cfRule type="iconSet" priority="100">
      <iconSet showValue="0" reverse="1">
        <cfvo type="percent" val="0"/>
        <cfvo type="num" val="10"/>
        <cfvo type="num" val="24"/>
      </iconSet>
    </cfRule>
  </conditionalFormatting>
  <conditionalFormatting sqref="P65">
    <cfRule type="iconSet" priority="114">
      <iconSet>
        <cfvo type="percent" val="0"/>
        <cfvo type="percent" val="9"/>
        <cfvo type="percent" val="23"/>
      </iconSet>
    </cfRule>
    <cfRule type="iconSet" priority="113">
      <iconSet showValue="0">
        <cfvo type="percent" val="0"/>
        <cfvo type="num" val="10"/>
        <cfvo type="num" val="24"/>
      </iconSet>
    </cfRule>
    <cfRule type="iconSet" priority="112">
      <iconSet showValue="0" reverse="1">
        <cfvo type="percent" val="0"/>
        <cfvo type="num" val="10"/>
        <cfvo type="num" val="24"/>
      </iconSet>
    </cfRule>
    <cfRule type="colorScale" priority="111">
      <colorScale>
        <cfvo type="num" val="6"/>
        <cfvo type="num" val="9"/>
        <cfvo type="num" val="23"/>
        <color rgb="FFF8696B"/>
        <color rgb="FFFFEB84"/>
        <color rgb="FF63BE7B"/>
      </colorScale>
    </cfRule>
  </conditionalFormatting>
  <conditionalFormatting sqref="P66">
    <cfRule type="iconSet" priority="2374">
      <iconSet>
        <cfvo type="percent" val="0"/>
        <cfvo type="percent" val="9"/>
        <cfvo type="percent" val="23"/>
      </iconSet>
    </cfRule>
    <cfRule type="iconSet" priority="2373">
      <iconSet showValue="0">
        <cfvo type="percent" val="0"/>
        <cfvo type="num" val="10"/>
        <cfvo type="num" val="24"/>
      </iconSet>
    </cfRule>
    <cfRule type="iconSet" priority="2372">
      <iconSet showValue="0" reverse="1">
        <cfvo type="percent" val="0"/>
        <cfvo type="num" val="10"/>
        <cfvo type="num" val="24"/>
      </iconSet>
    </cfRule>
    <cfRule type="colorScale" priority="2371">
      <colorScale>
        <cfvo type="num" val="6"/>
        <cfvo type="num" val="9"/>
        <cfvo type="num" val="23"/>
        <color rgb="FFF8696B"/>
        <color rgb="FFFFEB84"/>
        <color rgb="FF63BE7B"/>
      </colorScale>
    </cfRule>
  </conditionalFormatting>
  <conditionalFormatting sqref="P67:P83">
    <cfRule type="iconSet" priority="2499">
      <iconSet>
        <cfvo type="percent" val="0"/>
        <cfvo type="percent" val="9"/>
        <cfvo type="percent" val="23"/>
      </iconSet>
    </cfRule>
    <cfRule type="colorScale" priority="2496">
      <colorScale>
        <cfvo type="num" val="6"/>
        <cfvo type="num" val="9"/>
        <cfvo type="num" val="23"/>
        <color rgb="FFF8696B"/>
        <color rgb="FFFFEB84"/>
        <color rgb="FF63BE7B"/>
      </colorScale>
    </cfRule>
    <cfRule type="iconSet" priority="2497">
      <iconSet showValue="0" reverse="1">
        <cfvo type="percent" val="0"/>
        <cfvo type="num" val="10"/>
        <cfvo type="num" val="24"/>
      </iconSet>
    </cfRule>
    <cfRule type="iconSet" priority="2498">
      <iconSet showValue="0">
        <cfvo type="percent" val="0"/>
        <cfvo type="num" val="10"/>
        <cfvo type="num" val="24"/>
      </iconSet>
    </cfRule>
  </conditionalFormatting>
  <conditionalFormatting sqref="P31:Q31 P35:Q35">
    <cfRule type="cellIs" dxfId="220" priority="495" stopIfTrue="1" operator="greaterThan">
      <formula>#REF!</formula>
    </cfRule>
  </conditionalFormatting>
  <conditionalFormatting sqref="P56:Q56">
    <cfRule type="cellIs" dxfId="219" priority="143" stopIfTrue="1" operator="greaterThan">
      <formula>#REF!</formula>
    </cfRule>
  </conditionalFormatting>
  <conditionalFormatting sqref="P63:Q63">
    <cfRule type="cellIs" dxfId="218" priority="317" stopIfTrue="1" operator="greaterThan">
      <formula>#REF!</formula>
    </cfRule>
  </conditionalFormatting>
  <conditionalFormatting sqref="P11:R13">
    <cfRule type="cellIs" dxfId="217" priority="597" stopIfTrue="1" operator="greaterThan">
      <formula>#REF!</formula>
    </cfRule>
  </conditionalFormatting>
  <conditionalFormatting sqref="P48:R49">
    <cfRule type="cellIs" dxfId="216" priority="241" stopIfTrue="1" operator="greaterThan">
      <formula>#REF!</formula>
    </cfRule>
  </conditionalFormatting>
  <conditionalFormatting sqref="Q26:R30">
    <cfRule type="cellIs" dxfId="215" priority="28" stopIfTrue="1" operator="greaterThan">
      <formula>#REF!</formula>
    </cfRule>
  </conditionalFormatting>
  <conditionalFormatting sqref="Q32:R34">
    <cfRule type="cellIs" dxfId="214" priority="381" stopIfTrue="1" operator="greaterThan">
      <formula>#REF!</formula>
    </cfRule>
  </conditionalFormatting>
  <conditionalFormatting sqref="Q36:R46">
    <cfRule type="cellIs" dxfId="213" priority="20" stopIfTrue="1" operator="greaterThan">
      <formula>#REF!</formula>
    </cfRule>
  </conditionalFormatting>
  <conditionalFormatting sqref="Q59:R59">
    <cfRule type="cellIs" dxfId="212" priority="7" stopIfTrue="1" operator="greaterThan">
      <formula>#REF!</formula>
    </cfRule>
  </conditionalFormatting>
  <conditionalFormatting sqref="Q61:R62">
    <cfRule type="cellIs" dxfId="211" priority="115" stopIfTrue="1" operator="greaterThan">
      <formula>#REF!</formula>
    </cfRule>
  </conditionalFormatting>
  <conditionalFormatting sqref="Q64:R66">
    <cfRule type="cellIs" dxfId="210" priority="83" stopIfTrue="1" operator="greaterThan">
      <formula>#REF!</formula>
    </cfRule>
  </conditionalFormatting>
  <conditionalFormatting sqref="Q69:R70">
    <cfRule type="cellIs" dxfId="209" priority="329" stopIfTrue="1" operator="greaterThan">
      <formula>#REF!</formula>
    </cfRule>
  </conditionalFormatting>
  <conditionalFormatting sqref="Q73:R77">
    <cfRule type="cellIs" dxfId="208" priority="324" stopIfTrue="1" operator="greaterThan">
      <formula>#REF!</formula>
    </cfRule>
  </conditionalFormatting>
  <conditionalFormatting sqref="Q79:R79">
    <cfRule type="cellIs" dxfId="207" priority="328" stopIfTrue="1" operator="greaterThan">
      <formula>#REF!</formula>
    </cfRule>
  </conditionalFormatting>
  <conditionalFormatting sqref="Q81:R83">
    <cfRule type="cellIs" dxfId="206" priority="326" stopIfTrue="1" operator="greaterThan">
      <formula>#REF!</formula>
    </cfRule>
  </conditionalFormatting>
  <conditionalFormatting sqref="T11:T24 AI11:AI24 T48:T59 AI48:AI59 T61:T83 AI61:AI83">
    <cfRule type="containsText" dxfId="205" priority="336" stopIfTrue="1" operator="containsText" text="Mejorable">
      <formula>NOT(ISERROR(SEARCH("Mejorable",T11)))</formula>
    </cfRule>
    <cfRule type="containsText" dxfId="204" priority="337" stopIfTrue="1" operator="containsText" text="Aceptable">
      <formula>NOT(ISERROR(SEARCH("Aceptable",T11)))</formula>
    </cfRule>
    <cfRule type="containsText" dxfId="203" priority="335" stopIfTrue="1" operator="containsText" text="NO Aceptable">
      <formula>NOT(ISERROR(SEARCH("NO Aceptable",T11)))</formula>
    </cfRule>
    <cfRule type="containsText" dxfId="202" priority="334" stopIfTrue="1" operator="containsText" text="No Aceptable o Aceptable con Control Especifico">
      <formula>NOT(ISERROR(SEARCH("No Aceptable o Aceptable con Control Especifico",T11)))</formula>
    </cfRule>
  </conditionalFormatting>
  <conditionalFormatting sqref="T26:T46 AI26:AI46">
    <cfRule type="containsText" dxfId="201" priority="18" stopIfTrue="1" operator="containsText" text="Aceptable">
      <formula>NOT(ISERROR(SEARCH("Aceptable",T26)))</formula>
    </cfRule>
    <cfRule type="containsText" dxfId="200" priority="16" stopIfTrue="1" operator="containsText" text="NO Aceptable">
      <formula>NOT(ISERROR(SEARCH("NO Aceptable",T26)))</formula>
    </cfRule>
    <cfRule type="containsText" dxfId="199" priority="15" stopIfTrue="1" operator="containsText" text="No Aceptable o Aceptable con Control Especifico">
      <formula>NOT(ISERROR(SEARCH("No Aceptable o Aceptable con Control Especifico",T26)))</formula>
    </cfRule>
    <cfRule type="containsText" dxfId="198" priority="17" stopIfTrue="1" operator="containsText" text="Mejorable">
      <formula>NOT(ISERROR(SEARCH("Mejorable",T26)))</formula>
    </cfRule>
  </conditionalFormatting>
  <conditionalFormatting sqref="AD11:AE24">
    <cfRule type="cellIs" dxfId="197" priority="503" stopIfTrue="1" operator="greaterThan">
      <formula>#REF!</formula>
    </cfRule>
  </conditionalFormatting>
  <conditionalFormatting sqref="AD26:AE27">
    <cfRule type="cellIs" dxfId="196" priority="409" stopIfTrue="1" operator="greaterThan">
      <formula>#REF!</formula>
    </cfRule>
  </conditionalFormatting>
  <conditionalFormatting sqref="AD28:AE28">
    <cfRule type="cellIs" dxfId="195" priority="29" stopIfTrue="1" operator="greaterThan">
      <formula>#REF!</formula>
    </cfRule>
  </conditionalFormatting>
  <conditionalFormatting sqref="AD29:AE46">
    <cfRule type="cellIs" dxfId="194" priority="21" stopIfTrue="1" operator="greaterThan">
      <formula>#REF!</formula>
    </cfRule>
  </conditionalFormatting>
  <conditionalFormatting sqref="AG11:AG24 AG48:AG59 AG61:AG83">
    <cfRule type="containsText" dxfId="193" priority="333" stopIfTrue="1" operator="containsText" text="ACEPTABLE">
      <formula>NOT(ISERROR(SEARCH("ACEPTABLE",AG11)))</formula>
    </cfRule>
  </conditionalFormatting>
  <conditionalFormatting sqref="AG26:AG46">
    <cfRule type="containsText" dxfId="192" priority="14" stopIfTrue="1" operator="containsText" text="ACEPTABLE">
      <formula>NOT(ISERROR(SEARCH("ACEPTABLE",AG26)))</formula>
    </cfRule>
  </conditionalFormatting>
  <dataValidations count="7">
    <dataValidation type="list" allowBlank="1" showInputMessage="1" showErrorMessage="1" sqref="Y26:Y46 Y61:Y83 Y48:Y59 Y11:Y24" xr:uid="{EA61867D-AB34-C244-8B04-81837C40B127}">
      <formula1>"SI,NO"</formula1>
    </dataValidation>
    <dataValidation type="list" allowBlank="1" showInputMessage="1" showErrorMessage="1" sqref="AD26:AD46 M26:M46 AD61:AD83 M61:M83 AD48:AD59 M48:M59 AD11:AD24 M11:M24" xr:uid="{436231C0-96D3-274B-BB71-75EE88B3CFCD}">
      <formula1>"10, 6, 2, 1"</formula1>
    </dataValidation>
    <dataValidation type="list" allowBlank="1" showInputMessage="1" showErrorMessage="1" sqref="AE26:AE46 N26:N46 AE61:AE83 N61:N83 AE48:AE59 N48:N59 AE11:AE24 N11:N24" xr:uid="{31336E61-E450-CD4E-BDBF-84D8FB39C881}">
      <formula1>"4, 3, 2, 1"</formula1>
    </dataValidation>
    <dataValidation type="list" allowBlank="1" showInputMessage="1" showErrorMessage="1" sqref="Q26:Q46 Q61:Q83 Q48:Q59 Q11:Q24" xr:uid="{35CFF0B3-D2B1-064D-B444-E89590C1FDCE}">
      <formula1>"100,60,25,10"</formula1>
    </dataValidation>
    <dataValidation type="list" allowBlank="1" showInputMessage="1" showErrorMessage="1" sqref="C11:C83" xr:uid="{83E9D4EF-9435-204C-9F7A-D70A36860CD6}">
      <formula1>"INTERNA,EXTERNA"</formula1>
    </dataValidation>
    <dataValidation type="list" allowBlank="1" showInputMessage="1" showErrorMessage="1" sqref="G11:G83" xr:uid="{6B0C6A1D-B296-1345-BDCD-F8C09C53AF04}">
      <formula1>INDIRECT($F11)</formula1>
    </dataValidation>
    <dataValidation type="list" allowBlank="1" showInputMessage="1" showErrorMessage="1" sqref="B11:B83" xr:uid="{88D27B0B-C63C-DA4A-A6E8-1E45E7FB0906}">
      <formula1>"RUTINARIA,NO RUTINARIA"</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5A871F2A-A667-874E-83FD-90DAC6ABF985}">
          <x14:formula1>
            <xm:f>'Peligros GTC 45'!$B$3:$H$3</xm:f>
          </x14:formula1>
          <xm:sqref>F11:F83</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57B8BB-779B-5943-ADA2-9F2E88499CA5}">
  <sheetPr>
    <tabColor theme="4" tint="0.39997558519241921"/>
  </sheetPr>
  <dimension ref="A1:AN83"/>
  <sheetViews>
    <sheetView showGridLines="0" zoomScale="90" zoomScaleNormal="90" zoomScaleSheetLayoutView="100" workbookViewId="0">
      <selection activeCell="H83" sqref="H83"/>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3.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497</v>
      </c>
      <c r="C4" s="443"/>
      <c r="D4" s="443"/>
      <c r="E4" s="443"/>
      <c r="F4" s="74"/>
      <c r="G4" s="164" t="s">
        <v>228</v>
      </c>
      <c r="H4" s="443" t="s">
        <v>1190</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7" customHeight="1">
      <c r="A11" s="560" t="s">
        <v>384</v>
      </c>
      <c r="B11" s="152" t="s">
        <v>385</v>
      </c>
      <c r="C11" s="162" t="s">
        <v>386</v>
      </c>
      <c r="D11" s="136" t="s">
        <v>387</v>
      </c>
      <c r="E11" s="149" t="s">
        <v>845</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6"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928</v>
      </c>
      <c r="AD11" s="153">
        <v>2</v>
      </c>
      <c r="AE11" s="154">
        <v>2</v>
      </c>
      <c r="AF11" s="156">
        <f t="shared" ref="AF11:AF39"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8.95" customHeight="1">
      <c r="A12" s="560"/>
      <c r="B12" s="152" t="s">
        <v>385</v>
      </c>
      <c r="C12" s="162" t="s">
        <v>386</v>
      </c>
      <c r="D12" s="208" t="s">
        <v>1183</v>
      </c>
      <c r="E12" s="149" t="s">
        <v>845</v>
      </c>
      <c r="F12" s="208" t="s">
        <v>27</v>
      </c>
      <c r="G12" s="136" t="s">
        <v>34</v>
      </c>
      <c r="H12" s="208" t="s">
        <v>612</v>
      </c>
      <c r="I12" s="136" t="s">
        <v>596</v>
      </c>
      <c r="J12" s="147" t="s">
        <v>389</v>
      </c>
      <c r="K12" s="149" t="s">
        <v>598</v>
      </c>
      <c r="L12" s="147" t="s">
        <v>390</v>
      </c>
      <c r="M12" s="153">
        <v>2</v>
      </c>
      <c r="N12" s="154">
        <v>3</v>
      </c>
      <c r="O12" s="153">
        <f>M12*N12</f>
        <v>6</v>
      </c>
      <c r="P12" s="167" t="str">
        <f t="shared" ref="P12:P66" si="2">IF((O12&gt;23),"MuyAlto",IF(O12&gt;9,"Alto",IF(O12&gt;5,"Medio",IF(O12&lt;6,"Bajo"))))</f>
        <v>Medio</v>
      </c>
      <c r="Q12" s="153">
        <v>60</v>
      </c>
      <c r="R12" s="153">
        <f t="shared" si="0"/>
        <v>360</v>
      </c>
      <c r="S12" s="153" t="str">
        <f t="shared" ref="S12:S66" si="3">IF((R12&gt;599),"I",IF(R12&gt;149,"II",IF(R12&gt;39,"III",IF(R12&lt;31,"IV"))))</f>
        <v>II</v>
      </c>
      <c r="T12" s="155" t="str">
        <f t="shared" ref="T12:T66"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850</v>
      </c>
      <c r="AB12" s="147" t="s">
        <v>390</v>
      </c>
      <c r="AC12" s="209" t="s">
        <v>928</v>
      </c>
      <c r="AD12" s="153">
        <v>2</v>
      </c>
      <c r="AE12" s="154">
        <v>2</v>
      </c>
      <c r="AF12" s="156">
        <f t="shared" si="1"/>
        <v>4</v>
      </c>
      <c r="AG12" s="157">
        <f>AF12*Q12</f>
        <v>240</v>
      </c>
      <c r="AH12" s="158" t="str">
        <f t="shared" ref="AH12:AH39"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181.05" customHeight="1">
      <c r="A13" s="560"/>
      <c r="B13" s="152" t="s">
        <v>385</v>
      </c>
      <c r="C13" s="162" t="s">
        <v>386</v>
      </c>
      <c r="D13" s="136" t="s">
        <v>408</v>
      </c>
      <c r="E13" s="149" t="s">
        <v>845</v>
      </c>
      <c r="F13" s="208" t="s">
        <v>27</v>
      </c>
      <c r="G13" s="208" t="s">
        <v>61</v>
      </c>
      <c r="H13" s="136" t="s">
        <v>413</v>
      </c>
      <c r="I13" s="353" t="s">
        <v>1101</v>
      </c>
      <c r="J13" s="298" t="s">
        <v>389</v>
      </c>
      <c r="K13" s="298" t="s">
        <v>397</v>
      </c>
      <c r="L13" s="298" t="s">
        <v>414</v>
      </c>
      <c r="M13" s="298">
        <v>6</v>
      </c>
      <c r="N13" s="341">
        <v>3</v>
      </c>
      <c r="O13" s="298">
        <v>18</v>
      </c>
      <c r="P13" s="342" t="s">
        <v>1102</v>
      </c>
      <c r="Q13" s="298">
        <v>25</v>
      </c>
      <c r="R13" s="298">
        <v>450</v>
      </c>
      <c r="S13" s="298" t="s">
        <v>148</v>
      </c>
      <c r="T13" s="343" t="s">
        <v>212</v>
      </c>
      <c r="U13" s="342" t="s">
        <v>391</v>
      </c>
      <c r="V13" s="342" t="s">
        <v>392</v>
      </c>
      <c r="W13" s="342" t="s">
        <v>392</v>
      </c>
      <c r="X13" s="340" t="s">
        <v>393</v>
      </c>
      <c r="Y13" s="297" t="s">
        <v>278</v>
      </c>
      <c r="Z13" s="297" t="s">
        <v>392</v>
      </c>
      <c r="AA13" s="340" t="s">
        <v>851</v>
      </c>
      <c r="AB13" s="298" t="s">
        <v>390</v>
      </c>
      <c r="AC13" s="299" t="s">
        <v>934</v>
      </c>
      <c r="AD13" s="298">
        <v>2</v>
      </c>
      <c r="AE13" s="341">
        <v>1</v>
      </c>
      <c r="AF13" s="354">
        <v>2</v>
      </c>
      <c r="AG13" s="298">
        <v>50</v>
      </c>
      <c r="AH13" s="355" t="s">
        <v>171</v>
      </c>
      <c r="AI13" s="347" t="s">
        <v>215</v>
      </c>
      <c r="AJ13" s="356">
        <v>450</v>
      </c>
      <c r="AK13" s="356">
        <v>50</v>
      </c>
      <c r="AL13" s="357">
        <v>0.89</v>
      </c>
      <c r="AM13" s="345" t="s">
        <v>415</v>
      </c>
      <c r="AN13" s="346" t="s">
        <v>411</v>
      </c>
    </row>
    <row r="14" spans="1:40" s="69" customFormat="1" ht="235.95" customHeight="1">
      <c r="A14" s="560"/>
      <c r="B14" s="152" t="s">
        <v>385</v>
      </c>
      <c r="C14" s="162" t="s">
        <v>386</v>
      </c>
      <c r="D14" s="136" t="s">
        <v>416</v>
      </c>
      <c r="E14" s="149" t="s">
        <v>845</v>
      </c>
      <c r="F14" s="208" t="s">
        <v>27</v>
      </c>
      <c r="G14" s="136" t="s">
        <v>54</v>
      </c>
      <c r="H14" s="136" t="s">
        <v>417</v>
      </c>
      <c r="I14" s="136" t="s">
        <v>594</v>
      </c>
      <c r="J14" s="147" t="s">
        <v>389</v>
      </c>
      <c r="K14" s="149" t="s">
        <v>595</v>
      </c>
      <c r="L14" s="147" t="s">
        <v>390</v>
      </c>
      <c r="M14" s="153">
        <v>2</v>
      </c>
      <c r="N14" s="154">
        <v>3</v>
      </c>
      <c r="O14" s="153">
        <f t="shared" ref="O14" si="6">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599</v>
      </c>
      <c r="Y14" s="148" t="s">
        <v>278</v>
      </c>
      <c r="Z14" s="148" t="s">
        <v>392</v>
      </c>
      <c r="AA14" s="149" t="s">
        <v>602</v>
      </c>
      <c r="AB14" s="147" t="s">
        <v>390</v>
      </c>
      <c r="AC14" s="209" t="s">
        <v>928</v>
      </c>
      <c r="AD14" s="153">
        <v>2</v>
      </c>
      <c r="AE14" s="154">
        <v>2</v>
      </c>
      <c r="AF14" s="156">
        <f t="shared" si="1"/>
        <v>4</v>
      </c>
      <c r="AG14" s="157">
        <f>AF14*Q14</f>
        <v>240</v>
      </c>
      <c r="AH14" s="158" t="str">
        <f t="shared" si="5"/>
        <v>II</v>
      </c>
      <c r="AI14" s="155" t="str">
        <f>IF(AH14="IV","Aceptable",IF(AH14="III","Mejorable",IF(AH14="II","No Aceptable o Aceptable con Control Especifico",IF(AH14="I","No Aceptable"))))</f>
        <v>No Aceptable o Aceptable con Control Especifico</v>
      </c>
      <c r="AJ14" s="159">
        <f>R14</f>
        <v>360</v>
      </c>
      <c r="AK14" s="159">
        <f>AG14</f>
        <v>240</v>
      </c>
      <c r="AL14" s="160">
        <f>(AJ14-AK14)/AJ14</f>
        <v>0.33333333333333331</v>
      </c>
      <c r="AM14" s="161" t="s">
        <v>394</v>
      </c>
      <c r="AN14" s="210" t="s">
        <v>427</v>
      </c>
    </row>
    <row r="15" spans="1:40" s="69" customFormat="1" ht="232.95" customHeight="1">
      <c r="A15" s="560"/>
      <c r="B15" s="152" t="s">
        <v>385</v>
      </c>
      <c r="C15" s="162" t="s">
        <v>386</v>
      </c>
      <c r="D15" s="136" t="s">
        <v>421</v>
      </c>
      <c r="E15" s="149" t="s">
        <v>845</v>
      </c>
      <c r="F15" s="208" t="s">
        <v>27</v>
      </c>
      <c r="G15" s="208" t="s">
        <v>591</v>
      </c>
      <c r="H15" s="136" t="s">
        <v>437</v>
      </c>
      <c r="I15" s="136" t="s">
        <v>596</v>
      </c>
      <c r="J15" s="147" t="s">
        <v>389</v>
      </c>
      <c r="K15" s="149" t="s">
        <v>598</v>
      </c>
      <c r="L15" s="147" t="s">
        <v>390</v>
      </c>
      <c r="M15" s="153">
        <v>2</v>
      </c>
      <c r="N15" s="154">
        <v>3</v>
      </c>
      <c r="O15" s="153">
        <f>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599</v>
      </c>
      <c r="Y15" s="148" t="s">
        <v>278</v>
      </c>
      <c r="Z15" s="148" t="s">
        <v>392</v>
      </c>
      <c r="AA15" s="149" t="s">
        <v>851</v>
      </c>
      <c r="AB15" s="147" t="s">
        <v>390</v>
      </c>
      <c r="AC15" s="209" t="s">
        <v>934</v>
      </c>
      <c r="AD15" s="153">
        <v>2</v>
      </c>
      <c r="AE15" s="154">
        <v>2</v>
      </c>
      <c r="AF15" s="156">
        <f t="shared" si="1"/>
        <v>4</v>
      </c>
      <c r="AG15" s="157">
        <f>AF15*Q15</f>
        <v>240</v>
      </c>
      <c r="AH15" s="158" t="str">
        <f t="shared" si="5"/>
        <v>II</v>
      </c>
      <c r="AI15" s="155" t="str">
        <f>IF(AH15="IV","Aceptable",IF(AH15="III","Mejorable",IF(AH15="II","No Aceptable o Aceptable con Control Especifico",IF(AH15="I","No Aceptable"))))</f>
        <v>No Aceptable o Aceptable con Control Especifico</v>
      </c>
      <c r="AJ15" s="159">
        <f>R15</f>
        <v>360</v>
      </c>
      <c r="AK15" s="159">
        <f>AG15</f>
        <v>240</v>
      </c>
      <c r="AL15" s="160">
        <f>(AJ15-AK15)/AJ15</f>
        <v>0.33333333333333331</v>
      </c>
      <c r="AM15" s="161" t="s">
        <v>407</v>
      </c>
      <c r="AN15" s="210" t="s">
        <v>427</v>
      </c>
    </row>
    <row r="16" spans="1:40" s="69" customFormat="1" ht="171" customHeight="1">
      <c r="A16" s="560"/>
      <c r="B16" s="152" t="s">
        <v>385</v>
      </c>
      <c r="C16" s="162" t="s">
        <v>386</v>
      </c>
      <c r="D16" s="136" t="s">
        <v>855</v>
      </c>
      <c r="E16" s="149" t="s">
        <v>845</v>
      </c>
      <c r="F16" s="208" t="s">
        <v>28</v>
      </c>
      <c r="G16" s="136" t="s">
        <v>48</v>
      </c>
      <c r="H16" s="136" t="s">
        <v>396</v>
      </c>
      <c r="I16" s="136" t="s">
        <v>600</v>
      </c>
      <c r="J16" s="149" t="s">
        <v>603</v>
      </c>
      <c r="K16" s="149" t="s">
        <v>604</v>
      </c>
      <c r="L16" s="147" t="s">
        <v>390</v>
      </c>
      <c r="M16" s="153">
        <v>2</v>
      </c>
      <c r="N16" s="154">
        <v>3</v>
      </c>
      <c r="O16" s="153">
        <f>M16*N16</f>
        <v>6</v>
      </c>
      <c r="P16" s="167" t="str">
        <f t="shared" si="2"/>
        <v>Medio</v>
      </c>
      <c r="Q16" s="153">
        <v>60</v>
      </c>
      <c r="R16" s="153">
        <f t="shared" si="0"/>
        <v>360</v>
      </c>
      <c r="S16" s="153" t="str">
        <f t="shared" si="3"/>
        <v>II</v>
      </c>
      <c r="T16" s="155" t="str">
        <f t="shared" si="4"/>
        <v>No Aceptable o Aceptable con Control Especifico</v>
      </c>
      <c r="U16" s="137" t="s">
        <v>391</v>
      </c>
      <c r="V16" s="137" t="s">
        <v>392</v>
      </c>
      <c r="W16" s="137" t="s">
        <v>392</v>
      </c>
      <c r="X16" s="149" t="s">
        <v>398</v>
      </c>
      <c r="Y16" s="148" t="s">
        <v>278</v>
      </c>
      <c r="Z16" s="148" t="s">
        <v>392</v>
      </c>
      <c r="AA16" s="149" t="s">
        <v>704</v>
      </c>
      <c r="AB16" s="147" t="s">
        <v>837</v>
      </c>
      <c r="AC16" s="209" t="s">
        <v>659</v>
      </c>
      <c r="AD16" s="153">
        <v>2</v>
      </c>
      <c r="AE16" s="154">
        <v>2</v>
      </c>
      <c r="AF16" s="156">
        <f t="shared" si="1"/>
        <v>4</v>
      </c>
      <c r="AG16" s="157">
        <f t="shared" ref="AG16:AG39" si="7">AF16*Q16</f>
        <v>240</v>
      </c>
      <c r="AH16" s="158" t="str">
        <f t="shared" si="5"/>
        <v>II</v>
      </c>
      <c r="AI16" s="155" t="str">
        <f t="shared" ref="AI16:AI39" si="8">IF(AH16="IV","Aceptable",IF(AH16="III","Mejorable",IF(AH16="II","No Aceptable o Aceptable con Control Especifico",IF(AH16="I","No Aceptable"))))</f>
        <v>No Aceptable o Aceptable con Control Especifico</v>
      </c>
      <c r="AJ16" s="159">
        <f t="shared" ref="AJ16:AJ19" si="9">R16</f>
        <v>360</v>
      </c>
      <c r="AK16" s="159">
        <f t="shared" ref="AK16:AK39" si="10">AG16</f>
        <v>240</v>
      </c>
      <c r="AL16" s="160">
        <f t="shared" ref="AL16:AL43" si="11">(AJ16-AK16)/AJ16</f>
        <v>0.33333333333333331</v>
      </c>
      <c r="AM16" s="161" t="s">
        <v>418</v>
      </c>
      <c r="AN16" s="210" t="s">
        <v>427</v>
      </c>
    </row>
    <row r="17" spans="1:40" s="69" customFormat="1" ht="154.05000000000001" customHeight="1">
      <c r="A17" s="560"/>
      <c r="B17" s="152" t="s">
        <v>385</v>
      </c>
      <c r="C17" s="162" t="s">
        <v>386</v>
      </c>
      <c r="D17" s="136" t="s">
        <v>855</v>
      </c>
      <c r="E17" s="149" t="s">
        <v>845</v>
      </c>
      <c r="F17" s="208" t="s">
        <v>28</v>
      </c>
      <c r="G17" s="136" t="s">
        <v>35</v>
      </c>
      <c r="H17" s="136" t="s">
        <v>400</v>
      </c>
      <c r="I17" s="136" t="s">
        <v>605</v>
      </c>
      <c r="J17" s="149" t="s">
        <v>401</v>
      </c>
      <c r="K17" s="147" t="s">
        <v>397</v>
      </c>
      <c r="L17" s="147" t="s">
        <v>390</v>
      </c>
      <c r="M17" s="153">
        <v>2</v>
      </c>
      <c r="N17" s="154">
        <v>3</v>
      </c>
      <c r="O17" s="153">
        <f t="shared" ref="O17:O66" si="12">M17*N17</f>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606</v>
      </c>
      <c r="Y17" s="148" t="s">
        <v>278</v>
      </c>
      <c r="Z17" s="148" t="s">
        <v>392</v>
      </c>
      <c r="AA17" s="149" t="s">
        <v>854</v>
      </c>
      <c r="AB17" s="147" t="s">
        <v>390</v>
      </c>
      <c r="AC17" s="209" t="s">
        <v>659</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418</v>
      </c>
      <c r="AN17" s="210" t="s">
        <v>427</v>
      </c>
    </row>
    <row r="18" spans="1:40" s="69" customFormat="1" ht="151.05000000000001" customHeight="1">
      <c r="A18" s="560"/>
      <c r="B18" s="152" t="s">
        <v>385</v>
      </c>
      <c r="C18" s="162" t="s">
        <v>386</v>
      </c>
      <c r="D18" s="136" t="s">
        <v>855</v>
      </c>
      <c r="E18" s="149" t="s">
        <v>845</v>
      </c>
      <c r="F18" s="208" t="s">
        <v>25</v>
      </c>
      <c r="G18" s="136" t="s">
        <v>570</v>
      </c>
      <c r="H18" s="136" t="s">
        <v>402</v>
      </c>
      <c r="I18" s="136" t="s">
        <v>403</v>
      </c>
      <c r="J18" s="149" t="s">
        <v>389</v>
      </c>
      <c r="K18" s="147" t="s">
        <v>397</v>
      </c>
      <c r="L18" s="149" t="s">
        <v>404</v>
      </c>
      <c r="M18" s="153">
        <v>2</v>
      </c>
      <c r="N18" s="154">
        <v>3</v>
      </c>
      <c r="O18" s="153">
        <f t="shared" si="12"/>
        <v>6</v>
      </c>
      <c r="P18" s="167" t="str">
        <f t="shared" si="2"/>
        <v>Medio</v>
      </c>
      <c r="Q18" s="153">
        <v>10</v>
      </c>
      <c r="R18" s="153">
        <f t="shared" si="0"/>
        <v>60</v>
      </c>
      <c r="S18" s="153" t="str">
        <f t="shared" si="3"/>
        <v>III</v>
      </c>
      <c r="T18" s="155" t="str">
        <f t="shared" si="4"/>
        <v>Mejorable</v>
      </c>
      <c r="U18" s="137" t="s">
        <v>391</v>
      </c>
      <c r="V18" s="137" t="s">
        <v>392</v>
      </c>
      <c r="W18" s="137" t="s">
        <v>392</v>
      </c>
      <c r="X18" s="149" t="s">
        <v>405</v>
      </c>
      <c r="Y18" s="148" t="s">
        <v>278</v>
      </c>
      <c r="Z18" s="147" t="s">
        <v>607</v>
      </c>
      <c r="AA18" s="149" t="s">
        <v>886</v>
      </c>
      <c r="AB18" s="147" t="s">
        <v>390</v>
      </c>
      <c r="AC18" s="209" t="s">
        <v>658</v>
      </c>
      <c r="AD18" s="153">
        <v>2</v>
      </c>
      <c r="AE18" s="154">
        <v>2</v>
      </c>
      <c r="AF18" s="156">
        <f t="shared" si="1"/>
        <v>4</v>
      </c>
      <c r="AG18" s="157">
        <f t="shared" si="7"/>
        <v>40</v>
      </c>
      <c r="AH18" s="158" t="str">
        <f t="shared" si="5"/>
        <v>III</v>
      </c>
      <c r="AI18" s="155" t="str">
        <f t="shared" si="8"/>
        <v>Mejorable</v>
      </c>
      <c r="AJ18" s="159">
        <f t="shared" si="9"/>
        <v>60</v>
      </c>
      <c r="AK18" s="159">
        <f t="shared" si="10"/>
        <v>40</v>
      </c>
      <c r="AL18" s="160">
        <f t="shared" si="11"/>
        <v>0.33333333333333331</v>
      </c>
      <c r="AM18" s="161" t="s">
        <v>407</v>
      </c>
      <c r="AN18" s="210" t="s">
        <v>427</v>
      </c>
    </row>
    <row r="19" spans="1:40" s="69" customFormat="1" ht="172.95" customHeight="1">
      <c r="A19" s="560"/>
      <c r="B19" s="152" t="s">
        <v>385</v>
      </c>
      <c r="C19" s="162" t="s">
        <v>574</v>
      </c>
      <c r="D19" s="136" t="s">
        <v>408</v>
      </c>
      <c r="E19" s="149" t="s">
        <v>845</v>
      </c>
      <c r="F19" s="208" t="s">
        <v>25</v>
      </c>
      <c r="G19" s="136" t="s">
        <v>569</v>
      </c>
      <c r="H19" s="311" t="s">
        <v>949</v>
      </c>
      <c r="I19" s="149" t="s">
        <v>706</v>
      </c>
      <c r="J19" s="149" t="s">
        <v>389</v>
      </c>
      <c r="K19" s="147" t="s">
        <v>397</v>
      </c>
      <c r="L19" s="149" t="s">
        <v>707</v>
      </c>
      <c r="M19" s="153">
        <v>2</v>
      </c>
      <c r="N19" s="154">
        <v>3</v>
      </c>
      <c r="O19" s="153">
        <f t="shared" si="12"/>
        <v>6</v>
      </c>
      <c r="P19" s="167" t="str">
        <f t="shared" si="2"/>
        <v>Medio</v>
      </c>
      <c r="Q19" s="153">
        <v>60</v>
      </c>
      <c r="R19" s="153">
        <f t="shared" si="0"/>
        <v>360</v>
      </c>
      <c r="S19" s="153" t="str">
        <f t="shared" si="3"/>
        <v>II</v>
      </c>
      <c r="T19" s="155" t="str">
        <f t="shared" si="4"/>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si="1"/>
        <v>4</v>
      </c>
      <c r="AG19" s="157">
        <f t="shared" si="7"/>
        <v>240</v>
      </c>
      <c r="AH19" s="158" t="str">
        <f t="shared" si="5"/>
        <v>II</v>
      </c>
      <c r="AI19" s="155" t="str">
        <f t="shared" si="8"/>
        <v>No Aceptable o Aceptable con Control Especifico</v>
      </c>
      <c r="AJ19" s="159">
        <f t="shared" si="9"/>
        <v>360</v>
      </c>
      <c r="AK19" s="159">
        <f t="shared" si="10"/>
        <v>240</v>
      </c>
      <c r="AL19" s="160">
        <f t="shared" si="11"/>
        <v>0.33333333333333331</v>
      </c>
      <c r="AM19" s="161" t="s">
        <v>394</v>
      </c>
      <c r="AN19" s="210" t="s">
        <v>427</v>
      </c>
    </row>
    <row r="20" spans="1:40" s="69" customFormat="1" ht="184.95" customHeight="1">
      <c r="A20" s="560"/>
      <c r="B20" s="152" t="s">
        <v>385</v>
      </c>
      <c r="C20" s="162" t="s">
        <v>386</v>
      </c>
      <c r="D20" s="136" t="s">
        <v>408</v>
      </c>
      <c r="E20" s="149" t="s">
        <v>845</v>
      </c>
      <c r="F20" s="208" t="s">
        <v>29</v>
      </c>
      <c r="G20" s="136" t="s">
        <v>62</v>
      </c>
      <c r="H20" s="136" t="s">
        <v>409</v>
      </c>
      <c r="I20" s="147" t="s">
        <v>681</v>
      </c>
      <c r="J20" s="149" t="s">
        <v>389</v>
      </c>
      <c r="K20" s="149" t="s">
        <v>397</v>
      </c>
      <c r="L20" s="149" t="s">
        <v>682</v>
      </c>
      <c r="M20" s="153">
        <v>6</v>
      </c>
      <c r="N20" s="154">
        <v>1</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933</v>
      </c>
      <c r="AB20" s="147" t="s">
        <v>390</v>
      </c>
      <c r="AC20" s="209" t="s">
        <v>932</v>
      </c>
      <c r="AD20" s="153">
        <v>2</v>
      </c>
      <c r="AE20" s="154">
        <v>1</v>
      </c>
      <c r="AF20" s="156">
        <f t="shared" si="1"/>
        <v>2</v>
      </c>
      <c r="AG20" s="157">
        <f t="shared" si="7"/>
        <v>200</v>
      </c>
      <c r="AH20" s="158" t="str">
        <f t="shared" si="5"/>
        <v>II</v>
      </c>
      <c r="AI20" s="155" t="str">
        <f t="shared" si="8"/>
        <v>No Aceptable o Aceptable con Control Especifico</v>
      </c>
      <c r="AJ20" s="159">
        <v>600</v>
      </c>
      <c r="AK20" s="159">
        <f t="shared" si="10"/>
        <v>200</v>
      </c>
      <c r="AL20" s="160">
        <f t="shared" si="11"/>
        <v>0.66666666666666663</v>
      </c>
      <c r="AM20" s="161" t="s">
        <v>394</v>
      </c>
      <c r="AN20" s="210" t="s">
        <v>399</v>
      </c>
    </row>
    <row r="21" spans="1:40" s="69" customFormat="1" ht="168" customHeight="1">
      <c r="A21" s="560"/>
      <c r="B21" s="152" t="s">
        <v>385</v>
      </c>
      <c r="C21" s="162" t="s">
        <v>386</v>
      </c>
      <c r="D21" s="136" t="s">
        <v>408</v>
      </c>
      <c r="E21" s="149" t="s">
        <v>845</v>
      </c>
      <c r="F21" s="208" t="s">
        <v>29</v>
      </c>
      <c r="G21" s="136" t="s">
        <v>67</v>
      </c>
      <c r="H21" s="136" t="s">
        <v>412</v>
      </c>
      <c r="I21" s="147" t="s">
        <v>852</v>
      </c>
      <c r="J21" s="149" t="s">
        <v>389</v>
      </c>
      <c r="K21" s="149" t="s">
        <v>397</v>
      </c>
      <c r="L21" s="149" t="s">
        <v>931</v>
      </c>
      <c r="M21" s="153">
        <v>6</v>
      </c>
      <c r="N21" s="154">
        <v>1</v>
      </c>
      <c r="O21" s="153">
        <f t="shared" si="12"/>
        <v>6</v>
      </c>
      <c r="P21" s="167" t="str">
        <f t="shared" si="2"/>
        <v>Medio</v>
      </c>
      <c r="Q21" s="153">
        <v>100</v>
      </c>
      <c r="R21" s="153">
        <f t="shared" si="0"/>
        <v>600</v>
      </c>
      <c r="S21" s="153" t="str">
        <f t="shared" si="3"/>
        <v>I</v>
      </c>
      <c r="T21" s="155" t="str">
        <f t="shared" si="4"/>
        <v>No Aceptable</v>
      </c>
      <c r="U21" s="137" t="s">
        <v>391</v>
      </c>
      <c r="V21" s="137" t="s">
        <v>392</v>
      </c>
      <c r="W21" s="137" t="s">
        <v>392</v>
      </c>
      <c r="X21" s="149" t="s">
        <v>626</v>
      </c>
      <c r="Y21" s="148" t="s">
        <v>278</v>
      </c>
      <c r="Z21" s="147" t="s">
        <v>392</v>
      </c>
      <c r="AA21" s="149" t="s">
        <v>889</v>
      </c>
      <c r="AB21" s="147" t="s">
        <v>390</v>
      </c>
      <c r="AC21" s="209" t="s">
        <v>687</v>
      </c>
      <c r="AD21" s="153">
        <v>2</v>
      </c>
      <c r="AE21" s="154">
        <v>1</v>
      </c>
      <c r="AF21" s="156">
        <f t="shared" si="1"/>
        <v>2</v>
      </c>
      <c r="AG21" s="157">
        <f t="shared" si="7"/>
        <v>200</v>
      </c>
      <c r="AH21" s="158" t="str">
        <f t="shared" si="5"/>
        <v>II</v>
      </c>
      <c r="AI21" s="155" t="str">
        <f t="shared" si="8"/>
        <v>No Aceptable o Aceptable con Control Especifico</v>
      </c>
      <c r="AJ21" s="159">
        <v>600</v>
      </c>
      <c r="AK21" s="159">
        <f t="shared" si="10"/>
        <v>200</v>
      </c>
      <c r="AL21" s="160">
        <f t="shared" si="11"/>
        <v>0.66666666666666663</v>
      </c>
      <c r="AM21" s="161" t="s">
        <v>394</v>
      </c>
      <c r="AN21" s="210" t="s">
        <v>399</v>
      </c>
    </row>
    <row r="22" spans="1:40" s="69" customFormat="1" ht="111" customHeight="1">
      <c r="A22" s="560"/>
      <c r="B22" s="152" t="s">
        <v>385</v>
      </c>
      <c r="C22" s="162" t="s">
        <v>386</v>
      </c>
      <c r="D22" s="319" t="s">
        <v>420</v>
      </c>
      <c r="E22" s="149" t="s">
        <v>845</v>
      </c>
      <c r="F22" s="311" t="s">
        <v>29</v>
      </c>
      <c r="G22" s="311" t="s">
        <v>43</v>
      </c>
      <c r="H22" s="311" t="s">
        <v>617</v>
      </c>
      <c r="I22" s="147" t="s">
        <v>618</v>
      </c>
      <c r="J22" s="147" t="s">
        <v>397</v>
      </c>
      <c r="K22" s="147" t="s">
        <v>397</v>
      </c>
      <c r="L22" s="147" t="s">
        <v>397</v>
      </c>
      <c r="M22" s="153">
        <v>2</v>
      </c>
      <c r="N22" s="154">
        <v>3</v>
      </c>
      <c r="O22" s="153">
        <f t="shared" si="12"/>
        <v>6</v>
      </c>
      <c r="P22" s="167" t="str">
        <f t="shared" si="2"/>
        <v>Medio</v>
      </c>
      <c r="Q22" s="153">
        <v>10</v>
      </c>
      <c r="R22" s="153">
        <f t="shared" si="0"/>
        <v>60</v>
      </c>
      <c r="S22" s="153" t="str">
        <f t="shared" si="3"/>
        <v>III</v>
      </c>
      <c r="T22" s="155" t="str">
        <f t="shared" si="4"/>
        <v>Mejorable</v>
      </c>
      <c r="U22" s="137" t="s">
        <v>391</v>
      </c>
      <c r="V22" s="137" t="s">
        <v>392</v>
      </c>
      <c r="W22" s="137" t="s">
        <v>392</v>
      </c>
      <c r="X22" s="149" t="s">
        <v>619</v>
      </c>
      <c r="Y22" s="148" t="s">
        <v>278</v>
      </c>
      <c r="Z22" s="147" t="s">
        <v>392</v>
      </c>
      <c r="AA22" s="149" t="s">
        <v>621</v>
      </c>
      <c r="AB22" s="147" t="s">
        <v>390</v>
      </c>
      <c r="AC22" s="209" t="s">
        <v>622</v>
      </c>
      <c r="AD22" s="153">
        <v>2</v>
      </c>
      <c r="AE22" s="154">
        <v>2</v>
      </c>
      <c r="AF22" s="156">
        <f t="shared" si="1"/>
        <v>4</v>
      </c>
      <c r="AG22" s="157">
        <f t="shared" si="7"/>
        <v>40</v>
      </c>
      <c r="AH22" s="158" t="str">
        <f t="shared" si="5"/>
        <v>III</v>
      </c>
      <c r="AI22" s="155" t="str">
        <f t="shared" si="8"/>
        <v>Mejorable</v>
      </c>
      <c r="AJ22" s="159">
        <v>60</v>
      </c>
      <c r="AK22" s="159">
        <f t="shared" si="10"/>
        <v>40</v>
      </c>
      <c r="AL22" s="160">
        <f t="shared" si="11"/>
        <v>0.33333333333333331</v>
      </c>
      <c r="AM22" s="161" t="s">
        <v>407</v>
      </c>
      <c r="AN22" s="210" t="s">
        <v>427</v>
      </c>
    </row>
    <row r="23" spans="1:40" s="69" customFormat="1" ht="153" customHeight="1">
      <c r="A23" s="560"/>
      <c r="B23" s="152" t="s">
        <v>385</v>
      </c>
      <c r="C23" s="162" t="s">
        <v>386</v>
      </c>
      <c r="D23" s="136" t="s">
        <v>855</v>
      </c>
      <c r="E23" s="149" t="s">
        <v>845</v>
      </c>
      <c r="F23" s="311" t="s">
        <v>29</v>
      </c>
      <c r="G23" s="311" t="s">
        <v>56</v>
      </c>
      <c r="H23" s="311" t="s">
        <v>629</v>
      </c>
      <c r="I23" s="147" t="s">
        <v>632</v>
      </c>
      <c r="J23" s="149" t="s">
        <v>631</v>
      </c>
      <c r="K23" s="149" t="s">
        <v>630</v>
      </c>
      <c r="L23" s="149" t="s">
        <v>637</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633</v>
      </c>
      <c r="AA23" s="149" t="s">
        <v>930</v>
      </c>
      <c r="AB23" s="147" t="s">
        <v>635</v>
      </c>
      <c r="AC23" s="209" t="s">
        <v>642</v>
      </c>
      <c r="AD23" s="153">
        <v>2</v>
      </c>
      <c r="AE23" s="154">
        <v>2</v>
      </c>
      <c r="AF23" s="156">
        <f t="shared" si="1"/>
        <v>4</v>
      </c>
      <c r="AG23" s="157">
        <f t="shared" si="7"/>
        <v>400</v>
      </c>
      <c r="AH23" s="158" t="str">
        <f t="shared" si="5"/>
        <v>II</v>
      </c>
      <c r="AI23" s="155" t="str">
        <f t="shared" si="8"/>
        <v>No Aceptable o Aceptable con Control Especifico</v>
      </c>
      <c r="AJ23" s="159">
        <v>800</v>
      </c>
      <c r="AK23" s="159">
        <f t="shared" si="10"/>
        <v>400</v>
      </c>
      <c r="AL23" s="160">
        <f t="shared" si="11"/>
        <v>0.5</v>
      </c>
      <c r="AM23" s="161" t="s">
        <v>407</v>
      </c>
      <c r="AN23" s="210" t="s">
        <v>395</v>
      </c>
    </row>
    <row r="24" spans="1:40" s="69" customFormat="1" ht="154.94999999999999" customHeight="1">
      <c r="A24" s="560"/>
      <c r="B24" s="152" t="s">
        <v>385</v>
      </c>
      <c r="C24" s="162" t="s">
        <v>574</v>
      </c>
      <c r="D24" s="136" t="s">
        <v>855</v>
      </c>
      <c r="E24" s="149" t="s">
        <v>845</v>
      </c>
      <c r="F24" s="311" t="s">
        <v>30</v>
      </c>
      <c r="G24" s="311" t="s">
        <v>44</v>
      </c>
      <c r="H24" s="311" t="s">
        <v>1039</v>
      </c>
      <c r="I24" s="147" t="s">
        <v>645</v>
      </c>
      <c r="J24" s="147" t="s">
        <v>390</v>
      </c>
      <c r="K24" s="147" t="s">
        <v>638</v>
      </c>
      <c r="L24" s="147" t="s">
        <v>639</v>
      </c>
      <c r="M24" s="153">
        <v>2</v>
      </c>
      <c r="N24" s="154">
        <v>4</v>
      </c>
      <c r="O24" s="153">
        <f t="shared" si="12"/>
        <v>8</v>
      </c>
      <c r="P24" s="167" t="str">
        <f t="shared" si="2"/>
        <v>Medio</v>
      </c>
      <c r="Q24" s="153">
        <v>100</v>
      </c>
      <c r="R24" s="153">
        <f t="shared" si="0"/>
        <v>800</v>
      </c>
      <c r="S24" s="153" t="str">
        <f t="shared" si="3"/>
        <v>I</v>
      </c>
      <c r="T24" s="155" t="str">
        <f t="shared" si="4"/>
        <v>No Aceptable</v>
      </c>
      <c r="U24" s="137" t="s">
        <v>391</v>
      </c>
      <c r="V24" s="137" t="s">
        <v>392</v>
      </c>
      <c r="W24" s="137" t="s">
        <v>392</v>
      </c>
      <c r="X24" s="149" t="s">
        <v>626</v>
      </c>
      <c r="Y24" s="148" t="s">
        <v>278</v>
      </c>
      <c r="Z24" s="147" t="s">
        <v>392</v>
      </c>
      <c r="AA24" s="149" t="s">
        <v>929</v>
      </c>
      <c r="AB24" s="147" t="s">
        <v>641</v>
      </c>
      <c r="AC24" s="209" t="s">
        <v>643</v>
      </c>
      <c r="AD24" s="153">
        <v>2</v>
      </c>
      <c r="AE24" s="154">
        <v>3</v>
      </c>
      <c r="AF24" s="156">
        <f t="shared" si="1"/>
        <v>6</v>
      </c>
      <c r="AG24" s="157">
        <f t="shared" si="7"/>
        <v>600</v>
      </c>
      <c r="AH24" s="158" t="str">
        <f t="shared" si="5"/>
        <v>I</v>
      </c>
      <c r="AI24" s="155" t="str">
        <f t="shared" si="8"/>
        <v>No Aceptable</v>
      </c>
      <c r="AJ24" s="159">
        <v>800</v>
      </c>
      <c r="AK24" s="159">
        <f t="shared" si="10"/>
        <v>600</v>
      </c>
      <c r="AL24" s="160">
        <f t="shared" si="11"/>
        <v>0.25</v>
      </c>
      <c r="AM24" s="161" t="s">
        <v>407</v>
      </c>
      <c r="AN24" s="210" t="s">
        <v>634</v>
      </c>
    </row>
    <row r="25" spans="1:40" ht="271.95" customHeight="1">
      <c r="A25" s="590" t="s">
        <v>1194</v>
      </c>
      <c r="B25" s="152" t="s">
        <v>385</v>
      </c>
      <c r="C25" s="162" t="s">
        <v>386</v>
      </c>
      <c r="D25" s="136" t="s">
        <v>950</v>
      </c>
      <c r="E25" s="149" t="s">
        <v>845</v>
      </c>
      <c r="F25" s="208" t="s">
        <v>27</v>
      </c>
      <c r="G25" s="208" t="s">
        <v>61</v>
      </c>
      <c r="H25" s="136" t="s">
        <v>423</v>
      </c>
      <c r="I25" s="353" t="s">
        <v>1101</v>
      </c>
      <c r="J25" s="298" t="s">
        <v>389</v>
      </c>
      <c r="K25" s="298" t="s">
        <v>397</v>
      </c>
      <c r="L25" s="298" t="s">
        <v>414</v>
      </c>
      <c r="M25" s="298">
        <v>6</v>
      </c>
      <c r="N25" s="341">
        <v>3</v>
      </c>
      <c r="O25" s="298">
        <v>18</v>
      </c>
      <c r="P25" s="342" t="s">
        <v>1102</v>
      </c>
      <c r="Q25" s="298">
        <v>25</v>
      </c>
      <c r="R25" s="298">
        <v>450</v>
      </c>
      <c r="S25" s="298" t="s">
        <v>148</v>
      </c>
      <c r="T25" s="343" t="s">
        <v>212</v>
      </c>
      <c r="U25" s="342" t="s">
        <v>391</v>
      </c>
      <c r="V25" s="342" t="s">
        <v>392</v>
      </c>
      <c r="W25" s="342" t="s">
        <v>392</v>
      </c>
      <c r="X25" s="340" t="s">
        <v>393</v>
      </c>
      <c r="Y25" s="297" t="s">
        <v>278</v>
      </c>
      <c r="Z25" s="297" t="s">
        <v>392</v>
      </c>
      <c r="AA25" s="340" t="s">
        <v>851</v>
      </c>
      <c r="AB25" s="298" t="s">
        <v>390</v>
      </c>
      <c r="AC25" s="209" t="s">
        <v>928</v>
      </c>
      <c r="AD25" s="298">
        <v>2</v>
      </c>
      <c r="AE25" s="341">
        <v>1</v>
      </c>
      <c r="AF25" s="354">
        <v>2</v>
      </c>
      <c r="AG25" s="298">
        <v>50</v>
      </c>
      <c r="AH25" s="355" t="s">
        <v>171</v>
      </c>
      <c r="AI25" s="347" t="s">
        <v>215</v>
      </c>
      <c r="AJ25" s="356">
        <v>450</v>
      </c>
      <c r="AK25" s="356">
        <v>50</v>
      </c>
      <c r="AL25" s="357">
        <v>0.89</v>
      </c>
      <c r="AM25" s="345" t="s">
        <v>415</v>
      </c>
      <c r="AN25" s="346" t="s">
        <v>411</v>
      </c>
    </row>
    <row r="26" spans="1:40" ht="247.95" customHeight="1">
      <c r="A26" s="571"/>
      <c r="B26" s="170" t="s">
        <v>385</v>
      </c>
      <c r="C26" s="162" t="s">
        <v>386</v>
      </c>
      <c r="D26" s="208" t="s">
        <v>428</v>
      </c>
      <c r="E26" s="149" t="s">
        <v>845</v>
      </c>
      <c r="F26" s="208" t="s">
        <v>27</v>
      </c>
      <c r="G26" s="208" t="s">
        <v>566</v>
      </c>
      <c r="H26" s="208" t="s">
        <v>612</v>
      </c>
      <c r="I26" s="136" t="s">
        <v>594</v>
      </c>
      <c r="J26" s="147" t="s">
        <v>389</v>
      </c>
      <c r="K26" s="149" t="s">
        <v>595</v>
      </c>
      <c r="L26" s="147" t="s">
        <v>390</v>
      </c>
      <c r="M26" s="153">
        <v>2</v>
      </c>
      <c r="N26" s="154">
        <v>3</v>
      </c>
      <c r="O26" s="153">
        <f t="shared" si="12"/>
        <v>6</v>
      </c>
      <c r="P26" s="167" t="str">
        <f t="shared" si="2"/>
        <v>Medio</v>
      </c>
      <c r="Q26" s="153">
        <v>60</v>
      </c>
      <c r="R26" s="153">
        <f t="shared" si="0"/>
        <v>360</v>
      </c>
      <c r="S26" s="153" t="str">
        <f t="shared" si="3"/>
        <v>II</v>
      </c>
      <c r="T26" s="155" t="str">
        <f t="shared" si="4"/>
        <v>No Aceptable o Aceptable con Control Especifico</v>
      </c>
      <c r="U26" s="137" t="s">
        <v>391</v>
      </c>
      <c r="V26" s="137" t="s">
        <v>392</v>
      </c>
      <c r="W26" s="137" t="s">
        <v>392</v>
      </c>
      <c r="X26" s="149" t="s">
        <v>599</v>
      </c>
      <c r="Y26" s="148" t="s">
        <v>278</v>
      </c>
      <c r="Z26" s="148" t="s">
        <v>392</v>
      </c>
      <c r="AA26" s="149" t="s">
        <v>850</v>
      </c>
      <c r="AB26" s="147" t="s">
        <v>390</v>
      </c>
      <c r="AC26" s="209" t="s">
        <v>928</v>
      </c>
      <c r="AD26" s="153">
        <v>2</v>
      </c>
      <c r="AE26" s="154">
        <v>2</v>
      </c>
      <c r="AF26" s="156">
        <f t="shared" si="1"/>
        <v>4</v>
      </c>
      <c r="AG26" s="157">
        <f t="shared" ref="AG26:AG31" si="13">AF26*Q26</f>
        <v>240</v>
      </c>
      <c r="AH26" s="158" t="str">
        <f t="shared" si="5"/>
        <v>II</v>
      </c>
      <c r="AI26" s="155" t="str">
        <f t="shared" ref="AI26:AI31" si="14">IF(AH26="IV","Aceptable",IF(AH26="III","Mejorable",IF(AH26="II","No Aceptable o Aceptable con Control Especifico",IF(AH26="I","No Aceptable"))))</f>
        <v>No Aceptable o Aceptable con Control Especifico</v>
      </c>
      <c r="AJ26" s="159">
        <f>R26</f>
        <v>360</v>
      </c>
      <c r="AK26" s="159">
        <f t="shared" ref="AK26:AK31" si="15">AG26</f>
        <v>240</v>
      </c>
      <c r="AL26" s="160">
        <f>(AJ26-AK26)/AJ26</f>
        <v>0.33333333333333331</v>
      </c>
      <c r="AM26" s="161" t="s">
        <v>394</v>
      </c>
      <c r="AN26" s="210" t="s">
        <v>427</v>
      </c>
    </row>
    <row r="27" spans="1:40" ht="238.05" customHeight="1">
      <c r="A27" s="571"/>
      <c r="B27" s="162" t="s">
        <v>385</v>
      </c>
      <c r="C27" s="162" t="s">
        <v>386</v>
      </c>
      <c r="D27" s="337" t="s">
        <v>387</v>
      </c>
      <c r="E27" s="149" t="s">
        <v>845</v>
      </c>
      <c r="F27" s="208" t="s">
        <v>27</v>
      </c>
      <c r="G27" s="136" t="s">
        <v>590</v>
      </c>
      <c r="H27" s="208" t="s">
        <v>749</v>
      </c>
      <c r="I27" s="136" t="s">
        <v>596</v>
      </c>
      <c r="J27" s="147" t="s">
        <v>389</v>
      </c>
      <c r="K27" s="149" t="s">
        <v>592</v>
      </c>
      <c r="L27" s="147" t="s">
        <v>390</v>
      </c>
      <c r="M27" s="153">
        <v>2</v>
      </c>
      <c r="N27" s="154">
        <v>3</v>
      </c>
      <c r="O27" s="153">
        <f>M27*N27</f>
        <v>6</v>
      </c>
      <c r="P27" s="167" t="str">
        <f>IF((O27&gt;23),"MuyAlto",IF(O27&gt;9,"Alto",IF(O27&gt;5,"Medio",IF(O27&lt;6,"Bajo"))))</f>
        <v>Medio</v>
      </c>
      <c r="Q27" s="153">
        <v>25</v>
      </c>
      <c r="R27" s="153">
        <f t="shared" si="0"/>
        <v>150</v>
      </c>
      <c r="S27" s="153" t="str">
        <f>IF((R27&gt;599),"I",IF(R27&gt;149,"II",IF(R27&gt;39,"III",IF(R27&lt;31,"IV"))))</f>
        <v>II</v>
      </c>
      <c r="T27" s="155" t="str">
        <f>IF(S27="IV","Aceptable",IF(S27="III","Mejorable",IF(S27="II","No Aceptable o Aceptable con Control Especifico",IF(S27="I","No Aceptable"))))</f>
        <v>No Aceptable o Aceptable con Control Especifico</v>
      </c>
      <c r="U27" s="137" t="s">
        <v>391</v>
      </c>
      <c r="V27" s="137" t="s">
        <v>392</v>
      </c>
      <c r="W27" s="137" t="s">
        <v>392</v>
      </c>
      <c r="X27" s="149" t="s">
        <v>593</v>
      </c>
      <c r="Y27" s="148" t="s">
        <v>278</v>
      </c>
      <c r="Z27" s="148" t="s">
        <v>392</v>
      </c>
      <c r="AA27" s="149" t="s">
        <v>967</v>
      </c>
      <c r="AB27" s="147" t="s">
        <v>390</v>
      </c>
      <c r="AC27" s="209" t="s">
        <v>928</v>
      </c>
      <c r="AD27" s="153">
        <v>2</v>
      </c>
      <c r="AE27" s="154">
        <v>2</v>
      </c>
      <c r="AF27" s="156">
        <f t="shared" si="1"/>
        <v>4</v>
      </c>
      <c r="AG27" s="157">
        <f t="shared" si="13"/>
        <v>100</v>
      </c>
      <c r="AH27" s="158" t="str">
        <f>IF((AG27&gt;599),"I",IF(AG27&gt;149,"II",IF(AG27&gt;39,"III",IF(AG27&lt;31,"IV"))))</f>
        <v>III</v>
      </c>
      <c r="AI27" s="155" t="str">
        <f t="shared" si="14"/>
        <v>Mejorable</v>
      </c>
      <c r="AJ27" s="159">
        <f>R27</f>
        <v>150</v>
      </c>
      <c r="AK27" s="159">
        <f t="shared" si="15"/>
        <v>100</v>
      </c>
      <c r="AL27" s="160">
        <f>(AJ27-AK27)/AJ27</f>
        <v>0.33333333333333331</v>
      </c>
      <c r="AM27" s="161" t="s">
        <v>394</v>
      </c>
      <c r="AN27" s="210" t="s">
        <v>427</v>
      </c>
    </row>
    <row r="28" spans="1:40" ht="168" customHeight="1">
      <c r="A28" s="571"/>
      <c r="B28" s="162" t="s">
        <v>385</v>
      </c>
      <c r="C28" s="162" t="s">
        <v>386</v>
      </c>
      <c r="D28" s="208" t="s">
        <v>436</v>
      </c>
      <c r="E28" s="149" t="s">
        <v>845</v>
      </c>
      <c r="F28" s="208" t="s">
        <v>27</v>
      </c>
      <c r="G28" s="208" t="s">
        <v>41</v>
      </c>
      <c r="H28" s="136" t="s">
        <v>437</v>
      </c>
      <c r="I28" s="136" t="s">
        <v>596</v>
      </c>
      <c r="J28" s="147" t="s">
        <v>389</v>
      </c>
      <c r="K28" s="149" t="s">
        <v>598</v>
      </c>
      <c r="L28" s="147" t="s">
        <v>390</v>
      </c>
      <c r="M28" s="153">
        <v>2</v>
      </c>
      <c r="N28" s="154">
        <v>3</v>
      </c>
      <c r="O28" s="153">
        <f>M28*N28</f>
        <v>6</v>
      </c>
      <c r="P28" s="167" t="str">
        <f t="shared" ref="P28" si="16">IF((O28&gt;23),"MuyAlto",IF(O28&gt;9,"Alto",IF(O28&gt;5,"Medio",IF(O28&lt;6,"Bajo"))))</f>
        <v>Medio</v>
      </c>
      <c r="Q28" s="153">
        <v>60</v>
      </c>
      <c r="R28" s="153">
        <f t="shared" si="0"/>
        <v>360</v>
      </c>
      <c r="S28" s="153" t="str">
        <f t="shared" ref="S28" si="17">IF((R28&gt;599),"I",IF(R28&gt;149,"II",IF(R28&gt;39,"III",IF(R28&lt;31,"IV"))))</f>
        <v>II</v>
      </c>
      <c r="T28" s="155" t="str">
        <f t="shared" ref="T28" si="18">IF(S28="IV","Aceptable",IF(S28="III","Mejorable",IF(S28="II","No Aceptable o Aceptable con Control Especifico",IF(S28="I","No Aceptable"))))</f>
        <v>No Aceptable o Aceptable con Control Especifico</v>
      </c>
      <c r="U28" s="137" t="s">
        <v>391</v>
      </c>
      <c r="V28" s="137" t="s">
        <v>392</v>
      </c>
      <c r="W28" s="137" t="s">
        <v>392</v>
      </c>
      <c r="X28" s="149" t="s">
        <v>599</v>
      </c>
      <c r="Y28" s="148" t="s">
        <v>278</v>
      </c>
      <c r="Z28" s="148" t="s">
        <v>392</v>
      </c>
      <c r="AA28" s="149" t="s">
        <v>851</v>
      </c>
      <c r="AB28" s="147" t="s">
        <v>390</v>
      </c>
      <c r="AC28" s="209" t="s">
        <v>928</v>
      </c>
      <c r="AD28" s="153">
        <v>2</v>
      </c>
      <c r="AE28" s="154">
        <v>2</v>
      </c>
      <c r="AF28" s="156">
        <f t="shared" si="1"/>
        <v>4</v>
      </c>
      <c r="AG28" s="157">
        <f t="shared" si="13"/>
        <v>240</v>
      </c>
      <c r="AH28" s="158" t="str">
        <f t="shared" ref="AH28" si="19">IF((AG28&gt;599),"I",IF(AG28&gt;149,"II",IF(AG28&gt;39,"III",IF(AG28&lt;31,"IV"))))</f>
        <v>II</v>
      </c>
      <c r="AI28" s="155" t="str">
        <f t="shared" si="14"/>
        <v>No Aceptable o Aceptable con Control Especifico</v>
      </c>
      <c r="AJ28" s="159">
        <f>R28</f>
        <v>360</v>
      </c>
      <c r="AK28" s="159">
        <f t="shared" si="15"/>
        <v>240</v>
      </c>
      <c r="AL28" s="160">
        <f>(AJ28-AK28)/AJ28</f>
        <v>0.33333333333333331</v>
      </c>
      <c r="AM28" s="161" t="s">
        <v>407</v>
      </c>
      <c r="AN28" s="210" t="s">
        <v>427</v>
      </c>
    </row>
    <row r="29" spans="1:40" ht="244.05" customHeight="1">
      <c r="A29" s="571"/>
      <c r="B29" s="162" t="s">
        <v>385</v>
      </c>
      <c r="C29" s="162" t="s">
        <v>386</v>
      </c>
      <c r="D29" s="208" t="s">
        <v>438</v>
      </c>
      <c r="E29" s="149" t="s">
        <v>845</v>
      </c>
      <c r="F29" s="208" t="s">
        <v>27</v>
      </c>
      <c r="G29" s="311" t="s">
        <v>580</v>
      </c>
      <c r="H29" s="208" t="s">
        <v>955</v>
      </c>
      <c r="I29" s="136" t="s">
        <v>596</v>
      </c>
      <c r="J29" s="147" t="s">
        <v>389</v>
      </c>
      <c r="K29" s="149" t="s">
        <v>598</v>
      </c>
      <c r="L29" s="147" t="s">
        <v>390</v>
      </c>
      <c r="M29" s="153">
        <v>2</v>
      </c>
      <c r="N29" s="154">
        <v>3</v>
      </c>
      <c r="O29" s="153">
        <f>M29*N29</f>
        <v>6</v>
      </c>
      <c r="P29" s="167" t="str">
        <f t="shared" ref="P29:P33" si="20">IF((O29&gt;23),"MuyAlto",IF(O29&gt;9,"Alto",IF(O29&gt;5,"Medio",IF(O29&lt;6,"Bajo"))))</f>
        <v>Medio</v>
      </c>
      <c r="Q29" s="153">
        <v>60</v>
      </c>
      <c r="R29" s="153">
        <f t="shared" si="0"/>
        <v>360</v>
      </c>
      <c r="S29" s="153" t="str">
        <f t="shared" ref="S29:S33" si="21">IF((R29&gt;599),"I",IF(R29&gt;149,"II",IF(R29&gt;39,"III",IF(R29&lt;31,"IV"))))</f>
        <v>II</v>
      </c>
      <c r="T29" s="155" t="str">
        <f t="shared" ref="T29:T33" si="22">IF(S29="IV","Aceptable",IF(S29="III","Mejorable",IF(S29="II","No Aceptable o Aceptable con Control Especifico",IF(S29="I","No Aceptable"))))</f>
        <v>No Aceptable o Aceptable con Control Especifico</v>
      </c>
      <c r="U29" s="137" t="s">
        <v>391</v>
      </c>
      <c r="V29" s="137" t="s">
        <v>392</v>
      </c>
      <c r="W29" s="137" t="s">
        <v>392</v>
      </c>
      <c r="X29" s="149" t="s">
        <v>599</v>
      </c>
      <c r="Y29" s="148" t="s">
        <v>278</v>
      </c>
      <c r="Z29" s="148" t="s">
        <v>392</v>
      </c>
      <c r="AA29" s="149" t="s">
        <v>850</v>
      </c>
      <c r="AB29" s="147" t="s">
        <v>390</v>
      </c>
      <c r="AC29" s="209" t="s">
        <v>928</v>
      </c>
      <c r="AD29" s="153">
        <v>2</v>
      </c>
      <c r="AE29" s="154">
        <v>2</v>
      </c>
      <c r="AF29" s="156">
        <f t="shared" si="1"/>
        <v>4</v>
      </c>
      <c r="AG29" s="157">
        <f t="shared" si="13"/>
        <v>240</v>
      </c>
      <c r="AH29" s="158" t="str">
        <f t="shared" ref="AH29" si="23">IF((AG29&gt;599),"I",IF(AG29&gt;149,"II",IF(AG29&gt;39,"III",IF(AG29&lt;31,"IV"))))</f>
        <v>II</v>
      </c>
      <c r="AI29" s="155" t="str">
        <f t="shared" si="14"/>
        <v>No Aceptable o Aceptable con Control Especifico</v>
      </c>
      <c r="AJ29" s="159">
        <f>R29</f>
        <v>360</v>
      </c>
      <c r="AK29" s="159">
        <f t="shared" si="15"/>
        <v>240</v>
      </c>
      <c r="AL29" s="160">
        <f>(AJ29-AK29)/AJ29</f>
        <v>0.33333333333333331</v>
      </c>
      <c r="AM29" s="161" t="s">
        <v>407</v>
      </c>
      <c r="AN29" s="210" t="s">
        <v>427</v>
      </c>
    </row>
    <row r="30" spans="1:40" ht="133.94999999999999" customHeight="1">
      <c r="A30" s="571"/>
      <c r="B30" s="162" t="s">
        <v>385</v>
      </c>
      <c r="C30" s="162" t="s">
        <v>386</v>
      </c>
      <c r="D30" s="208" t="s">
        <v>429</v>
      </c>
      <c r="E30" s="149" t="s">
        <v>845</v>
      </c>
      <c r="F30" s="208" t="s">
        <v>25</v>
      </c>
      <c r="G30" s="136" t="s">
        <v>32</v>
      </c>
      <c r="H30" s="136" t="s">
        <v>435</v>
      </c>
      <c r="I30" s="136" t="s">
        <v>664</v>
      </c>
      <c r="J30" s="147" t="s">
        <v>389</v>
      </c>
      <c r="K30" s="149" t="s">
        <v>665</v>
      </c>
      <c r="L30" s="147" t="s">
        <v>390</v>
      </c>
      <c r="M30" s="153">
        <v>2</v>
      </c>
      <c r="N30" s="154">
        <v>4</v>
      </c>
      <c r="O30" s="153">
        <f t="shared" ref="O30" si="24">M30*N30</f>
        <v>8</v>
      </c>
      <c r="P30" s="167" t="str">
        <f t="shared" si="20"/>
        <v>Medio</v>
      </c>
      <c r="Q30" s="153">
        <v>60</v>
      </c>
      <c r="R30" s="153">
        <f t="shared" si="0"/>
        <v>480</v>
      </c>
      <c r="S30" s="153" t="str">
        <f t="shared" si="21"/>
        <v>II</v>
      </c>
      <c r="T30" s="155" t="str">
        <f t="shared" si="22"/>
        <v>No Aceptable o Aceptable con Control Especifico</v>
      </c>
      <c r="U30" s="137" t="s">
        <v>666</v>
      </c>
      <c r="V30" s="137" t="s">
        <v>392</v>
      </c>
      <c r="W30" s="137" t="s">
        <v>392</v>
      </c>
      <c r="X30" s="149" t="s">
        <v>667</v>
      </c>
      <c r="Y30" s="148" t="s">
        <v>278</v>
      </c>
      <c r="Z30" s="148" t="s">
        <v>392</v>
      </c>
      <c r="AA30" s="149" t="s">
        <v>956</v>
      </c>
      <c r="AB30" s="147" t="s">
        <v>390</v>
      </c>
      <c r="AC30" s="209" t="s">
        <v>668</v>
      </c>
      <c r="AD30" s="153">
        <v>2</v>
      </c>
      <c r="AE30" s="154">
        <v>3</v>
      </c>
      <c r="AF30" s="156">
        <f>AD30*AE30</f>
        <v>6</v>
      </c>
      <c r="AG30" s="157">
        <f t="shared" si="13"/>
        <v>360</v>
      </c>
      <c r="AH30" s="158" t="str">
        <f>IF((AG30&gt;599),"I",IF(AG30&gt;149,"II",IF(AG30&gt;39,"III",IF(AG30&lt;31,"IV"))))</f>
        <v>II</v>
      </c>
      <c r="AI30" s="155" t="str">
        <f t="shared" si="14"/>
        <v>No Aceptable o Aceptable con Control Especifico</v>
      </c>
      <c r="AJ30" s="159">
        <v>480</v>
      </c>
      <c r="AK30" s="159">
        <f t="shared" si="15"/>
        <v>360</v>
      </c>
      <c r="AL30" s="160">
        <f t="shared" ref="AL30" si="25">(AJ30-AK30)/AJ30</f>
        <v>0.25</v>
      </c>
      <c r="AM30" s="161" t="s">
        <v>394</v>
      </c>
      <c r="AN30" s="210" t="s">
        <v>634</v>
      </c>
    </row>
    <row r="31" spans="1:40" ht="247.95" customHeight="1">
      <c r="A31" s="571"/>
      <c r="B31" s="152" t="s">
        <v>385</v>
      </c>
      <c r="C31" s="162" t="s">
        <v>386</v>
      </c>
      <c r="D31" s="208" t="s">
        <v>951</v>
      </c>
      <c r="E31" s="149" t="s">
        <v>845</v>
      </c>
      <c r="F31" s="208" t="s">
        <v>25</v>
      </c>
      <c r="G31" s="136" t="s">
        <v>570</v>
      </c>
      <c r="H31" s="136" t="s">
        <v>424</v>
      </c>
      <c r="I31" s="136" t="s">
        <v>403</v>
      </c>
      <c r="J31" s="147" t="s">
        <v>389</v>
      </c>
      <c r="K31" s="147" t="s">
        <v>397</v>
      </c>
      <c r="L31" s="147" t="s">
        <v>397</v>
      </c>
      <c r="M31" s="153">
        <v>2</v>
      </c>
      <c r="N31" s="154">
        <v>3</v>
      </c>
      <c r="O31" s="156">
        <f t="shared" ref="O31:O32" si="26">M31*N31</f>
        <v>6</v>
      </c>
      <c r="P31" s="167" t="str">
        <f t="shared" si="20"/>
        <v>Medio</v>
      </c>
      <c r="Q31" s="156">
        <v>10</v>
      </c>
      <c r="R31" s="156">
        <f t="shared" si="0"/>
        <v>60</v>
      </c>
      <c r="S31" s="153" t="str">
        <f t="shared" si="21"/>
        <v>III</v>
      </c>
      <c r="T31" s="155" t="str">
        <f t="shared" si="22"/>
        <v>Mejorable</v>
      </c>
      <c r="U31" s="137" t="s">
        <v>391</v>
      </c>
      <c r="V31" s="137" t="s">
        <v>392</v>
      </c>
      <c r="W31" s="137" t="s">
        <v>392</v>
      </c>
      <c r="X31" s="149" t="s">
        <v>405</v>
      </c>
      <c r="Y31" s="148" t="s">
        <v>278</v>
      </c>
      <c r="Z31" s="148" t="s">
        <v>392</v>
      </c>
      <c r="AA31" s="149" t="s">
        <v>406</v>
      </c>
      <c r="AB31" s="147" t="s">
        <v>390</v>
      </c>
      <c r="AC31" s="209" t="s">
        <v>406</v>
      </c>
      <c r="AD31" s="153">
        <v>2</v>
      </c>
      <c r="AE31" s="154">
        <v>1</v>
      </c>
      <c r="AF31" s="156">
        <f t="shared" si="1"/>
        <v>2</v>
      </c>
      <c r="AG31" s="157">
        <f t="shared" si="13"/>
        <v>20</v>
      </c>
      <c r="AH31" s="158" t="str">
        <f>IF((AG31&gt;599),"I",IF(AG31&gt;149,"II",IF(AG31&gt;39,"III",IF(AG31&lt;31,"IV"))))</f>
        <v>IV</v>
      </c>
      <c r="AI31" s="155" t="str">
        <f t="shared" si="14"/>
        <v>Aceptable</v>
      </c>
      <c r="AJ31" s="159">
        <f>R31</f>
        <v>60</v>
      </c>
      <c r="AK31" s="159">
        <f t="shared" si="15"/>
        <v>20</v>
      </c>
      <c r="AL31" s="160">
        <f>(AJ31-AK31)/AJ31</f>
        <v>0.66666666666666663</v>
      </c>
      <c r="AM31" s="161" t="s">
        <v>407</v>
      </c>
      <c r="AN31" s="210" t="s">
        <v>399</v>
      </c>
    </row>
    <row r="32" spans="1:40" ht="238.05" customHeight="1">
      <c r="A32" s="571"/>
      <c r="B32" s="152" t="s">
        <v>385</v>
      </c>
      <c r="C32" s="162" t="s">
        <v>386</v>
      </c>
      <c r="D32" s="208" t="s">
        <v>953</v>
      </c>
      <c r="E32" s="149" t="s">
        <v>845</v>
      </c>
      <c r="F32" s="208" t="s">
        <v>28</v>
      </c>
      <c r="G32" s="136" t="s">
        <v>35</v>
      </c>
      <c r="H32" s="311" t="s">
        <v>615</v>
      </c>
      <c r="I32" s="136" t="s">
        <v>605</v>
      </c>
      <c r="J32" s="149" t="s">
        <v>401</v>
      </c>
      <c r="K32" s="147" t="s">
        <v>397</v>
      </c>
      <c r="L32" s="147" t="s">
        <v>397</v>
      </c>
      <c r="M32" s="153">
        <v>2</v>
      </c>
      <c r="N32" s="154">
        <v>3</v>
      </c>
      <c r="O32" s="153">
        <f t="shared" si="26"/>
        <v>6</v>
      </c>
      <c r="P32" s="167" t="str">
        <f t="shared" si="20"/>
        <v>Medio</v>
      </c>
      <c r="Q32" s="153">
        <v>60</v>
      </c>
      <c r="R32" s="153">
        <f t="shared" si="0"/>
        <v>360</v>
      </c>
      <c r="S32" s="153" t="str">
        <f t="shared" si="21"/>
        <v>II</v>
      </c>
      <c r="T32" s="155" t="str">
        <f t="shared" si="22"/>
        <v>No Aceptable o Aceptable con Control Especifico</v>
      </c>
      <c r="U32" s="137" t="s">
        <v>391</v>
      </c>
      <c r="V32" s="137" t="s">
        <v>392</v>
      </c>
      <c r="W32" s="137" t="s">
        <v>392</v>
      </c>
      <c r="X32" s="149" t="s">
        <v>606</v>
      </c>
      <c r="Y32" s="148" t="s">
        <v>278</v>
      </c>
      <c r="Z32" s="148" t="s">
        <v>392</v>
      </c>
      <c r="AA32" s="149" t="s">
        <v>965</v>
      </c>
      <c r="AB32" s="147" t="s">
        <v>390</v>
      </c>
      <c r="AC32" s="209" t="s">
        <v>966</v>
      </c>
      <c r="AD32" s="153">
        <v>2</v>
      </c>
      <c r="AE32" s="154">
        <v>2</v>
      </c>
      <c r="AF32" s="156">
        <f t="shared" si="1"/>
        <v>4</v>
      </c>
      <c r="AG32" s="157">
        <f t="shared" ref="AG32:AG33" si="27">AF32*Q32</f>
        <v>240</v>
      </c>
      <c r="AH32" s="158" t="str">
        <f t="shared" ref="AH32:AH33" si="28">IF((AG32&gt;599),"I",IF(AG32&gt;149,"II",IF(AG32&gt;39,"III",IF(AG32&lt;31,"IV"))))</f>
        <v>II</v>
      </c>
      <c r="AI32" s="155" t="str">
        <f t="shared" ref="AI32:AI33" si="29">IF(AH32="IV","Aceptable",IF(AH32="III","Mejorable",IF(AH32="II","No Aceptable o Aceptable con Control Especifico",IF(AH32="I","No Aceptable"))))</f>
        <v>No Aceptable o Aceptable con Control Especifico</v>
      </c>
      <c r="AJ32" s="159">
        <f t="shared" ref="AJ32:AJ33" si="30">R32</f>
        <v>360</v>
      </c>
      <c r="AK32" s="159">
        <f t="shared" ref="AK32:AK33" si="31">AG32</f>
        <v>240</v>
      </c>
      <c r="AL32" s="160">
        <f t="shared" ref="AL32:AL33" si="32">(AJ32-AK32)/AJ32</f>
        <v>0.33333333333333331</v>
      </c>
      <c r="AM32" s="161" t="s">
        <v>394</v>
      </c>
      <c r="AN32" s="210" t="s">
        <v>563</v>
      </c>
    </row>
    <row r="33" spans="1:40" ht="235.95" customHeight="1">
      <c r="A33" s="571"/>
      <c r="B33" s="152" t="s">
        <v>385</v>
      </c>
      <c r="C33" s="162" t="s">
        <v>386</v>
      </c>
      <c r="D33" s="208" t="s">
        <v>953</v>
      </c>
      <c r="E33" s="149" t="s">
        <v>845</v>
      </c>
      <c r="F33" s="208" t="s">
        <v>28</v>
      </c>
      <c r="G33" s="136" t="s">
        <v>48</v>
      </c>
      <c r="H33" s="136" t="s">
        <v>426</v>
      </c>
      <c r="I33" s="136" t="s">
        <v>600</v>
      </c>
      <c r="J33" s="149" t="s">
        <v>603</v>
      </c>
      <c r="K33" s="149" t="s">
        <v>604</v>
      </c>
      <c r="L33" s="147" t="s">
        <v>390</v>
      </c>
      <c r="M33" s="153">
        <v>2</v>
      </c>
      <c r="N33" s="154">
        <v>3</v>
      </c>
      <c r="O33" s="153">
        <f>M33*N33</f>
        <v>6</v>
      </c>
      <c r="P33" s="167" t="str">
        <f t="shared" si="20"/>
        <v>Medio</v>
      </c>
      <c r="Q33" s="153">
        <v>60</v>
      </c>
      <c r="R33" s="153">
        <f t="shared" si="0"/>
        <v>360</v>
      </c>
      <c r="S33" s="153" t="str">
        <f t="shared" si="21"/>
        <v>II</v>
      </c>
      <c r="T33" s="155" t="str">
        <f t="shared" si="22"/>
        <v>No Aceptable o Aceptable con Control Especifico</v>
      </c>
      <c r="U33" s="137" t="s">
        <v>391</v>
      </c>
      <c r="V33" s="137" t="s">
        <v>392</v>
      </c>
      <c r="W33" s="137" t="s">
        <v>392</v>
      </c>
      <c r="X33" s="149" t="s">
        <v>398</v>
      </c>
      <c r="Y33" s="148" t="s">
        <v>278</v>
      </c>
      <c r="Z33" s="148" t="s">
        <v>392</v>
      </c>
      <c r="AA33" s="149" t="s">
        <v>964</v>
      </c>
      <c r="AB33" s="147" t="s">
        <v>837</v>
      </c>
      <c r="AC33" s="209" t="s">
        <v>659</v>
      </c>
      <c r="AD33" s="153">
        <v>2</v>
      </c>
      <c r="AE33" s="154">
        <v>2</v>
      </c>
      <c r="AF33" s="156">
        <f t="shared" si="1"/>
        <v>4</v>
      </c>
      <c r="AG33" s="157">
        <f t="shared" si="27"/>
        <v>240</v>
      </c>
      <c r="AH33" s="158" t="str">
        <f t="shared" si="28"/>
        <v>II</v>
      </c>
      <c r="AI33" s="155" t="str">
        <f t="shared" si="29"/>
        <v>No Aceptable o Aceptable con Control Especifico</v>
      </c>
      <c r="AJ33" s="159">
        <f t="shared" si="30"/>
        <v>360</v>
      </c>
      <c r="AK33" s="159">
        <f t="shared" si="31"/>
        <v>240</v>
      </c>
      <c r="AL33" s="160">
        <f t="shared" si="32"/>
        <v>0.33333333333333331</v>
      </c>
      <c r="AM33" s="161" t="s">
        <v>394</v>
      </c>
      <c r="AN33" s="210" t="s">
        <v>563</v>
      </c>
    </row>
    <row r="34" spans="1:40" ht="101.55" customHeight="1">
      <c r="A34" s="571"/>
      <c r="B34" s="152" t="s">
        <v>385</v>
      </c>
      <c r="C34" s="162" t="s">
        <v>386</v>
      </c>
      <c r="D34" s="208" t="s">
        <v>957</v>
      </c>
      <c r="E34" s="149" t="s">
        <v>845</v>
      </c>
      <c r="F34" s="311" t="s">
        <v>29</v>
      </c>
      <c r="G34" s="311" t="s">
        <v>43</v>
      </c>
      <c r="H34" s="311" t="s">
        <v>617</v>
      </c>
      <c r="I34" s="147" t="s">
        <v>618</v>
      </c>
      <c r="J34" s="147" t="s">
        <v>397</v>
      </c>
      <c r="K34" s="147" t="s">
        <v>397</v>
      </c>
      <c r="L34" s="147" t="s">
        <v>397</v>
      </c>
      <c r="M34" s="153">
        <v>2</v>
      </c>
      <c r="N34" s="154">
        <v>3</v>
      </c>
      <c r="O34" s="153">
        <f t="shared" si="12"/>
        <v>6</v>
      </c>
      <c r="P34" s="167" t="str">
        <f t="shared" si="2"/>
        <v>Medio</v>
      </c>
      <c r="Q34" s="153">
        <v>10</v>
      </c>
      <c r="R34" s="153">
        <f t="shared" si="0"/>
        <v>60</v>
      </c>
      <c r="S34" s="153" t="str">
        <f t="shared" si="3"/>
        <v>III</v>
      </c>
      <c r="T34" s="155" t="str">
        <f t="shared" si="4"/>
        <v>Mejorable</v>
      </c>
      <c r="U34" s="137" t="s">
        <v>391</v>
      </c>
      <c r="V34" s="137" t="s">
        <v>392</v>
      </c>
      <c r="W34" s="137" t="s">
        <v>392</v>
      </c>
      <c r="X34" s="149" t="s">
        <v>619</v>
      </c>
      <c r="Y34" s="148" t="s">
        <v>278</v>
      </c>
      <c r="Z34" s="147" t="s">
        <v>392</v>
      </c>
      <c r="AA34" s="149" t="s">
        <v>621</v>
      </c>
      <c r="AB34" s="147" t="s">
        <v>390</v>
      </c>
      <c r="AC34" s="209" t="s">
        <v>622</v>
      </c>
      <c r="AD34" s="153">
        <v>2</v>
      </c>
      <c r="AE34" s="154">
        <v>2</v>
      </c>
      <c r="AF34" s="156">
        <f t="shared" si="1"/>
        <v>4</v>
      </c>
      <c r="AG34" s="157">
        <f t="shared" si="7"/>
        <v>40</v>
      </c>
      <c r="AH34" s="158" t="str">
        <f t="shared" si="5"/>
        <v>III</v>
      </c>
      <c r="AI34" s="155" t="str">
        <f t="shared" si="8"/>
        <v>Mejorable</v>
      </c>
      <c r="AJ34" s="159">
        <v>60</v>
      </c>
      <c r="AK34" s="159">
        <f t="shared" si="10"/>
        <v>40</v>
      </c>
      <c r="AL34" s="160">
        <f t="shared" si="11"/>
        <v>0.33333333333333331</v>
      </c>
      <c r="AM34" s="161" t="s">
        <v>407</v>
      </c>
      <c r="AN34" s="210" t="s">
        <v>427</v>
      </c>
    </row>
    <row r="35" spans="1:40" ht="123" customHeight="1">
      <c r="A35" s="571"/>
      <c r="B35" s="162" t="s">
        <v>385</v>
      </c>
      <c r="C35" s="162" t="s">
        <v>386</v>
      </c>
      <c r="D35" s="208" t="s">
        <v>429</v>
      </c>
      <c r="E35" s="149" t="s">
        <v>845</v>
      </c>
      <c r="F35" s="208" t="s">
        <v>29</v>
      </c>
      <c r="G35" s="136" t="s">
        <v>36</v>
      </c>
      <c r="H35" s="136" t="s">
        <v>432</v>
      </c>
      <c r="I35" s="136" t="s">
        <v>433</v>
      </c>
      <c r="J35" s="153" t="s">
        <v>397</v>
      </c>
      <c r="K35" s="147" t="s">
        <v>397</v>
      </c>
      <c r="L35" s="147" t="s">
        <v>410</v>
      </c>
      <c r="M35" s="153">
        <v>2</v>
      </c>
      <c r="N35" s="154">
        <v>2</v>
      </c>
      <c r="O35" s="156">
        <f t="shared" si="12"/>
        <v>4</v>
      </c>
      <c r="P35" s="167" t="str">
        <f t="shared" si="2"/>
        <v>Bajo</v>
      </c>
      <c r="Q35" s="156">
        <v>60</v>
      </c>
      <c r="R35" s="156">
        <f t="shared" si="0"/>
        <v>240</v>
      </c>
      <c r="S35" s="153" t="str">
        <f t="shared" si="3"/>
        <v>II</v>
      </c>
      <c r="T35" s="155" t="str">
        <f t="shared" si="4"/>
        <v>No Aceptable o Aceptable con Control Especifico</v>
      </c>
      <c r="U35" s="137" t="s">
        <v>391</v>
      </c>
      <c r="V35" s="137" t="s">
        <v>392</v>
      </c>
      <c r="W35" s="137" t="s">
        <v>392</v>
      </c>
      <c r="X35" s="149" t="s">
        <v>434</v>
      </c>
      <c r="Y35" s="148" t="s">
        <v>278</v>
      </c>
      <c r="Z35" s="148" t="s">
        <v>392</v>
      </c>
      <c r="AA35" s="149" t="s">
        <v>963</v>
      </c>
      <c r="AB35" s="147" t="s">
        <v>390</v>
      </c>
      <c r="AC35" s="209" t="s">
        <v>958</v>
      </c>
      <c r="AD35" s="153">
        <v>2</v>
      </c>
      <c r="AE35" s="154">
        <v>1</v>
      </c>
      <c r="AF35" s="156">
        <f t="shared" si="1"/>
        <v>2</v>
      </c>
      <c r="AG35" s="157">
        <f t="shared" si="7"/>
        <v>120</v>
      </c>
      <c r="AH35" s="158" t="str">
        <f t="shared" si="5"/>
        <v>III</v>
      </c>
      <c r="AI35" s="155" t="str">
        <f t="shared" si="8"/>
        <v>Mejorable</v>
      </c>
      <c r="AJ35" s="159">
        <f t="shared" ref="AJ35" si="33">R35</f>
        <v>240</v>
      </c>
      <c r="AK35" s="159">
        <f t="shared" si="10"/>
        <v>120</v>
      </c>
      <c r="AL35" s="160">
        <f t="shared" si="11"/>
        <v>0.5</v>
      </c>
      <c r="AM35" s="161" t="s">
        <v>407</v>
      </c>
      <c r="AN35" s="210" t="s">
        <v>395</v>
      </c>
    </row>
    <row r="36" spans="1:40" ht="184.05" customHeight="1">
      <c r="A36" s="571"/>
      <c r="B36" s="162" t="s">
        <v>385</v>
      </c>
      <c r="C36" s="162" t="s">
        <v>386</v>
      </c>
      <c r="D36" s="208" t="s">
        <v>952</v>
      </c>
      <c r="E36" s="149" t="s">
        <v>845</v>
      </c>
      <c r="F36" s="208" t="s">
        <v>29</v>
      </c>
      <c r="G36" s="136" t="s">
        <v>62</v>
      </c>
      <c r="H36" s="136" t="s">
        <v>439</v>
      </c>
      <c r="I36" s="147" t="s">
        <v>681</v>
      </c>
      <c r="J36" s="149" t="s">
        <v>389</v>
      </c>
      <c r="K36" s="149" t="s">
        <v>397</v>
      </c>
      <c r="L36" s="149" t="s">
        <v>682</v>
      </c>
      <c r="M36" s="153">
        <v>6</v>
      </c>
      <c r="N36" s="154">
        <v>1</v>
      </c>
      <c r="O36" s="153">
        <f t="shared" si="12"/>
        <v>6</v>
      </c>
      <c r="P36" s="167" t="str">
        <f t="shared" si="2"/>
        <v>Medio</v>
      </c>
      <c r="Q36" s="153">
        <v>100</v>
      </c>
      <c r="R36" s="153">
        <f t="shared" si="0"/>
        <v>600</v>
      </c>
      <c r="S36" s="153" t="str">
        <f t="shared" si="3"/>
        <v>I</v>
      </c>
      <c r="T36" s="155" t="str">
        <f t="shared" si="4"/>
        <v>No Aceptable</v>
      </c>
      <c r="U36" s="137" t="s">
        <v>391</v>
      </c>
      <c r="V36" s="137" t="s">
        <v>392</v>
      </c>
      <c r="W36" s="137" t="s">
        <v>392</v>
      </c>
      <c r="X36" s="149" t="s">
        <v>626</v>
      </c>
      <c r="Y36" s="148" t="s">
        <v>278</v>
      </c>
      <c r="Z36" s="147" t="s">
        <v>392</v>
      </c>
      <c r="AA36" s="149" t="s">
        <v>881</v>
      </c>
      <c r="AB36" s="147" t="s">
        <v>390</v>
      </c>
      <c r="AC36" s="209" t="s">
        <v>968</v>
      </c>
      <c r="AD36" s="153">
        <v>2</v>
      </c>
      <c r="AE36" s="154">
        <v>1</v>
      </c>
      <c r="AF36" s="156">
        <f t="shared" si="1"/>
        <v>2</v>
      </c>
      <c r="AG36" s="157">
        <f t="shared" si="7"/>
        <v>200</v>
      </c>
      <c r="AH36" s="158" t="str">
        <f t="shared" si="5"/>
        <v>II</v>
      </c>
      <c r="AI36" s="155" t="str">
        <f t="shared" si="8"/>
        <v>No Aceptable o Aceptable con Control Especifico</v>
      </c>
      <c r="AJ36" s="159">
        <v>600</v>
      </c>
      <c r="AK36" s="159">
        <f t="shared" si="10"/>
        <v>200</v>
      </c>
      <c r="AL36" s="160">
        <f t="shared" si="11"/>
        <v>0.66666666666666663</v>
      </c>
      <c r="AM36" s="161" t="s">
        <v>394</v>
      </c>
      <c r="AN36" s="210" t="s">
        <v>399</v>
      </c>
    </row>
    <row r="37" spans="1:40" ht="211.05" customHeight="1">
      <c r="A37" s="571"/>
      <c r="B37" s="313" t="s">
        <v>385</v>
      </c>
      <c r="C37" s="313" t="s">
        <v>386</v>
      </c>
      <c r="D37" s="315" t="s">
        <v>954</v>
      </c>
      <c r="E37" s="149" t="s">
        <v>845</v>
      </c>
      <c r="F37" s="325" t="s">
        <v>29</v>
      </c>
      <c r="G37" s="326" t="s">
        <v>67</v>
      </c>
      <c r="H37" s="326" t="s">
        <v>440</v>
      </c>
      <c r="I37" s="312" t="s">
        <v>820</v>
      </c>
      <c r="J37" s="314" t="s">
        <v>389</v>
      </c>
      <c r="K37" s="314" t="s">
        <v>397</v>
      </c>
      <c r="L37" s="314" t="s">
        <v>685</v>
      </c>
      <c r="M37" s="276">
        <v>6</v>
      </c>
      <c r="N37" s="277">
        <v>1</v>
      </c>
      <c r="O37" s="276">
        <f t="shared" si="12"/>
        <v>6</v>
      </c>
      <c r="P37" s="316" t="str">
        <f t="shared" si="2"/>
        <v>Medio</v>
      </c>
      <c r="Q37" s="276">
        <v>100</v>
      </c>
      <c r="R37" s="276">
        <f t="shared" si="0"/>
        <v>600</v>
      </c>
      <c r="S37" s="276" t="str">
        <f t="shared" si="3"/>
        <v>I</v>
      </c>
      <c r="T37" s="281" t="str">
        <f t="shared" si="4"/>
        <v>No Aceptable</v>
      </c>
      <c r="U37" s="317" t="s">
        <v>391</v>
      </c>
      <c r="V37" s="317" t="s">
        <v>392</v>
      </c>
      <c r="W37" s="317" t="s">
        <v>392</v>
      </c>
      <c r="X37" s="314" t="s">
        <v>626</v>
      </c>
      <c r="Y37" s="318" t="s">
        <v>278</v>
      </c>
      <c r="Z37" s="312" t="s">
        <v>392</v>
      </c>
      <c r="AA37" s="314" t="s">
        <v>962</v>
      </c>
      <c r="AB37" s="312" t="s">
        <v>390</v>
      </c>
      <c r="AC37" s="327" t="s">
        <v>687</v>
      </c>
      <c r="AD37" s="328">
        <v>2</v>
      </c>
      <c r="AE37" s="329">
        <v>1</v>
      </c>
      <c r="AF37" s="330">
        <f t="shared" si="1"/>
        <v>2</v>
      </c>
      <c r="AG37" s="331">
        <f t="shared" si="7"/>
        <v>200</v>
      </c>
      <c r="AH37" s="332" t="str">
        <f t="shared" si="5"/>
        <v>II</v>
      </c>
      <c r="AI37" s="333" t="str">
        <f t="shared" si="8"/>
        <v>No Aceptable o Aceptable con Control Especifico</v>
      </c>
      <c r="AJ37" s="334">
        <v>600</v>
      </c>
      <c r="AK37" s="334">
        <f t="shared" si="10"/>
        <v>200</v>
      </c>
      <c r="AL37" s="335">
        <f t="shared" si="11"/>
        <v>0.66666666666666663</v>
      </c>
      <c r="AM37" s="336" t="s">
        <v>394</v>
      </c>
      <c r="AN37" s="284" t="s">
        <v>399</v>
      </c>
    </row>
    <row r="38" spans="1:40" ht="241.95" customHeight="1">
      <c r="A38" s="571"/>
      <c r="B38" s="162" t="s">
        <v>385</v>
      </c>
      <c r="C38" s="162" t="s">
        <v>386</v>
      </c>
      <c r="D38" s="208" t="s">
        <v>953</v>
      </c>
      <c r="E38" s="149" t="s">
        <v>845</v>
      </c>
      <c r="F38" s="323" t="s">
        <v>29</v>
      </c>
      <c r="G38" s="311" t="s">
        <v>56</v>
      </c>
      <c r="H38" s="311" t="s">
        <v>629</v>
      </c>
      <c r="I38" s="147" t="s">
        <v>632</v>
      </c>
      <c r="J38" s="149" t="s">
        <v>631</v>
      </c>
      <c r="K38" s="149" t="s">
        <v>630</v>
      </c>
      <c r="L38" s="149" t="s">
        <v>637</v>
      </c>
      <c r="M38" s="153">
        <v>2</v>
      </c>
      <c r="N38" s="154">
        <v>4</v>
      </c>
      <c r="O38" s="153">
        <f t="shared" si="12"/>
        <v>8</v>
      </c>
      <c r="P38" s="167" t="str">
        <f t="shared" si="2"/>
        <v>Medio</v>
      </c>
      <c r="Q38" s="153">
        <v>100</v>
      </c>
      <c r="R38" s="153">
        <f t="shared" si="0"/>
        <v>800</v>
      </c>
      <c r="S38" s="153" t="str">
        <f t="shared" si="3"/>
        <v>I</v>
      </c>
      <c r="T38" s="155" t="str">
        <f t="shared" si="4"/>
        <v>No Aceptable</v>
      </c>
      <c r="U38" s="137" t="s">
        <v>391</v>
      </c>
      <c r="V38" s="260" t="s">
        <v>392</v>
      </c>
      <c r="W38" s="260" t="s">
        <v>392</v>
      </c>
      <c r="X38" s="261" t="s">
        <v>626</v>
      </c>
      <c r="Y38" s="262" t="s">
        <v>278</v>
      </c>
      <c r="Z38" s="263" t="s">
        <v>633</v>
      </c>
      <c r="AA38" s="261" t="s">
        <v>961</v>
      </c>
      <c r="AB38" s="263" t="s">
        <v>635</v>
      </c>
      <c r="AC38" s="264" t="s">
        <v>642</v>
      </c>
      <c r="AD38" s="265">
        <v>2</v>
      </c>
      <c r="AE38" s="266">
        <v>2</v>
      </c>
      <c r="AF38" s="267">
        <f t="shared" si="1"/>
        <v>4</v>
      </c>
      <c r="AG38" s="268">
        <f t="shared" si="7"/>
        <v>400</v>
      </c>
      <c r="AH38" s="269" t="str">
        <f t="shared" si="5"/>
        <v>II</v>
      </c>
      <c r="AI38" s="270" t="str">
        <f t="shared" si="8"/>
        <v>No Aceptable o Aceptable con Control Especifico</v>
      </c>
      <c r="AJ38" s="271">
        <v>800</v>
      </c>
      <c r="AK38" s="271">
        <f t="shared" si="10"/>
        <v>400</v>
      </c>
      <c r="AL38" s="272">
        <f t="shared" si="11"/>
        <v>0.5</v>
      </c>
      <c r="AM38" s="273" t="s">
        <v>407</v>
      </c>
      <c r="AN38" s="210" t="s">
        <v>395</v>
      </c>
    </row>
    <row r="39" spans="1:40" ht="238.95" customHeight="1">
      <c r="A39" s="571"/>
      <c r="B39" s="162" t="s">
        <v>385</v>
      </c>
      <c r="C39" s="162" t="s">
        <v>574</v>
      </c>
      <c r="D39" s="208" t="s">
        <v>953</v>
      </c>
      <c r="E39" s="149" t="s">
        <v>845</v>
      </c>
      <c r="F39" s="311" t="s">
        <v>30</v>
      </c>
      <c r="G39" s="311" t="s">
        <v>44</v>
      </c>
      <c r="H39" s="311" t="s">
        <v>1039</v>
      </c>
      <c r="I39" s="149" t="s">
        <v>645</v>
      </c>
      <c r="J39" s="147" t="s">
        <v>390</v>
      </c>
      <c r="K39" s="147" t="s">
        <v>638</v>
      </c>
      <c r="L39" s="147" t="s">
        <v>639</v>
      </c>
      <c r="M39" s="153">
        <v>2</v>
      </c>
      <c r="N39" s="154">
        <v>4</v>
      </c>
      <c r="O39" s="153">
        <f t="shared" si="12"/>
        <v>8</v>
      </c>
      <c r="P39" s="167" t="str">
        <f t="shared" si="2"/>
        <v>Medio</v>
      </c>
      <c r="Q39" s="153">
        <v>100</v>
      </c>
      <c r="R39" s="153">
        <f t="shared" si="0"/>
        <v>800</v>
      </c>
      <c r="S39" s="153" t="str">
        <f t="shared" si="3"/>
        <v>I</v>
      </c>
      <c r="T39" s="155" t="str">
        <f t="shared" si="4"/>
        <v>No Aceptable</v>
      </c>
      <c r="U39" s="137" t="s">
        <v>391</v>
      </c>
      <c r="V39" s="137" t="s">
        <v>392</v>
      </c>
      <c r="W39" s="137" t="s">
        <v>392</v>
      </c>
      <c r="X39" s="149" t="s">
        <v>626</v>
      </c>
      <c r="Y39" s="262" t="s">
        <v>278</v>
      </c>
      <c r="Z39" s="263" t="s">
        <v>392</v>
      </c>
      <c r="AA39" s="261" t="s">
        <v>960</v>
      </c>
      <c r="AB39" s="263" t="s">
        <v>641</v>
      </c>
      <c r="AC39" s="264" t="s">
        <v>643</v>
      </c>
      <c r="AD39" s="265">
        <v>2</v>
      </c>
      <c r="AE39" s="266">
        <v>3</v>
      </c>
      <c r="AF39" s="267">
        <f t="shared" si="1"/>
        <v>6</v>
      </c>
      <c r="AG39" s="268">
        <f t="shared" si="7"/>
        <v>600</v>
      </c>
      <c r="AH39" s="269" t="str">
        <f t="shared" si="5"/>
        <v>I</v>
      </c>
      <c r="AI39" s="270" t="str">
        <f t="shared" si="8"/>
        <v>No Aceptable</v>
      </c>
      <c r="AJ39" s="271">
        <v>800</v>
      </c>
      <c r="AK39" s="271">
        <f t="shared" si="10"/>
        <v>600</v>
      </c>
      <c r="AL39" s="272">
        <f t="shared" si="11"/>
        <v>0.25</v>
      </c>
      <c r="AM39" s="273" t="s">
        <v>407</v>
      </c>
      <c r="AN39" s="210" t="s">
        <v>634</v>
      </c>
    </row>
    <row r="40" spans="1:40" ht="171.45" customHeight="1">
      <c r="A40" s="573" t="s">
        <v>444</v>
      </c>
      <c r="B40" s="162" t="s">
        <v>385</v>
      </c>
      <c r="C40" s="162" t="s">
        <v>386</v>
      </c>
      <c r="D40" s="136" t="s">
        <v>447</v>
      </c>
      <c r="E40" s="149" t="s">
        <v>845</v>
      </c>
      <c r="F40" s="208" t="s">
        <v>25</v>
      </c>
      <c r="G40" s="136" t="s">
        <v>32</v>
      </c>
      <c r="H40" s="136" t="s">
        <v>448</v>
      </c>
      <c r="I40" s="136" t="s">
        <v>664</v>
      </c>
      <c r="J40" s="147" t="s">
        <v>389</v>
      </c>
      <c r="K40" s="149" t="s">
        <v>665</v>
      </c>
      <c r="L40" s="147" t="s">
        <v>390</v>
      </c>
      <c r="M40" s="153">
        <v>2</v>
      </c>
      <c r="N40" s="154">
        <v>4</v>
      </c>
      <c r="O40" s="153">
        <f t="shared" si="12"/>
        <v>8</v>
      </c>
      <c r="P40" s="167" t="str">
        <f t="shared" si="2"/>
        <v>Medio</v>
      </c>
      <c r="Q40" s="153">
        <v>60</v>
      </c>
      <c r="R40" s="153">
        <f t="shared" si="0"/>
        <v>480</v>
      </c>
      <c r="S40" s="153" t="str">
        <f t="shared" si="3"/>
        <v>II</v>
      </c>
      <c r="T40" s="155" t="str">
        <f t="shared" si="4"/>
        <v>No Aceptable o Aceptable con Control Especifico</v>
      </c>
      <c r="U40" s="137" t="s">
        <v>666</v>
      </c>
      <c r="V40" s="137" t="s">
        <v>392</v>
      </c>
      <c r="W40" s="137" t="s">
        <v>392</v>
      </c>
      <c r="X40" s="149" t="s">
        <v>667</v>
      </c>
      <c r="Y40" s="148" t="s">
        <v>278</v>
      </c>
      <c r="Z40" s="148" t="s">
        <v>392</v>
      </c>
      <c r="AA40" s="149" t="s">
        <v>669</v>
      </c>
      <c r="AB40" s="147" t="s">
        <v>390</v>
      </c>
      <c r="AC40" s="209" t="s">
        <v>668</v>
      </c>
      <c r="AD40" s="276">
        <v>2</v>
      </c>
      <c r="AE40" s="277">
        <v>3</v>
      </c>
      <c r="AF40" s="278">
        <f>AD40*AE40</f>
        <v>6</v>
      </c>
      <c r="AG40" s="279">
        <f>AF40*Q40</f>
        <v>360</v>
      </c>
      <c r="AH40" s="280" t="str">
        <f>IF((AG40&gt;599),"I",IF(AG40&gt;149,"II",IF(AG40&gt;39,"III",IF(AG40&lt;31,"IV"))))</f>
        <v>II</v>
      </c>
      <c r="AI40" s="281" t="str">
        <f>IF(AH40="IV","Aceptable",IF(AH40="III","Mejorable",IF(AH40="II","No Aceptable o Aceptable con Control Especifico",IF(AH40="I","No Aceptable"))))</f>
        <v>No Aceptable o Aceptable con Control Especifico</v>
      </c>
      <c r="AJ40" s="282">
        <v>480</v>
      </c>
      <c r="AK40" s="282">
        <f>AG40</f>
        <v>360</v>
      </c>
      <c r="AL40" s="283">
        <f t="shared" si="11"/>
        <v>0.25</v>
      </c>
      <c r="AM40" s="161" t="s">
        <v>394</v>
      </c>
      <c r="AN40" s="210" t="s">
        <v>634</v>
      </c>
    </row>
    <row r="41" spans="1:40" ht="198">
      <c r="A41" s="574"/>
      <c r="B41" s="162" t="s">
        <v>385</v>
      </c>
      <c r="C41" s="162" t="s">
        <v>386</v>
      </c>
      <c r="D41" s="136" t="s">
        <v>449</v>
      </c>
      <c r="E41" s="149" t="s">
        <v>845</v>
      </c>
      <c r="F41" s="208" t="s">
        <v>25</v>
      </c>
      <c r="G41" s="136" t="s">
        <v>39</v>
      </c>
      <c r="H41" s="136" t="s">
        <v>450</v>
      </c>
      <c r="I41" s="339" t="s">
        <v>655</v>
      </c>
      <c r="J41" s="149" t="s">
        <v>389</v>
      </c>
      <c r="K41" s="147" t="s">
        <v>397</v>
      </c>
      <c r="L41" s="149" t="s">
        <v>404</v>
      </c>
      <c r="M41" s="153">
        <v>2</v>
      </c>
      <c r="N41" s="154">
        <v>4</v>
      </c>
      <c r="O41" s="153">
        <f t="shared" si="12"/>
        <v>8</v>
      </c>
      <c r="P41" s="167" t="str">
        <f t="shared" si="2"/>
        <v>Medio</v>
      </c>
      <c r="Q41" s="153">
        <v>25</v>
      </c>
      <c r="R41" s="153">
        <f t="shared" si="0"/>
        <v>200</v>
      </c>
      <c r="S41" s="153" t="str">
        <f t="shared" si="3"/>
        <v>II</v>
      </c>
      <c r="T41" s="221" t="str">
        <f t="shared" si="4"/>
        <v>No Aceptable o Aceptable con Control Especifico</v>
      </c>
      <c r="U41" s="137" t="s">
        <v>391</v>
      </c>
      <c r="V41" s="137" t="s">
        <v>392</v>
      </c>
      <c r="W41" s="137" t="s">
        <v>392</v>
      </c>
      <c r="X41" s="149" t="s">
        <v>609</v>
      </c>
      <c r="Y41" s="148" t="s">
        <v>278</v>
      </c>
      <c r="Z41" s="147" t="s">
        <v>610</v>
      </c>
      <c r="AA41" s="149" t="s">
        <v>611</v>
      </c>
      <c r="AB41" s="147" t="s">
        <v>390</v>
      </c>
      <c r="AC41" s="209" t="s">
        <v>620</v>
      </c>
      <c r="AD41" s="153">
        <v>2</v>
      </c>
      <c r="AE41" s="154">
        <v>3</v>
      </c>
      <c r="AF41" s="156">
        <f t="shared" ref="AF41:AF64" si="34">AD41*AE41</f>
        <v>6</v>
      </c>
      <c r="AG41" s="157">
        <f t="shared" ref="AG41:AG43" si="35">AF41*Q41</f>
        <v>150</v>
      </c>
      <c r="AH41" s="158" t="str">
        <f t="shared" ref="AH41:AH43" si="36">IF((AG41&gt;599),"I",IF(AG41&gt;149,"II",IF(AG41&gt;39,"III",IF(AG41&lt;31,"IV"))))</f>
        <v>II</v>
      </c>
      <c r="AI41" s="155" t="str">
        <f t="shared" ref="AI41:AI43" si="37">IF(AH41="IV","Aceptable",IF(AH41="III","Mejorable",IF(AH41="II","No Aceptable o Aceptable con Control Especifico",IF(AH41="I","No Aceptable"))))</f>
        <v>No Aceptable o Aceptable con Control Especifico</v>
      </c>
      <c r="AJ41" s="159">
        <v>200</v>
      </c>
      <c r="AK41" s="159">
        <f t="shared" ref="AK41:AK43" si="38">AG41</f>
        <v>150</v>
      </c>
      <c r="AL41" s="160">
        <f t="shared" si="11"/>
        <v>0.25</v>
      </c>
      <c r="AM41" s="161" t="s">
        <v>407</v>
      </c>
      <c r="AN41" s="210" t="s">
        <v>634</v>
      </c>
    </row>
    <row r="42" spans="1:40" ht="198">
      <c r="A42" s="574"/>
      <c r="B42" s="162" t="s">
        <v>385</v>
      </c>
      <c r="C42" s="162" t="s">
        <v>386</v>
      </c>
      <c r="D42" s="136" t="s">
        <v>449</v>
      </c>
      <c r="E42" s="149" t="s">
        <v>845</v>
      </c>
      <c r="F42" s="208" t="s">
        <v>25</v>
      </c>
      <c r="G42" s="136" t="s">
        <v>570</v>
      </c>
      <c r="H42" s="136" t="s">
        <v>441</v>
      </c>
      <c r="I42" s="136" t="s">
        <v>403</v>
      </c>
      <c r="J42" s="149" t="s">
        <v>389</v>
      </c>
      <c r="K42" s="147" t="s">
        <v>397</v>
      </c>
      <c r="L42" s="149" t="s">
        <v>404</v>
      </c>
      <c r="M42" s="153">
        <v>2</v>
      </c>
      <c r="N42" s="154">
        <v>3</v>
      </c>
      <c r="O42" s="153">
        <f t="shared" si="12"/>
        <v>6</v>
      </c>
      <c r="P42" s="167" t="str">
        <f t="shared" si="2"/>
        <v>Medio</v>
      </c>
      <c r="Q42" s="153">
        <v>10</v>
      </c>
      <c r="R42" s="153">
        <f t="shared" si="0"/>
        <v>60</v>
      </c>
      <c r="S42" s="153" t="str">
        <f t="shared" si="3"/>
        <v>III</v>
      </c>
      <c r="T42" s="221" t="str">
        <f t="shared" si="4"/>
        <v>Mejorable</v>
      </c>
      <c r="U42" s="137" t="s">
        <v>391</v>
      </c>
      <c r="V42" s="137" t="s">
        <v>392</v>
      </c>
      <c r="W42" s="137" t="s">
        <v>392</v>
      </c>
      <c r="X42" s="149" t="s">
        <v>405</v>
      </c>
      <c r="Y42" s="148" t="s">
        <v>278</v>
      </c>
      <c r="Z42" s="147" t="s">
        <v>607</v>
      </c>
      <c r="AA42" s="149" t="s">
        <v>608</v>
      </c>
      <c r="AB42" s="147" t="s">
        <v>390</v>
      </c>
      <c r="AC42" s="209" t="s">
        <v>658</v>
      </c>
      <c r="AD42" s="153">
        <v>2</v>
      </c>
      <c r="AE42" s="154">
        <v>2</v>
      </c>
      <c r="AF42" s="156">
        <f t="shared" si="34"/>
        <v>4</v>
      </c>
      <c r="AG42" s="157">
        <f t="shared" si="35"/>
        <v>40</v>
      </c>
      <c r="AH42" s="158" t="str">
        <f t="shared" si="36"/>
        <v>III</v>
      </c>
      <c r="AI42" s="155" t="str">
        <f t="shared" si="37"/>
        <v>Mejorable</v>
      </c>
      <c r="AJ42" s="159">
        <f t="shared" ref="AJ42:AJ43" si="39">R42</f>
        <v>60</v>
      </c>
      <c r="AK42" s="159">
        <f t="shared" si="38"/>
        <v>40</v>
      </c>
      <c r="AL42" s="160">
        <f t="shared" si="11"/>
        <v>0.33333333333333331</v>
      </c>
      <c r="AM42" s="161" t="s">
        <v>407</v>
      </c>
      <c r="AN42" s="210" t="s">
        <v>427</v>
      </c>
    </row>
    <row r="43" spans="1:40" ht="198" customHeight="1">
      <c r="A43" s="574"/>
      <c r="B43" s="162" t="s">
        <v>385</v>
      </c>
      <c r="C43" s="162" t="s">
        <v>386</v>
      </c>
      <c r="D43" s="136" t="s">
        <v>445</v>
      </c>
      <c r="E43" s="149" t="s">
        <v>845</v>
      </c>
      <c r="F43" s="208" t="s">
        <v>25</v>
      </c>
      <c r="G43" s="136" t="s">
        <v>569</v>
      </c>
      <c r="H43" s="320" t="s">
        <v>1009</v>
      </c>
      <c r="I43" s="149" t="s">
        <v>706</v>
      </c>
      <c r="J43" s="149" t="s">
        <v>389</v>
      </c>
      <c r="K43" s="147" t="s">
        <v>397</v>
      </c>
      <c r="L43" s="149" t="s">
        <v>707</v>
      </c>
      <c r="M43" s="153">
        <v>2</v>
      </c>
      <c r="N43" s="154">
        <v>3</v>
      </c>
      <c r="O43" s="153">
        <f t="shared" si="12"/>
        <v>6</v>
      </c>
      <c r="P43" s="167" t="str">
        <f t="shared" si="2"/>
        <v>Medio</v>
      </c>
      <c r="Q43" s="153">
        <v>60</v>
      </c>
      <c r="R43" s="153">
        <f t="shared" si="0"/>
        <v>360</v>
      </c>
      <c r="S43" s="153" t="str">
        <f t="shared" si="3"/>
        <v>II</v>
      </c>
      <c r="T43" s="155" t="str">
        <f t="shared" si="4"/>
        <v>No Aceptable o Aceptable con Control Especifico</v>
      </c>
      <c r="U43" s="137" t="s">
        <v>391</v>
      </c>
      <c r="V43" s="137" t="s">
        <v>392</v>
      </c>
      <c r="W43" s="137" t="s">
        <v>392</v>
      </c>
      <c r="X43" s="149" t="s">
        <v>708</v>
      </c>
      <c r="Y43" s="148" t="s">
        <v>278</v>
      </c>
      <c r="Z43" s="147" t="s">
        <v>392</v>
      </c>
      <c r="AA43" s="149" t="s">
        <v>709</v>
      </c>
      <c r="AB43" s="147" t="s">
        <v>390</v>
      </c>
      <c r="AC43" s="209" t="s">
        <v>710</v>
      </c>
      <c r="AD43" s="153">
        <v>2</v>
      </c>
      <c r="AE43" s="154">
        <v>2</v>
      </c>
      <c r="AF43" s="156">
        <f t="shared" si="34"/>
        <v>4</v>
      </c>
      <c r="AG43" s="157">
        <f t="shared" si="35"/>
        <v>240</v>
      </c>
      <c r="AH43" s="158" t="str">
        <f t="shared" si="36"/>
        <v>II</v>
      </c>
      <c r="AI43" s="155" t="str">
        <f t="shared" si="37"/>
        <v>No Aceptable o Aceptable con Control Especifico</v>
      </c>
      <c r="AJ43" s="159">
        <f t="shared" si="39"/>
        <v>360</v>
      </c>
      <c r="AK43" s="159">
        <f t="shared" si="38"/>
        <v>240</v>
      </c>
      <c r="AL43" s="160">
        <f t="shared" si="11"/>
        <v>0.33333333333333331</v>
      </c>
      <c r="AM43" s="161" t="s">
        <v>394</v>
      </c>
      <c r="AN43" s="210" t="s">
        <v>427</v>
      </c>
    </row>
    <row r="44" spans="1:40" ht="198" customHeight="1">
      <c r="A44" s="574"/>
      <c r="B44" s="152" t="s">
        <v>385</v>
      </c>
      <c r="C44" s="162" t="s">
        <v>386</v>
      </c>
      <c r="D44" s="136" t="s">
        <v>387</v>
      </c>
      <c r="E44" s="149" t="s">
        <v>845</v>
      </c>
      <c r="F44" s="208" t="s">
        <v>27</v>
      </c>
      <c r="G44" s="136" t="s">
        <v>388</v>
      </c>
      <c r="H44" s="208" t="s">
        <v>743</v>
      </c>
      <c r="I44" s="136" t="s">
        <v>596</v>
      </c>
      <c r="J44" s="147" t="s">
        <v>389</v>
      </c>
      <c r="K44" s="149" t="s">
        <v>592</v>
      </c>
      <c r="L44" s="147" t="s">
        <v>390</v>
      </c>
      <c r="M44" s="153">
        <v>2</v>
      </c>
      <c r="N44" s="154">
        <v>3</v>
      </c>
      <c r="O44" s="153">
        <f>M44*N44</f>
        <v>6</v>
      </c>
      <c r="P44" s="167" t="str">
        <f>IF((O44&gt;23),"MuyAlto",IF(O44&gt;9,"Alto",IF(O44&gt;5,"Medio",IF(O44&lt;6,"Bajo"))))</f>
        <v>Medio</v>
      </c>
      <c r="Q44" s="153">
        <v>25</v>
      </c>
      <c r="R44" s="153">
        <f t="shared" si="0"/>
        <v>150</v>
      </c>
      <c r="S44" s="153" t="str">
        <f>IF((R44&gt;599),"I",IF(R44&gt;149,"II",IF(R44&gt;39,"III",IF(R44&lt;31,"IV"))))</f>
        <v>II</v>
      </c>
      <c r="T44" s="155" t="str">
        <f>IF(S44="IV","Aceptable",IF(S44="III","Mejorable",IF(S44="II","No Aceptable o Aceptable con Control Especifico",IF(S44="I","No Aceptable"))))</f>
        <v>No Aceptable o Aceptable con Control Especifico</v>
      </c>
      <c r="U44" s="137" t="s">
        <v>391</v>
      </c>
      <c r="V44" s="137" t="s">
        <v>392</v>
      </c>
      <c r="W44" s="137" t="s">
        <v>392</v>
      </c>
      <c r="X44" s="149" t="s">
        <v>593</v>
      </c>
      <c r="Y44" s="148" t="s">
        <v>278</v>
      </c>
      <c r="Z44" s="148" t="s">
        <v>392</v>
      </c>
      <c r="AA44" s="149" t="s">
        <v>838</v>
      </c>
      <c r="AB44" s="147" t="s">
        <v>390</v>
      </c>
      <c r="AC44" s="209" t="s">
        <v>928</v>
      </c>
      <c r="AD44" s="153">
        <v>2</v>
      </c>
      <c r="AE44" s="154">
        <v>2</v>
      </c>
      <c r="AF44" s="156">
        <f t="shared" si="34"/>
        <v>4</v>
      </c>
      <c r="AG44" s="157">
        <f>AF44*Q44</f>
        <v>100</v>
      </c>
      <c r="AH44" s="158" t="str">
        <f>IF((AG44&gt;599),"I",IF(AG44&gt;149,"II",IF(AG44&gt;39,"III",IF(AG44&lt;31,"IV"))))</f>
        <v>III</v>
      </c>
      <c r="AI44" s="155" t="str">
        <f>IF(AH44="IV","Aceptable",IF(AH44="III","Mejorable",IF(AH44="II","No Aceptable o Aceptable con Control Especifico",IF(AH44="I","No Aceptable"))))</f>
        <v>Mejorable</v>
      </c>
      <c r="AJ44" s="159">
        <f>R44</f>
        <v>150</v>
      </c>
      <c r="AK44" s="159">
        <f>AG44</f>
        <v>100</v>
      </c>
      <c r="AL44" s="160">
        <f>(AJ44-AK44)/AJ44</f>
        <v>0.33333333333333331</v>
      </c>
      <c r="AM44" s="161" t="s">
        <v>394</v>
      </c>
      <c r="AN44" s="210" t="s">
        <v>427</v>
      </c>
    </row>
    <row r="45" spans="1:40" ht="237.6">
      <c r="A45" s="574"/>
      <c r="B45" s="152" t="s">
        <v>385</v>
      </c>
      <c r="C45" s="162" t="s">
        <v>386</v>
      </c>
      <c r="D45" s="136" t="s">
        <v>449</v>
      </c>
      <c r="E45" s="149" t="s">
        <v>845</v>
      </c>
      <c r="F45" s="208" t="s">
        <v>27</v>
      </c>
      <c r="G45" s="208" t="s">
        <v>566</v>
      </c>
      <c r="H45" s="208" t="s">
        <v>612</v>
      </c>
      <c r="I45" s="136" t="s">
        <v>594</v>
      </c>
      <c r="J45" s="147" t="s">
        <v>389</v>
      </c>
      <c r="K45" s="149" t="s">
        <v>595</v>
      </c>
      <c r="L45" s="147" t="s">
        <v>390</v>
      </c>
      <c r="M45" s="153">
        <v>2</v>
      </c>
      <c r="N45" s="154">
        <v>3</v>
      </c>
      <c r="O45" s="153">
        <f t="shared" ref="O45:O48" si="40">M45*N45</f>
        <v>6</v>
      </c>
      <c r="P45" s="167" t="str">
        <f t="shared" ref="P45:P58" si="41">IF((O45&gt;23),"MuyAlto",IF(O45&gt;9,"Alto",IF(O45&gt;5,"Medio",IF(O45&lt;6,"Bajo"))))</f>
        <v>Medio</v>
      </c>
      <c r="Q45" s="153">
        <v>60</v>
      </c>
      <c r="R45" s="153">
        <f t="shared" si="0"/>
        <v>360</v>
      </c>
      <c r="S45" s="153" t="str">
        <f t="shared" ref="S45:S58" si="42">IF((R45&gt;599),"I",IF(R45&gt;149,"II",IF(R45&gt;39,"III",IF(R45&lt;31,"IV"))))</f>
        <v>II</v>
      </c>
      <c r="T45" s="155" t="str">
        <f t="shared" ref="T45:T58" si="43">IF(S45="IV","Aceptable",IF(S45="III","Mejorable",IF(S45="II","No Aceptable o Aceptable con Control Especifico",IF(S45="I","No Aceptable"))))</f>
        <v>No Aceptable o Aceptable con Control Especifico</v>
      </c>
      <c r="U45" s="137" t="s">
        <v>391</v>
      </c>
      <c r="V45" s="137" t="s">
        <v>392</v>
      </c>
      <c r="W45" s="137" t="s">
        <v>392</v>
      </c>
      <c r="X45" s="149" t="s">
        <v>599</v>
      </c>
      <c r="Y45" s="148" t="s">
        <v>278</v>
      </c>
      <c r="Z45" s="148" t="s">
        <v>392</v>
      </c>
      <c r="AA45" s="149" t="s">
        <v>850</v>
      </c>
      <c r="AB45" s="147" t="s">
        <v>390</v>
      </c>
      <c r="AC45" s="209" t="s">
        <v>928</v>
      </c>
      <c r="AD45" s="153">
        <v>2</v>
      </c>
      <c r="AE45" s="154">
        <v>2</v>
      </c>
      <c r="AF45" s="156">
        <f t="shared" si="34"/>
        <v>4</v>
      </c>
      <c r="AG45" s="157">
        <f>AF45*Q45</f>
        <v>240</v>
      </c>
      <c r="AH45" s="158" t="str">
        <f t="shared" ref="AH45:AH58" si="44">IF((AG45&gt;599),"I",IF(AG45&gt;149,"II",IF(AG45&gt;39,"III",IF(AG45&lt;31,"IV"))))</f>
        <v>II</v>
      </c>
      <c r="AI45" s="155" t="str">
        <f>IF(AH45="IV","Aceptable",IF(AH45="III","Mejorable",IF(AH45="II","No Aceptable o Aceptable con Control Especifico",IF(AH45="I","No Aceptable"))))</f>
        <v>No Aceptable o Aceptable con Control Especifico</v>
      </c>
      <c r="AJ45" s="159">
        <f>R45</f>
        <v>360</v>
      </c>
      <c r="AK45" s="159">
        <f>AG45</f>
        <v>240</v>
      </c>
      <c r="AL45" s="160">
        <f>(AJ45-AK45)/AJ45</f>
        <v>0.33333333333333331</v>
      </c>
      <c r="AM45" s="161" t="s">
        <v>394</v>
      </c>
      <c r="AN45" s="210" t="s">
        <v>427</v>
      </c>
    </row>
    <row r="46" spans="1:40" ht="198" customHeight="1">
      <c r="A46" s="574"/>
      <c r="B46" s="162" t="s">
        <v>385</v>
      </c>
      <c r="C46" s="162" t="s">
        <v>386</v>
      </c>
      <c r="D46" s="208" t="s">
        <v>436</v>
      </c>
      <c r="E46" s="149" t="s">
        <v>845</v>
      </c>
      <c r="F46" s="208" t="s">
        <v>27</v>
      </c>
      <c r="G46" s="208" t="s">
        <v>41</v>
      </c>
      <c r="H46" s="136" t="s">
        <v>437</v>
      </c>
      <c r="I46" s="353" t="s">
        <v>596</v>
      </c>
      <c r="J46" s="298" t="s">
        <v>389</v>
      </c>
      <c r="K46" s="340" t="s">
        <v>598</v>
      </c>
      <c r="L46" s="298" t="s">
        <v>390</v>
      </c>
      <c r="M46" s="298">
        <v>2</v>
      </c>
      <c r="N46" s="341">
        <v>3</v>
      </c>
      <c r="O46" s="298">
        <v>6</v>
      </c>
      <c r="P46" s="342" t="s">
        <v>1032</v>
      </c>
      <c r="Q46" s="298">
        <v>60</v>
      </c>
      <c r="R46" s="298">
        <v>360</v>
      </c>
      <c r="S46" s="298" t="s">
        <v>148</v>
      </c>
      <c r="T46" s="343" t="s">
        <v>212</v>
      </c>
      <c r="U46" s="342" t="s">
        <v>391</v>
      </c>
      <c r="V46" s="342" t="s">
        <v>392</v>
      </c>
      <c r="W46" s="342" t="s">
        <v>392</v>
      </c>
      <c r="X46" s="340" t="s">
        <v>599</v>
      </c>
      <c r="Y46" s="297" t="s">
        <v>278</v>
      </c>
      <c r="Z46" s="297" t="s">
        <v>392</v>
      </c>
      <c r="AA46" s="340" t="s">
        <v>851</v>
      </c>
      <c r="AB46" s="298" t="s">
        <v>390</v>
      </c>
      <c r="AC46" s="209" t="s">
        <v>928</v>
      </c>
      <c r="AD46" s="298">
        <v>2</v>
      </c>
      <c r="AE46" s="341">
        <v>2</v>
      </c>
      <c r="AF46" s="354">
        <v>4</v>
      </c>
      <c r="AG46" s="298">
        <v>240</v>
      </c>
      <c r="AH46" s="355" t="s">
        <v>148</v>
      </c>
      <c r="AI46" s="343" t="s">
        <v>212</v>
      </c>
      <c r="AJ46" s="356">
        <v>360</v>
      </c>
      <c r="AK46" s="356">
        <v>240</v>
      </c>
      <c r="AL46" s="357">
        <v>0.33</v>
      </c>
      <c r="AM46" s="345" t="s">
        <v>407</v>
      </c>
      <c r="AN46" s="346" t="s">
        <v>427</v>
      </c>
    </row>
    <row r="47" spans="1:40" ht="211.2">
      <c r="A47" s="574"/>
      <c r="B47" s="152" t="s">
        <v>385</v>
      </c>
      <c r="C47" s="162" t="s">
        <v>386</v>
      </c>
      <c r="D47" s="136" t="s">
        <v>449</v>
      </c>
      <c r="E47" s="149" t="s">
        <v>845</v>
      </c>
      <c r="F47" s="208" t="s">
        <v>27</v>
      </c>
      <c r="G47" s="208" t="s">
        <v>61</v>
      </c>
      <c r="H47" s="136" t="s">
        <v>423</v>
      </c>
      <c r="I47" s="358" t="s">
        <v>1101</v>
      </c>
      <c r="J47" s="298" t="s">
        <v>389</v>
      </c>
      <c r="K47" s="298" t="s">
        <v>397</v>
      </c>
      <c r="L47" s="298" t="s">
        <v>414</v>
      </c>
      <c r="M47" s="298">
        <v>6</v>
      </c>
      <c r="N47" s="341">
        <v>3</v>
      </c>
      <c r="O47" s="298">
        <v>18</v>
      </c>
      <c r="P47" s="342" t="s">
        <v>1102</v>
      </c>
      <c r="Q47" s="298">
        <v>25</v>
      </c>
      <c r="R47" s="298">
        <v>450</v>
      </c>
      <c r="S47" s="298" t="s">
        <v>148</v>
      </c>
      <c r="T47" s="344" t="s">
        <v>212</v>
      </c>
      <c r="U47" s="342" t="s">
        <v>391</v>
      </c>
      <c r="V47" s="342" t="s">
        <v>392</v>
      </c>
      <c r="W47" s="342" t="s">
        <v>392</v>
      </c>
      <c r="X47" s="340" t="s">
        <v>393</v>
      </c>
      <c r="Y47" s="297" t="s">
        <v>278</v>
      </c>
      <c r="Z47" s="297" t="s">
        <v>392</v>
      </c>
      <c r="AA47" s="340" t="s">
        <v>851</v>
      </c>
      <c r="AB47" s="298" t="s">
        <v>390</v>
      </c>
      <c r="AC47" s="209" t="s">
        <v>928</v>
      </c>
      <c r="AD47" s="298">
        <v>2</v>
      </c>
      <c r="AE47" s="341">
        <v>1</v>
      </c>
      <c r="AF47" s="354">
        <v>2</v>
      </c>
      <c r="AG47" s="298">
        <v>50</v>
      </c>
      <c r="AH47" s="355" t="s">
        <v>171</v>
      </c>
      <c r="AI47" s="359" t="s">
        <v>215</v>
      </c>
      <c r="AJ47" s="356">
        <v>450</v>
      </c>
      <c r="AK47" s="356">
        <v>50</v>
      </c>
      <c r="AL47" s="357">
        <v>0.89</v>
      </c>
      <c r="AM47" s="345" t="s">
        <v>415</v>
      </c>
      <c r="AN47" s="346" t="s">
        <v>411</v>
      </c>
    </row>
    <row r="48" spans="1:40" ht="198">
      <c r="A48" s="574"/>
      <c r="B48" s="162" t="s">
        <v>385</v>
      </c>
      <c r="C48" s="162" t="s">
        <v>386</v>
      </c>
      <c r="D48" s="136" t="s">
        <v>449</v>
      </c>
      <c r="E48" s="149" t="s">
        <v>845</v>
      </c>
      <c r="F48" s="208" t="s">
        <v>28</v>
      </c>
      <c r="G48" s="136" t="s">
        <v>35</v>
      </c>
      <c r="H48" s="311" t="s">
        <v>615</v>
      </c>
      <c r="I48" s="136" t="s">
        <v>605</v>
      </c>
      <c r="J48" s="149" t="s">
        <v>401</v>
      </c>
      <c r="K48" s="147" t="s">
        <v>397</v>
      </c>
      <c r="L48" s="147" t="s">
        <v>397</v>
      </c>
      <c r="M48" s="153">
        <v>2</v>
      </c>
      <c r="N48" s="154">
        <v>3</v>
      </c>
      <c r="O48" s="153">
        <f t="shared" si="40"/>
        <v>6</v>
      </c>
      <c r="P48" s="167" t="str">
        <f t="shared" si="41"/>
        <v>Medio</v>
      </c>
      <c r="Q48" s="153">
        <v>60</v>
      </c>
      <c r="R48" s="153">
        <f t="shared" si="0"/>
        <v>360</v>
      </c>
      <c r="S48" s="153" t="str">
        <f t="shared" si="42"/>
        <v>II</v>
      </c>
      <c r="T48" s="155" t="str">
        <f t="shared" si="43"/>
        <v>No Aceptable o Aceptable con Control Especifico</v>
      </c>
      <c r="U48" s="137" t="s">
        <v>391</v>
      </c>
      <c r="V48" s="137" t="s">
        <v>392</v>
      </c>
      <c r="W48" s="137" t="s">
        <v>392</v>
      </c>
      <c r="X48" s="149" t="s">
        <v>606</v>
      </c>
      <c r="Y48" s="148" t="s">
        <v>278</v>
      </c>
      <c r="Z48" s="148" t="s">
        <v>392</v>
      </c>
      <c r="AA48" s="149" t="s">
        <v>965</v>
      </c>
      <c r="AB48" s="147" t="s">
        <v>390</v>
      </c>
      <c r="AC48" s="209" t="s">
        <v>966</v>
      </c>
      <c r="AD48" s="153">
        <v>2</v>
      </c>
      <c r="AE48" s="154">
        <v>2</v>
      </c>
      <c r="AF48" s="156">
        <f t="shared" si="34"/>
        <v>4</v>
      </c>
      <c r="AG48" s="157">
        <f t="shared" ref="AG48:AG58" si="45">AF48*Q48</f>
        <v>240</v>
      </c>
      <c r="AH48" s="158" t="str">
        <f t="shared" si="44"/>
        <v>II</v>
      </c>
      <c r="AI48" s="155" t="str">
        <f t="shared" ref="AI48:AI58" si="46">IF(AH48="IV","Aceptable",IF(AH48="III","Mejorable",IF(AH48="II","No Aceptable o Aceptable con Control Especifico",IF(AH48="I","No Aceptable"))))</f>
        <v>No Aceptable o Aceptable con Control Especifico</v>
      </c>
      <c r="AJ48" s="159">
        <f t="shared" ref="AJ48:AJ49" si="47">R48</f>
        <v>360</v>
      </c>
      <c r="AK48" s="159">
        <f t="shared" ref="AK48:AK58" si="48">AG48</f>
        <v>240</v>
      </c>
      <c r="AL48" s="160">
        <f t="shared" ref="AL48:AL58" si="49">(AJ48-AK48)/AJ48</f>
        <v>0.33333333333333331</v>
      </c>
      <c r="AM48" s="161" t="s">
        <v>394</v>
      </c>
      <c r="AN48" s="210" t="s">
        <v>563</v>
      </c>
    </row>
    <row r="49" spans="1:40" ht="198">
      <c r="A49" s="574"/>
      <c r="B49" s="162" t="s">
        <v>385</v>
      </c>
      <c r="C49" s="162" t="s">
        <v>386</v>
      </c>
      <c r="D49" s="136" t="s">
        <v>449</v>
      </c>
      <c r="E49" s="149" t="s">
        <v>845</v>
      </c>
      <c r="F49" s="208" t="s">
        <v>28</v>
      </c>
      <c r="G49" s="136" t="s">
        <v>48</v>
      </c>
      <c r="H49" s="136" t="s">
        <v>426</v>
      </c>
      <c r="I49" s="136" t="s">
        <v>600</v>
      </c>
      <c r="J49" s="149" t="s">
        <v>603</v>
      </c>
      <c r="K49" s="149" t="s">
        <v>604</v>
      </c>
      <c r="L49" s="147" t="s">
        <v>390</v>
      </c>
      <c r="M49" s="153">
        <v>2</v>
      </c>
      <c r="N49" s="154">
        <v>3</v>
      </c>
      <c r="O49" s="153">
        <f>M49*N49</f>
        <v>6</v>
      </c>
      <c r="P49" s="167" t="str">
        <f t="shared" si="41"/>
        <v>Medio</v>
      </c>
      <c r="Q49" s="153">
        <v>60</v>
      </c>
      <c r="R49" s="153">
        <f t="shared" si="0"/>
        <v>360</v>
      </c>
      <c r="S49" s="153" t="str">
        <f t="shared" si="42"/>
        <v>II</v>
      </c>
      <c r="T49" s="155" t="str">
        <f t="shared" si="43"/>
        <v>No Aceptable o Aceptable con Control Especifico</v>
      </c>
      <c r="U49" s="137" t="s">
        <v>391</v>
      </c>
      <c r="V49" s="137" t="s">
        <v>392</v>
      </c>
      <c r="W49" s="137" t="s">
        <v>392</v>
      </c>
      <c r="X49" s="149" t="s">
        <v>398</v>
      </c>
      <c r="Y49" s="148" t="s">
        <v>278</v>
      </c>
      <c r="Z49" s="148" t="s">
        <v>392</v>
      </c>
      <c r="AA49" s="149" t="s">
        <v>964</v>
      </c>
      <c r="AB49" s="147" t="s">
        <v>837</v>
      </c>
      <c r="AC49" s="209" t="s">
        <v>659</v>
      </c>
      <c r="AD49" s="153">
        <v>2</v>
      </c>
      <c r="AE49" s="154">
        <v>2</v>
      </c>
      <c r="AF49" s="156">
        <f t="shared" si="34"/>
        <v>4</v>
      </c>
      <c r="AG49" s="157">
        <f t="shared" si="45"/>
        <v>240</v>
      </c>
      <c r="AH49" s="158" t="str">
        <f t="shared" si="44"/>
        <v>II</v>
      </c>
      <c r="AI49" s="155" t="str">
        <f t="shared" si="46"/>
        <v>No Aceptable o Aceptable con Control Especifico</v>
      </c>
      <c r="AJ49" s="159">
        <f t="shared" si="47"/>
        <v>360</v>
      </c>
      <c r="AK49" s="159">
        <f t="shared" si="48"/>
        <v>240</v>
      </c>
      <c r="AL49" s="160">
        <f t="shared" si="49"/>
        <v>0.33333333333333331</v>
      </c>
      <c r="AM49" s="161" t="s">
        <v>394</v>
      </c>
      <c r="AN49" s="210" t="s">
        <v>563</v>
      </c>
    </row>
    <row r="50" spans="1:40" ht="198" customHeight="1">
      <c r="A50" s="574"/>
      <c r="B50" s="162" t="s">
        <v>385</v>
      </c>
      <c r="C50" s="162" t="s">
        <v>574</v>
      </c>
      <c r="D50" s="136" t="s">
        <v>445</v>
      </c>
      <c r="E50" s="149" t="s">
        <v>845</v>
      </c>
      <c r="F50" s="208" t="s">
        <v>29</v>
      </c>
      <c r="G50" s="136" t="s">
        <v>67</v>
      </c>
      <c r="H50" s="136" t="s">
        <v>440</v>
      </c>
      <c r="I50" s="147" t="s">
        <v>820</v>
      </c>
      <c r="J50" s="149" t="s">
        <v>389</v>
      </c>
      <c r="K50" s="149" t="s">
        <v>397</v>
      </c>
      <c r="L50" s="149" t="s">
        <v>685</v>
      </c>
      <c r="M50" s="153">
        <v>6</v>
      </c>
      <c r="N50" s="154">
        <v>1</v>
      </c>
      <c r="O50" s="153">
        <f t="shared" ref="O50:O57" si="50">M50*N50</f>
        <v>6</v>
      </c>
      <c r="P50" s="167" t="str">
        <f t="shared" si="41"/>
        <v>Medio</v>
      </c>
      <c r="Q50" s="153">
        <v>100</v>
      </c>
      <c r="R50" s="153">
        <f t="shared" si="0"/>
        <v>600</v>
      </c>
      <c r="S50" s="153" t="str">
        <f t="shared" si="42"/>
        <v>I</v>
      </c>
      <c r="T50" s="155" t="str">
        <f t="shared" si="43"/>
        <v>No Aceptable</v>
      </c>
      <c r="U50" s="137" t="s">
        <v>391</v>
      </c>
      <c r="V50" s="137" t="s">
        <v>392</v>
      </c>
      <c r="W50" s="137" t="s">
        <v>392</v>
      </c>
      <c r="X50" s="149" t="s">
        <v>626</v>
      </c>
      <c r="Y50" s="148" t="s">
        <v>278</v>
      </c>
      <c r="Z50" s="147" t="s">
        <v>392</v>
      </c>
      <c r="AA50" s="149" t="s">
        <v>795</v>
      </c>
      <c r="AB50" s="147" t="s">
        <v>390</v>
      </c>
      <c r="AC50" s="209" t="s">
        <v>687</v>
      </c>
      <c r="AD50" s="153">
        <v>2</v>
      </c>
      <c r="AE50" s="154">
        <v>1</v>
      </c>
      <c r="AF50" s="156">
        <f t="shared" si="34"/>
        <v>2</v>
      </c>
      <c r="AG50" s="157">
        <f t="shared" si="45"/>
        <v>200</v>
      </c>
      <c r="AH50" s="158" t="str">
        <f t="shared" si="44"/>
        <v>II</v>
      </c>
      <c r="AI50" s="155" t="str">
        <f t="shared" si="46"/>
        <v>No Aceptable o Aceptable con Control Especifico</v>
      </c>
      <c r="AJ50" s="159">
        <v>600</v>
      </c>
      <c r="AK50" s="159">
        <f t="shared" si="48"/>
        <v>200</v>
      </c>
      <c r="AL50" s="160">
        <f t="shared" si="49"/>
        <v>0.66666666666666663</v>
      </c>
      <c r="AM50" s="161" t="s">
        <v>394</v>
      </c>
      <c r="AN50" s="210" t="s">
        <v>399</v>
      </c>
    </row>
    <row r="51" spans="1:40" ht="198" customHeight="1">
      <c r="A51" s="574"/>
      <c r="B51" s="162" t="s">
        <v>385</v>
      </c>
      <c r="C51" s="162" t="s">
        <v>574</v>
      </c>
      <c r="D51" s="136" t="s">
        <v>445</v>
      </c>
      <c r="E51" s="149" t="s">
        <v>845</v>
      </c>
      <c r="F51" s="208" t="s">
        <v>29</v>
      </c>
      <c r="G51" s="136" t="s">
        <v>62</v>
      </c>
      <c r="H51" s="136" t="s">
        <v>446</v>
      </c>
      <c r="I51" s="147" t="s">
        <v>681</v>
      </c>
      <c r="J51" s="149" t="s">
        <v>389</v>
      </c>
      <c r="K51" s="149" t="s">
        <v>397</v>
      </c>
      <c r="L51" s="149" t="s">
        <v>682</v>
      </c>
      <c r="M51" s="153">
        <v>6</v>
      </c>
      <c r="N51" s="154">
        <v>1</v>
      </c>
      <c r="O51" s="153">
        <f t="shared" si="50"/>
        <v>6</v>
      </c>
      <c r="P51" s="167" t="str">
        <f t="shared" si="41"/>
        <v>Medio</v>
      </c>
      <c r="Q51" s="153">
        <v>100</v>
      </c>
      <c r="R51" s="153">
        <f t="shared" si="0"/>
        <v>600</v>
      </c>
      <c r="S51" s="153" t="str">
        <f t="shared" si="42"/>
        <v>I</v>
      </c>
      <c r="T51" s="155" t="str">
        <f t="shared" si="43"/>
        <v>No Aceptable</v>
      </c>
      <c r="U51" s="137" t="s">
        <v>391</v>
      </c>
      <c r="V51" s="137" t="s">
        <v>392</v>
      </c>
      <c r="W51" s="137" t="s">
        <v>392</v>
      </c>
      <c r="X51" s="149" t="s">
        <v>626</v>
      </c>
      <c r="Y51" s="148" t="s">
        <v>278</v>
      </c>
      <c r="Z51" s="147" t="s">
        <v>392</v>
      </c>
      <c r="AA51" s="149" t="s">
        <v>793</v>
      </c>
      <c r="AB51" s="147" t="s">
        <v>390</v>
      </c>
      <c r="AC51" s="209" t="s">
        <v>794</v>
      </c>
      <c r="AD51" s="153">
        <v>2</v>
      </c>
      <c r="AE51" s="154">
        <v>1</v>
      </c>
      <c r="AF51" s="156">
        <f t="shared" si="34"/>
        <v>2</v>
      </c>
      <c r="AG51" s="157">
        <f t="shared" si="45"/>
        <v>200</v>
      </c>
      <c r="AH51" s="158" t="str">
        <f t="shared" si="44"/>
        <v>II</v>
      </c>
      <c r="AI51" s="155" t="str">
        <f t="shared" si="46"/>
        <v>No Aceptable o Aceptable con Control Especifico</v>
      </c>
      <c r="AJ51" s="159">
        <v>600</v>
      </c>
      <c r="AK51" s="159">
        <f t="shared" si="48"/>
        <v>200</v>
      </c>
      <c r="AL51" s="160">
        <f t="shared" si="49"/>
        <v>0.66666666666666663</v>
      </c>
      <c r="AM51" s="161" t="s">
        <v>394</v>
      </c>
      <c r="AN51" s="210" t="s">
        <v>399</v>
      </c>
    </row>
    <row r="52" spans="1:40" ht="198">
      <c r="A52" s="574"/>
      <c r="B52" s="162" t="s">
        <v>385</v>
      </c>
      <c r="C52" s="162" t="s">
        <v>386</v>
      </c>
      <c r="D52" s="136" t="s">
        <v>449</v>
      </c>
      <c r="E52" s="149" t="s">
        <v>845</v>
      </c>
      <c r="F52" s="208" t="s">
        <v>29</v>
      </c>
      <c r="G52" s="208" t="s">
        <v>43</v>
      </c>
      <c r="H52" s="311" t="s">
        <v>1010</v>
      </c>
      <c r="I52" s="147" t="s">
        <v>618</v>
      </c>
      <c r="J52" s="147" t="s">
        <v>397</v>
      </c>
      <c r="K52" s="147" t="s">
        <v>397</v>
      </c>
      <c r="L52" s="147" t="s">
        <v>397</v>
      </c>
      <c r="M52" s="153">
        <v>2</v>
      </c>
      <c r="N52" s="154">
        <v>3</v>
      </c>
      <c r="O52" s="153">
        <f t="shared" si="50"/>
        <v>6</v>
      </c>
      <c r="P52" s="167" t="str">
        <f t="shared" si="41"/>
        <v>Medio</v>
      </c>
      <c r="Q52" s="153">
        <v>10</v>
      </c>
      <c r="R52" s="153">
        <f t="shared" si="0"/>
        <v>60</v>
      </c>
      <c r="S52" s="153" t="str">
        <f t="shared" si="42"/>
        <v>III</v>
      </c>
      <c r="T52" s="155" t="str">
        <f t="shared" si="43"/>
        <v>Mejorable</v>
      </c>
      <c r="U52" s="137" t="s">
        <v>391</v>
      </c>
      <c r="V52" s="137" t="s">
        <v>392</v>
      </c>
      <c r="W52" s="137" t="s">
        <v>392</v>
      </c>
      <c r="X52" s="149" t="s">
        <v>619</v>
      </c>
      <c r="Y52" s="148" t="s">
        <v>278</v>
      </c>
      <c r="Z52" s="147" t="s">
        <v>392</v>
      </c>
      <c r="AA52" s="149" t="s">
        <v>621</v>
      </c>
      <c r="AB52" s="147" t="s">
        <v>390</v>
      </c>
      <c r="AC52" s="209" t="s">
        <v>622</v>
      </c>
      <c r="AD52" s="153">
        <v>2</v>
      </c>
      <c r="AE52" s="154">
        <v>2</v>
      </c>
      <c r="AF52" s="156">
        <f t="shared" si="34"/>
        <v>4</v>
      </c>
      <c r="AG52" s="157">
        <f t="shared" si="45"/>
        <v>40</v>
      </c>
      <c r="AH52" s="158" t="str">
        <f t="shared" si="44"/>
        <v>III</v>
      </c>
      <c r="AI52" s="155" t="str">
        <f t="shared" si="46"/>
        <v>Mejorable</v>
      </c>
      <c r="AJ52" s="159">
        <v>60</v>
      </c>
      <c r="AK52" s="159">
        <f t="shared" si="48"/>
        <v>40</v>
      </c>
      <c r="AL52" s="160">
        <f t="shared" si="49"/>
        <v>0.33333333333333331</v>
      </c>
      <c r="AM52" s="161" t="s">
        <v>407</v>
      </c>
      <c r="AN52" s="210" t="s">
        <v>427</v>
      </c>
    </row>
    <row r="53" spans="1:40" ht="198">
      <c r="A53" s="574"/>
      <c r="B53" s="162" t="s">
        <v>385</v>
      </c>
      <c r="C53" s="162" t="s">
        <v>386</v>
      </c>
      <c r="D53" s="136" t="s">
        <v>449</v>
      </c>
      <c r="E53" s="149" t="s">
        <v>845</v>
      </c>
      <c r="F53" s="311" t="s">
        <v>30</v>
      </c>
      <c r="G53" s="311" t="s">
        <v>44</v>
      </c>
      <c r="H53" s="311" t="s">
        <v>1039</v>
      </c>
      <c r="I53" s="149" t="s">
        <v>645</v>
      </c>
      <c r="J53" s="147" t="s">
        <v>390</v>
      </c>
      <c r="K53" s="147" t="s">
        <v>638</v>
      </c>
      <c r="L53" s="147" t="s">
        <v>639</v>
      </c>
      <c r="M53" s="153">
        <v>2</v>
      </c>
      <c r="N53" s="154">
        <v>4</v>
      </c>
      <c r="O53" s="153">
        <f t="shared" si="50"/>
        <v>8</v>
      </c>
      <c r="P53" s="167" t="str">
        <f t="shared" si="41"/>
        <v>Medio</v>
      </c>
      <c r="Q53" s="153">
        <v>100</v>
      </c>
      <c r="R53" s="153">
        <f t="shared" si="0"/>
        <v>800</v>
      </c>
      <c r="S53" s="153" t="str">
        <f t="shared" si="42"/>
        <v>I</v>
      </c>
      <c r="T53" s="155" t="str">
        <f t="shared" si="43"/>
        <v>No Aceptable</v>
      </c>
      <c r="U53" s="137" t="s">
        <v>391</v>
      </c>
      <c r="V53" s="137" t="s">
        <v>392</v>
      </c>
      <c r="W53" s="137" t="s">
        <v>392</v>
      </c>
      <c r="X53" s="149" t="s">
        <v>626</v>
      </c>
      <c r="Y53" s="262" t="s">
        <v>278</v>
      </c>
      <c r="Z53" s="263" t="s">
        <v>392</v>
      </c>
      <c r="AA53" s="261" t="s">
        <v>960</v>
      </c>
      <c r="AB53" s="263" t="s">
        <v>641</v>
      </c>
      <c r="AC53" s="264" t="s">
        <v>643</v>
      </c>
      <c r="AD53" s="265">
        <v>2</v>
      </c>
      <c r="AE53" s="266">
        <v>3</v>
      </c>
      <c r="AF53" s="267">
        <f t="shared" si="34"/>
        <v>6</v>
      </c>
      <c r="AG53" s="268">
        <f t="shared" si="45"/>
        <v>600</v>
      </c>
      <c r="AH53" s="269" t="str">
        <f t="shared" si="44"/>
        <v>I</v>
      </c>
      <c r="AI53" s="270" t="str">
        <f t="shared" si="46"/>
        <v>No Aceptable</v>
      </c>
      <c r="AJ53" s="271">
        <v>800</v>
      </c>
      <c r="AK53" s="271">
        <f t="shared" si="48"/>
        <v>600</v>
      </c>
      <c r="AL53" s="272">
        <f t="shared" si="49"/>
        <v>0.25</v>
      </c>
      <c r="AM53" s="273" t="s">
        <v>407</v>
      </c>
      <c r="AN53" s="210" t="s">
        <v>634</v>
      </c>
    </row>
    <row r="54" spans="1:40" ht="173.25" customHeight="1">
      <c r="A54" s="564" t="s">
        <v>452</v>
      </c>
      <c r="B54" s="162" t="s">
        <v>385</v>
      </c>
      <c r="C54" s="162" t="s">
        <v>386</v>
      </c>
      <c r="D54" s="136" t="s">
        <v>1031</v>
      </c>
      <c r="E54" s="149" t="s">
        <v>845</v>
      </c>
      <c r="F54" s="208" t="s">
        <v>29</v>
      </c>
      <c r="G54" s="136" t="s">
        <v>67</v>
      </c>
      <c r="H54" s="136" t="s">
        <v>454</v>
      </c>
      <c r="I54" s="147" t="s">
        <v>820</v>
      </c>
      <c r="J54" s="149" t="s">
        <v>389</v>
      </c>
      <c r="K54" s="149" t="s">
        <v>397</v>
      </c>
      <c r="L54" s="149" t="s">
        <v>685</v>
      </c>
      <c r="M54" s="153">
        <v>6</v>
      </c>
      <c r="N54" s="154">
        <v>1</v>
      </c>
      <c r="O54" s="153">
        <f t="shared" si="50"/>
        <v>6</v>
      </c>
      <c r="P54" s="167" t="str">
        <f t="shared" si="41"/>
        <v>Medio</v>
      </c>
      <c r="Q54" s="153">
        <v>100</v>
      </c>
      <c r="R54" s="153">
        <f t="shared" si="0"/>
        <v>600</v>
      </c>
      <c r="S54" s="153" t="str">
        <f t="shared" si="42"/>
        <v>I</v>
      </c>
      <c r="T54" s="155" t="str">
        <f t="shared" si="43"/>
        <v>No Aceptable</v>
      </c>
      <c r="U54" s="137" t="s">
        <v>391</v>
      </c>
      <c r="V54" s="137" t="s">
        <v>392</v>
      </c>
      <c r="W54" s="137" t="s">
        <v>392</v>
      </c>
      <c r="X54" s="149" t="s">
        <v>626</v>
      </c>
      <c r="Y54" s="148" t="s">
        <v>278</v>
      </c>
      <c r="Z54" s="147" t="s">
        <v>392</v>
      </c>
      <c r="AA54" s="149" t="s">
        <v>795</v>
      </c>
      <c r="AB54" s="147" t="s">
        <v>390</v>
      </c>
      <c r="AC54" s="209" t="s">
        <v>687</v>
      </c>
      <c r="AD54" s="153">
        <v>2</v>
      </c>
      <c r="AE54" s="154">
        <v>1</v>
      </c>
      <c r="AF54" s="156">
        <f t="shared" si="34"/>
        <v>2</v>
      </c>
      <c r="AG54" s="157">
        <f t="shared" si="45"/>
        <v>200</v>
      </c>
      <c r="AH54" s="158" t="str">
        <f t="shared" si="44"/>
        <v>II</v>
      </c>
      <c r="AI54" s="155" t="str">
        <f t="shared" si="46"/>
        <v>No Aceptable o Aceptable con Control Especifico</v>
      </c>
      <c r="AJ54" s="159">
        <v>600</v>
      </c>
      <c r="AK54" s="159">
        <f t="shared" si="48"/>
        <v>200</v>
      </c>
      <c r="AL54" s="160">
        <f t="shared" si="49"/>
        <v>0.66666666666666663</v>
      </c>
      <c r="AM54" s="161" t="s">
        <v>394</v>
      </c>
      <c r="AN54" s="210" t="s">
        <v>399</v>
      </c>
    </row>
    <row r="55" spans="1:40" ht="135.44999999999999" customHeight="1">
      <c r="A55" s="564"/>
      <c r="B55" s="162" t="s">
        <v>385</v>
      </c>
      <c r="C55" s="162" t="s">
        <v>386</v>
      </c>
      <c r="D55" s="136" t="s">
        <v>453</v>
      </c>
      <c r="E55" s="149" t="s">
        <v>845</v>
      </c>
      <c r="F55" s="208" t="s">
        <v>29</v>
      </c>
      <c r="G55" s="136" t="s">
        <v>62</v>
      </c>
      <c r="H55" s="136" t="s">
        <v>455</v>
      </c>
      <c r="I55" s="147" t="s">
        <v>681</v>
      </c>
      <c r="J55" s="149" t="s">
        <v>389</v>
      </c>
      <c r="K55" s="149" t="s">
        <v>397</v>
      </c>
      <c r="L55" s="149" t="s">
        <v>682</v>
      </c>
      <c r="M55" s="153">
        <v>6</v>
      </c>
      <c r="N55" s="154">
        <v>1</v>
      </c>
      <c r="O55" s="153">
        <f t="shared" si="50"/>
        <v>6</v>
      </c>
      <c r="P55" s="167" t="str">
        <f t="shared" si="41"/>
        <v>Medio</v>
      </c>
      <c r="Q55" s="153">
        <v>100</v>
      </c>
      <c r="R55" s="153">
        <f t="shared" si="0"/>
        <v>600</v>
      </c>
      <c r="S55" s="153" t="str">
        <f t="shared" si="42"/>
        <v>I</v>
      </c>
      <c r="T55" s="155" t="str">
        <f t="shared" si="43"/>
        <v>No Aceptable</v>
      </c>
      <c r="U55" s="137" t="s">
        <v>391</v>
      </c>
      <c r="V55" s="137" t="s">
        <v>392</v>
      </c>
      <c r="W55" s="137" t="s">
        <v>392</v>
      </c>
      <c r="X55" s="149" t="s">
        <v>626</v>
      </c>
      <c r="Y55" s="148" t="s">
        <v>278</v>
      </c>
      <c r="Z55" s="147" t="s">
        <v>392</v>
      </c>
      <c r="AA55" s="149" t="s">
        <v>793</v>
      </c>
      <c r="AB55" s="147" t="s">
        <v>390</v>
      </c>
      <c r="AC55" s="209" t="s">
        <v>794</v>
      </c>
      <c r="AD55" s="153">
        <v>2</v>
      </c>
      <c r="AE55" s="154">
        <v>1</v>
      </c>
      <c r="AF55" s="156">
        <f t="shared" si="34"/>
        <v>2</v>
      </c>
      <c r="AG55" s="157">
        <f t="shared" si="45"/>
        <v>200</v>
      </c>
      <c r="AH55" s="158" t="str">
        <f t="shared" si="44"/>
        <v>II</v>
      </c>
      <c r="AI55" s="155" t="str">
        <f t="shared" si="46"/>
        <v>No Aceptable o Aceptable con Control Especifico</v>
      </c>
      <c r="AJ55" s="159">
        <v>600</v>
      </c>
      <c r="AK55" s="159">
        <f t="shared" si="48"/>
        <v>200</v>
      </c>
      <c r="AL55" s="160">
        <f t="shared" si="49"/>
        <v>0.66666666666666663</v>
      </c>
      <c r="AM55" s="161" t="s">
        <v>394</v>
      </c>
      <c r="AN55" s="210" t="s">
        <v>399</v>
      </c>
    </row>
    <row r="56" spans="1:40" ht="135.44999999999999" customHeight="1">
      <c r="A56" s="564"/>
      <c r="B56" s="162" t="s">
        <v>385</v>
      </c>
      <c r="C56" s="162" t="s">
        <v>386</v>
      </c>
      <c r="D56" s="136" t="s">
        <v>456</v>
      </c>
      <c r="E56" s="149" t="s">
        <v>845</v>
      </c>
      <c r="F56" s="208" t="s">
        <v>29</v>
      </c>
      <c r="G56" s="136" t="s">
        <v>36</v>
      </c>
      <c r="H56" s="136" t="s">
        <v>432</v>
      </c>
      <c r="I56" s="136" t="s">
        <v>433</v>
      </c>
      <c r="J56" s="153" t="s">
        <v>397</v>
      </c>
      <c r="K56" s="147" t="s">
        <v>397</v>
      </c>
      <c r="L56" s="147" t="s">
        <v>410</v>
      </c>
      <c r="M56" s="153">
        <v>2</v>
      </c>
      <c r="N56" s="154">
        <v>2</v>
      </c>
      <c r="O56" s="156">
        <f t="shared" si="50"/>
        <v>4</v>
      </c>
      <c r="P56" s="167" t="str">
        <f t="shared" si="41"/>
        <v>Bajo</v>
      </c>
      <c r="Q56" s="156">
        <v>60</v>
      </c>
      <c r="R56" s="156">
        <f t="shared" si="0"/>
        <v>240</v>
      </c>
      <c r="S56" s="153" t="str">
        <f t="shared" si="42"/>
        <v>II</v>
      </c>
      <c r="T56" s="155" t="str">
        <f t="shared" si="43"/>
        <v>No Aceptable o Aceptable con Control Especifico</v>
      </c>
      <c r="U56" s="137" t="s">
        <v>391</v>
      </c>
      <c r="V56" s="137" t="s">
        <v>392</v>
      </c>
      <c r="W56" s="137" t="s">
        <v>392</v>
      </c>
      <c r="X56" s="149" t="s">
        <v>434</v>
      </c>
      <c r="Y56" s="148" t="s">
        <v>278</v>
      </c>
      <c r="Z56" s="148" t="s">
        <v>392</v>
      </c>
      <c r="AA56" s="149" t="s">
        <v>963</v>
      </c>
      <c r="AB56" s="147" t="s">
        <v>390</v>
      </c>
      <c r="AC56" s="209" t="s">
        <v>958</v>
      </c>
      <c r="AD56" s="153">
        <v>2</v>
      </c>
      <c r="AE56" s="154">
        <v>1</v>
      </c>
      <c r="AF56" s="156">
        <f t="shared" si="34"/>
        <v>2</v>
      </c>
      <c r="AG56" s="157">
        <f t="shared" si="45"/>
        <v>120</v>
      </c>
      <c r="AH56" s="158" t="str">
        <f t="shared" si="44"/>
        <v>III</v>
      </c>
      <c r="AI56" s="155" t="str">
        <f t="shared" si="46"/>
        <v>Mejorable</v>
      </c>
      <c r="AJ56" s="159">
        <f t="shared" ref="AJ56:AJ58" si="51">R56</f>
        <v>240</v>
      </c>
      <c r="AK56" s="159">
        <f t="shared" si="48"/>
        <v>120</v>
      </c>
      <c r="AL56" s="160">
        <f t="shared" si="49"/>
        <v>0.5</v>
      </c>
      <c r="AM56" s="161" t="s">
        <v>407</v>
      </c>
      <c r="AN56" s="210" t="s">
        <v>395</v>
      </c>
    </row>
    <row r="57" spans="1:40" ht="135.44999999999999" customHeight="1">
      <c r="A57" s="564"/>
      <c r="B57" s="162" t="s">
        <v>385</v>
      </c>
      <c r="C57" s="162" t="s">
        <v>386</v>
      </c>
      <c r="D57" s="136" t="s">
        <v>456</v>
      </c>
      <c r="E57" s="149" t="s">
        <v>845</v>
      </c>
      <c r="F57" s="208" t="s">
        <v>28</v>
      </c>
      <c r="G57" s="136" t="s">
        <v>35</v>
      </c>
      <c r="H57" s="136" t="s">
        <v>457</v>
      </c>
      <c r="I57" s="136" t="s">
        <v>605</v>
      </c>
      <c r="J57" s="149" t="s">
        <v>401</v>
      </c>
      <c r="K57" s="147" t="s">
        <v>397</v>
      </c>
      <c r="L57" s="147" t="s">
        <v>397</v>
      </c>
      <c r="M57" s="153">
        <v>2</v>
      </c>
      <c r="N57" s="154">
        <v>3</v>
      </c>
      <c r="O57" s="153">
        <f t="shared" si="50"/>
        <v>6</v>
      </c>
      <c r="P57" s="167" t="str">
        <f t="shared" si="41"/>
        <v>Medio</v>
      </c>
      <c r="Q57" s="153">
        <v>60</v>
      </c>
      <c r="R57" s="153">
        <f t="shared" si="0"/>
        <v>360</v>
      </c>
      <c r="S57" s="153" t="str">
        <f t="shared" si="42"/>
        <v>II</v>
      </c>
      <c r="T57" s="155" t="str">
        <f t="shared" si="43"/>
        <v>No Aceptable o Aceptable con Control Especifico</v>
      </c>
      <c r="U57" s="137" t="s">
        <v>391</v>
      </c>
      <c r="V57" s="137" t="s">
        <v>392</v>
      </c>
      <c r="W57" s="137" t="s">
        <v>392</v>
      </c>
      <c r="X57" s="149" t="s">
        <v>606</v>
      </c>
      <c r="Y57" s="148" t="s">
        <v>278</v>
      </c>
      <c r="Z57" s="148" t="s">
        <v>392</v>
      </c>
      <c r="AA57" s="149" t="s">
        <v>965</v>
      </c>
      <c r="AB57" s="147" t="s">
        <v>390</v>
      </c>
      <c r="AC57" s="209" t="s">
        <v>966</v>
      </c>
      <c r="AD57" s="153">
        <v>2</v>
      </c>
      <c r="AE57" s="154">
        <v>2</v>
      </c>
      <c r="AF57" s="156">
        <f t="shared" si="34"/>
        <v>4</v>
      </c>
      <c r="AG57" s="157">
        <f t="shared" si="45"/>
        <v>240</v>
      </c>
      <c r="AH57" s="158" t="str">
        <f t="shared" si="44"/>
        <v>II</v>
      </c>
      <c r="AI57" s="155" t="str">
        <f t="shared" si="46"/>
        <v>No Aceptable o Aceptable con Control Especifico</v>
      </c>
      <c r="AJ57" s="159">
        <f t="shared" si="51"/>
        <v>360</v>
      </c>
      <c r="AK57" s="159">
        <f t="shared" si="48"/>
        <v>240</v>
      </c>
      <c r="AL57" s="160">
        <f t="shared" si="49"/>
        <v>0.33333333333333331</v>
      </c>
      <c r="AM57" s="161" t="s">
        <v>394</v>
      </c>
      <c r="AN57" s="210" t="s">
        <v>563</v>
      </c>
    </row>
    <row r="58" spans="1:40" ht="135.44999999999999" customHeight="1">
      <c r="A58" s="564"/>
      <c r="B58" s="162" t="s">
        <v>385</v>
      </c>
      <c r="C58" s="162" t="s">
        <v>386</v>
      </c>
      <c r="D58" s="136" t="s">
        <v>456</v>
      </c>
      <c r="E58" s="149" t="s">
        <v>845</v>
      </c>
      <c r="F58" s="208" t="s">
        <v>28</v>
      </c>
      <c r="G58" s="136" t="s">
        <v>48</v>
      </c>
      <c r="H58" s="136" t="s">
        <v>458</v>
      </c>
      <c r="I58" s="136" t="s">
        <v>600</v>
      </c>
      <c r="J58" s="149" t="s">
        <v>603</v>
      </c>
      <c r="K58" s="149" t="s">
        <v>604</v>
      </c>
      <c r="L58" s="147" t="s">
        <v>390</v>
      </c>
      <c r="M58" s="153">
        <v>2</v>
      </c>
      <c r="N58" s="154">
        <v>3</v>
      </c>
      <c r="O58" s="153">
        <f>M58*N58</f>
        <v>6</v>
      </c>
      <c r="P58" s="167" t="str">
        <f t="shared" si="41"/>
        <v>Medio</v>
      </c>
      <c r="Q58" s="153">
        <v>60</v>
      </c>
      <c r="R58" s="153">
        <f t="shared" si="0"/>
        <v>360</v>
      </c>
      <c r="S58" s="153" t="str">
        <f t="shared" si="42"/>
        <v>II</v>
      </c>
      <c r="T58" s="155" t="str">
        <f t="shared" si="43"/>
        <v>No Aceptable o Aceptable con Control Especifico</v>
      </c>
      <c r="U58" s="137" t="s">
        <v>391</v>
      </c>
      <c r="V58" s="137" t="s">
        <v>392</v>
      </c>
      <c r="W58" s="137" t="s">
        <v>392</v>
      </c>
      <c r="X58" s="149" t="s">
        <v>398</v>
      </c>
      <c r="Y58" s="148" t="s">
        <v>278</v>
      </c>
      <c r="Z58" s="148" t="s">
        <v>392</v>
      </c>
      <c r="AA58" s="149" t="s">
        <v>964</v>
      </c>
      <c r="AB58" s="147" t="s">
        <v>837</v>
      </c>
      <c r="AC58" s="209" t="s">
        <v>659</v>
      </c>
      <c r="AD58" s="153">
        <v>2</v>
      </c>
      <c r="AE58" s="154">
        <v>2</v>
      </c>
      <c r="AF58" s="156">
        <f t="shared" si="34"/>
        <v>4</v>
      </c>
      <c r="AG58" s="157">
        <f t="shared" si="45"/>
        <v>240</v>
      </c>
      <c r="AH58" s="158" t="str">
        <f t="shared" si="44"/>
        <v>II</v>
      </c>
      <c r="AI58" s="155" t="str">
        <f t="shared" si="46"/>
        <v>No Aceptable o Aceptable con Control Especifico</v>
      </c>
      <c r="AJ58" s="159">
        <f t="shared" si="51"/>
        <v>360</v>
      </c>
      <c r="AK58" s="159">
        <f t="shared" si="48"/>
        <v>240</v>
      </c>
      <c r="AL58" s="160">
        <f t="shared" si="49"/>
        <v>0.33333333333333331</v>
      </c>
      <c r="AM58" s="161" t="s">
        <v>394</v>
      </c>
      <c r="AN58" s="210" t="s">
        <v>563</v>
      </c>
    </row>
    <row r="59" spans="1:40" ht="135.44999999999999" customHeight="1">
      <c r="A59" s="564"/>
      <c r="B59" s="162" t="s">
        <v>385</v>
      </c>
      <c r="C59" s="162" t="s">
        <v>386</v>
      </c>
      <c r="D59" s="136" t="s">
        <v>462</v>
      </c>
      <c r="E59" s="149" t="s">
        <v>845</v>
      </c>
      <c r="F59" s="208" t="s">
        <v>27</v>
      </c>
      <c r="G59" s="136" t="s">
        <v>388</v>
      </c>
      <c r="H59" s="208" t="s">
        <v>743</v>
      </c>
      <c r="I59" s="136" t="s">
        <v>596</v>
      </c>
      <c r="J59" s="147" t="s">
        <v>389</v>
      </c>
      <c r="K59" s="149" t="s">
        <v>592</v>
      </c>
      <c r="L59" s="147" t="s">
        <v>390</v>
      </c>
      <c r="M59" s="153">
        <v>2</v>
      </c>
      <c r="N59" s="154">
        <v>3</v>
      </c>
      <c r="O59" s="153">
        <f>M59*N59</f>
        <v>6</v>
      </c>
      <c r="P59" s="167" t="str">
        <f>IF((O59&gt;23),"MuyAlto",IF(O59&gt;9,"Alto",IF(O59&gt;5,"Medio",IF(O59&lt;6,"Bajo"))))</f>
        <v>Medio</v>
      </c>
      <c r="Q59" s="153">
        <v>25</v>
      </c>
      <c r="R59" s="153">
        <f t="shared" si="0"/>
        <v>150</v>
      </c>
      <c r="S59" s="153" t="str">
        <f>IF((R59&gt;599),"I",IF(R59&gt;149,"II",IF(R59&gt;39,"III",IF(R59&lt;31,"IV"))))</f>
        <v>II</v>
      </c>
      <c r="T59" s="155" t="str">
        <f>IF(S59="IV","Aceptable",IF(S59="III","Mejorable",IF(S59="II","No Aceptable o Aceptable con Control Especifico",IF(S59="I","No Aceptable"))))</f>
        <v>No Aceptable o Aceptable con Control Especifico</v>
      </c>
      <c r="U59" s="137" t="s">
        <v>391</v>
      </c>
      <c r="V59" s="137" t="s">
        <v>392</v>
      </c>
      <c r="W59" s="137" t="s">
        <v>392</v>
      </c>
      <c r="X59" s="149" t="s">
        <v>593</v>
      </c>
      <c r="Y59" s="148" t="s">
        <v>278</v>
      </c>
      <c r="Z59" s="148" t="s">
        <v>392</v>
      </c>
      <c r="AA59" s="149" t="s">
        <v>838</v>
      </c>
      <c r="AB59" s="147" t="s">
        <v>390</v>
      </c>
      <c r="AC59" s="209" t="s">
        <v>928</v>
      </c>
      <c r="AD59" s="153">
        <v>2</v>
      </c>
      <c r="AE59" s="154">
        <v>2</v>
      </c>
      <c r="AF59" s="156">
        <f t="shared" si="34"/>
        <v>4</v>
      </c>
      <c r="AG59" s="157">
        <f>AF59*Q59</f>
        <v>100</v>
      </c>
      <c r="AH59" s="158" t="str">
        <f>IF((AG59&gt;599),"I",IF(AG59&gt;149,"II",IF(AG59&gt;39,"III",IF(AG59&lt;31,"IV"))))</f>
        <v>III</v>
      </c>
      <c r="AI59" s="155" t="str">
        <f>IF(AH59="IV","Aceptable",IF(AH59="III","Mejorable",IF(AH59="II","No Aceptable o Aceptable con Control Especifico",IF(AH59="I","No Aceptable"))))</f>
        <v>Mejorable</v>
      </c>
      <c r="AJ59" s="159">
        <f>R59</f>
        <v>150</v>
      </c>
      <c r="AK59" s="159">
        <f>AG59</f>
        <v>100</v>
      </c>
      <c r="AL59" s="160">
        <f>(AJ59-AK59)/AJ59</f>
        <v>0.33333333333333331</v>
      </c>
      <c r="AM59" s="161" t="s">
        <v>394</v>
      </c>
      <c r="AN59" s="210" t="s">
        <v>427</v>
      </c>
    </row>
    <row r="60" spans="1:40" ht="211.2">
      <c r="A60" s="564"/>
      <c r="B60" s="162" t="s">
        <v>385</v>
      </c>
      <c r="C60" s="162" t="s">
        <v>386</v>
      </c>
      <c r="D60" s="208" t="s">
        <v>436</v>
      </c>
      <c r="E60" s="149" t="s">
        <v>845</v>
      </c>
      <c r="F60" s="208" t="s">
        <v>27</v>
      </c>
      <c r="G60" s="208" t="s">
        <v>41</v>
      </c>
      <c r="H60" s="136" t="s">
        <v>437</v>
      </c>
      <c r="I60" s="136" t="s">
        <v>596</v>
      </c>
      <c r="J60" s="147" t="s">
        <v>389</v>
      </c>
      <c r="K60" s="149" t="s">
        <v>598</v>
      </c>
      <c r="L60" s="147" t="s">
        <v>390</v>
      </c>
      <c r="M60" s="153">
        <v>2</v>
      </c>
      <c r="N60" s="154">
        <v>3</v>
      </c>
      <c r="O60" s="153">
        <f>M60*N60</f>
        <v>6</v>
      </c>
      <c r="P60" s="167" t="str">
        <f t="shared" ref="P60" si="52">IF((O60&gt;23),"MuyAlto",IF(O60&gt;9,"Alto",IF(O60&gt;5,"Medio",IF(O60&lt;6,"Bajo"))))</f>
        <v>Medio</v>
      </c>
      <c r="Q60" s="153">
        <v>60</v>
      </c>
      <c r="R60" s="153">
        <f t="shared" si="0"/>
        <v>360</v>
      </c>
      <c r="S60" s="153" t="str">
        <f t="shared" ref="S60" si="53">IF((R60&gt;599),"I",IF(R60&gt;149,"II",IF(R60&gt;39,"III",IF(R60&lt;31,"IV"))))</f>
        <v>II</v>
      </c>
      <c r="T60" s="155" t="str">
        <f t="shared" ref="T60" si="54">IF(S60="IV","Aceptable",IF(S60="III","Mejorable",IF(S60="II","No Aceptable o Aceptable con Control Especifico",IF(S60="I","No Aceptable"))))</f>
        <v>No Aceptable o Aceptable con Control Especifico</v>
      </c>
      <c r="U60" s="137" t="s">
        <v>391</v>
      </c>
      <c r="V60" s="137" t="s">
        <v>392</v>
      </c>
      <c r="W60" s="137" t="s">
        <v>392</v>
      </c>
      <c r="X60" s="149" t="s">
        <v>599</v>
      </c>
      <c r="Y60" s="148" t="s">
        <v>278</v>
      </c>
      <c r="Z60" s="148" t="s">
        <v>392</v>
      </c>
      <c r="AA60" s="149" t="s">
        <v>851</v>
      </c>
      <c r="AB60" s="147" t="s">
        <v>390</v>
      </c>
      <c r="AC60" s="209" t="s">
        <v>928</v>
      </c>
      <c r="AD60" s="153">
        <v>2</v>
      </c>
      <c r="AE60" s="154">
        <v>2</v>
      </c>
      <c r="AF60" s="156">
        <f t="shared" si="34"/>
        <v>4</v>
      </c>
      <c r="AG60" s="157">
        <f>AF60*Q60</f>
        <v>240</v>
      </c>
      <c r="AH60" s="158" t="str">
        <f t="shared" ref="AH60" si="55">IF((AG60&gt;599),"I",IF(AG60&gt;149,"II",IF(AG60&gt;39,"III",IF(AG60&lt;31,"IV"))))</f>
        <v>II</v>
      </c>
      <c r="AI60" s="155" t="str">
        <f>IF(AH60="IV","Aceptable",IF(AH60="III","Mejorable",IF(AH60="II","No Aceptable o Aceptable con Control Especifico",IF(AH60="I","No Aceptable"))))</f>
        <v>No Aceptable o Aceptable con Control Especifico</v>
      </c>
      <c r="AJ60" s="159">
        <f>R60</f>
        <v>360</v>
      </c>
      <c r="AK60" s="159">
        <f>AG60</f>
        <v>240</v>
      </c>
      <c r="AL60" s="160">
        <f>(AJ60-AK60)/AJ60</f>
        <v>0.33333333333333331</v>
      </c>
      <c r="AM60" s="161" t="s">
        <v>407</v>
      </c>
      <c r="AN60" s="210" t="s">
        <v>427</v>
      </c>
    </row>
    <row r="61" spans="1:40" ht="211.2">
      <c r="A61" s="564"/>
      <c r="B61" s="152" t="s">
        <v>385</v>
      </c>
      <c r="C61" s="162" t="s">
        <v>386</v>
      </c>
      <c r="D61" s="136" t="s">
        <v>449</v>
      </c>
      <c r="E61" s="149" t="s">
        <v>845</v>
      </c>
      <c r="F61" s="208" t="s">
        <v>27</v>
      </c>
      <c r="G61" s="208" t="s">
        <v>61</v>
      </c>
      <c r="H61" s="136" t="s">
        <v>423</v>
      </c>
      <c r="I61" s="353" t="s">
        <v>1101</v>
      </c>
      <c r="J61" s="298" t="s">
        <v>389</v>
      </c>
      <c r="K61" s="298" t="s">
        <v>397</v>
      </c>
      <c r="L61" s="298" t="s">
        <v>414</v>
      </c>
      <c r="M61" s="298">
        <v>6</v>
      </c>
      <c r="N61" s="341">
        <v>3</v>
      </c>
      <c r="O61" s="298">
        <v>18</v>
      </c>
      <c r="P61" s="342" t="s">
        <v>1102</v>
      </c>
      <c r="Q61" s="298">
        <v>25</v>
      </c>
      <c r="R61" s="298">
        <v>450</v>
      </c>
      <c r="S61" s="298" t="s">
        <v>148</v>
      </c>
      <c r="T61" s="343" t="s">
        <v>212</v>
      </c>
      <c r="U61" s="342" t="s">
        <v>391</v>
      </c>
      <c r="V61" s="342" t="s">
        <v>392</v>
      </c>
      <c r="W61" s="342" t="s">
        <v>392</v>
      </c>
      <c r="X61" s="340" t="s">
        <v>393</v>
      </c>
      <c r="Y61" s="297" t="s">
        <v>278</v>
      </c>
      <c r="Z61" s="297" t="s">
        <v>392</v>
      </c>
      <c r="AA61" s="340" t="s">
        <v>851</v>
      </c>
      <c r="AB61" s="298" t="s">
        <v>390</v>
      </c>
      <c r="AC61" s="209" t="s">
        <v>928</v>
      </c>
      <c r="AD61" s="298">
        <v>2</v>
      </c>
      <c r="AE61" s="341">
        <v>1</v>
      </c>
      <c r="AF61" s="354">
        <v>2</v>
      </c>
      <c r="AG61" s="298">
        <v>50</v>
      </c>
      <c r="AH61" s="355" t="s">
        <v>171</v>
      </c>
      <c r="AI61" s="347" t="s">
        <v>215</v>
      </c>
      <c r="AJ61" s="356">
        <v>450</v>
      </c>
      <c r="AK61" s="356">
        <v>50</v>
      </c>
      <c r="AL61" s="357">
        <v>0.89</v>
      </c>
      <c r="AM61" s="345" t="s">
        <v>415</v>
      </c>
      <c r="AN61" s="346" t="s">
        <v>411</v>
      </c>
    </row>
    <row r="62" spans="1:40" ht="237.6">
      <c r="A62" s="564"/>
      <c r="B62" s="162" t="s">
        <v>385</v>
      </c>
      <c r="C62" s="162" t="s">
        <v>386</v>
      </c>
      <c r="D62" s="136" t="s">
        <v>456</v>
      </c>
      <c r="E62" s="149" t="s">
        <v>845</v>
      </c>
      <c r="F62" s="208" t="s">
        <v>27</v>
      </c>
      <c r="G62" s="208" t="s">
        <v>566</v>
      </c>
      <c r="H62" s="208" t="s">
        <v>612</v>
      </c>
      <c r="I62" s="136" t="s">
        <v>594</v>
      </c>
      <c r="J62" s="147" t="s">
        <v>389</v>
      </c>
      <c r="K62" s="149" t="s">
        <v>595</v>
      </c>
      <c r="L62" s="147" t="s">
        <v>390</v>
      </c>
      <c r="M62" s="153">
        <v>2</v>
      </c>
      <c r="N62" s="154">
        <v>3</v>
      </c>
      <c r="O62" s="153">
        <f t="shared" ref="O62" si="56">M62*N62</f>
        <v>6</v>
      </c>
      <c r="P62" s="167" t="str">
        <f t="shared" ref="P62" si="57">IF((O62&gt;23),"MuyAlto",IF(O62&gt;9,"Alto",IF(O62&gt;5,"Medio",IF(O62&lt;6,"Bajo"))))</f>
        <v>Medio</v>
      </c>
      <c r="Q62" s="153">
        <v>60</v>
      </c>
      <c r="R62" s="153">
        <f t="shared" si="0"/>
        <v>360</v>
      </c>
      <c r="S62" s="153" t="str">
        <f t="shared" ref="S62" si="58">IF((R62&gt;599),"I",IF(R62&gt;149,"II",IF(R62&gt;39,"III",IF(R62&lt;31,"IV"))))</f>
        <v>II</v>
      </c>
      <c r="T62" s="155" t="str">
        <f t="shared" ref="T62" si="59">IF(S62="IV","Aceptable",IF(S62="III","Mejorable",IF(S62="II","No Aceptable o Aceptable con Control Especifico",IF(S62="I","No Aceptable"))))</f>
        <v>No Aceptable o Aceptable con Control Especifico</v>
      </c>
      <c r="U62" s="137" t="s">
        <v>391</v>
      </c>
      <c r="V62" s="137" t="s">
        <v>392</v>
      </c>
      <c r="W62" s="137" t="s">
        <v>392</v>
      </c>
      <c r="X62" s="149" t="s">
        <v>599</v>
      </c>
      <c r="Y62" s="148" t="s">
        <v>278</v>
      </c>
      <c r="Z62" s="148" t="s">
        <v>392</v>
      </c>
      <c r="AA62" s="149" t="s">
        <v>850</v>
      </c>
      <c r="AB62" s="147" t="s">
        <v>390</v>
      </c>
      <c r="AC62" s="209" t="s">
        <v>928</v>
      </c>
      <c r="AD62" s="153">
        <v>2</v>
      </c>
      <c r="AE62" s="154">
        <v>2</v>
      </c>
      <c r="AF62" s="156">
        <f t="shared" si="34"/>
        <v>4</v>
      </c>
      <c r="AG62" s="157">
        <f>AF62*Q62</f>
        <v>240</v>
      </c>
      <c r="AH62" s="158" t="str">
        <f t="shared" ref="AH62" si="60">IF((AG62&gt;599),"I",IF(AG62&gt;149,"II",IF(AG62&gt;39,"III",IF(AG62&lt;31,"IV"))))</f>
        <v>II</v>
      </c>
      <c r="AI62" s="155" t="str">
        <f>IF(AH62="IV","Aceptable",IF(AH62="III","Mejorable",IF(AH62="II","No Aceptable o Aceptable con Control Especifico",IF(AH62="I","No Aceptable"))))</f>
        <v>No Aceptable o Aceptable con Control Especifico</v>
      </c>
      <c r="AJ62" s="159">
        <f>R62</f>
        <v>360</v>
      </c>
      <c r="AK62" s="159">
        <f>AG62</f>
        <v>240</v>
      </c>
      <c r="AL62" s="160">
        <f>(AJ62-AK62)/AJ62</f>
        <v>0.33333333333333331</v>
      </c>
      <c r="AM62" s="161" t="s">
        <v>394</v>
      </c>
      <c r="AN62" s="210" t="s">
        <v>427</v>
      </c>
    </row>
    <row r="63" spans="1:40" ht="135.44999999999999" customHeight="1">
      <c r="A63" s="564"/>
      <c r="B63" s="162" t="s">
        <v>385</v>
      </c>
      <c r="C63" s="162" t="s">
        <v>386</v>
      </c>
      <c r="D63" s="136" t="s">
        <v>456</v>
      </c>
      <c r="E63" s="149" t="s">
        <v>845</v>
      </c>
      <c r="F63" s="208" t="s">
        <v>24</v>
      </c>
      <c r="G63" s="136" t="s">
        <v>38</v>
      </c>
      <c r="H63" s="136" t="s">
        <v>459</v>
      </c>
      <c r="I63" s="136" t="s">
        <v>460</v>
      </c>
      <c r="J63" s="153" t="s">
        <v>397</v>
      </c>
      <c r="K63" s="136" t="s">
        <v>430</v>
      </c>
      <c r="L63" s="153" t="s">
        <v>397</v>
      </c>
      <c r="M63" s="153">
        <v>2</v>
      </c>
      <c r="N63" s="154">
        <v>4</v>
      </c>
      <c r="O63" s="156">
        <f t="shared" si="12"/>
        <v>8</v>
      </c>
      <c r="P63" s="167" t="str">
        <f t="shared" si="2"/>
        <v>Medio</v>
      </c>
      <c r="Q63" s="156">
        <v>10</v>
      </c>
      <c r="R63" s="156">
        <f t="shared" si="0"/>
        <v>80</v>
      </c>
      <c r="S63" s="153" t="str">
        <f t="shared" si="3"/>
        <v>III</v>
      </c>
      <c r="T63" s="155" t="str">
        <f t="shared" si="4"/>
        <v>Mejorable</v>
      </c>
      <c r="U63" s="137" t="s">
        <v>391</v>
      </c>
      <c r="V63" s="137" t="s">
        <v>392</v>
      </c>
      <c r="W63" s="137" t="s">
        <v>392</v>
      </c>
      <c r="X63" s="149" t="s">
        <v>431</v>
      </c>
      <c r="Y63" s="148" t="s">
        <v>278</v>
      </c>
      <c r="Z63" s="147" t="s">
        <v>392</v>
      </c>
      <c r="AA63" s="147" t="s">
        <v>442</v>
      </c>
      <c r="AB63" s="148" t="s">
        <v>390</v>
      </c>
      <c r="AC63" s="209" t="s">
        <v>562</v>
      </c>
      <c r="AD63" s="153">
        <v>2</v>
      </c>
      <c r="AE63" s="154">
        <v>1</v>
      </c>
      <c r="AF63" s="156">
        <f t="shared" si="34"/>
        <v>2</v>
      </c>
      <c r="AG63" s="157">
        <f>AF63*Q63</f>
        <v>20</v>
      </c>
      <c r="AH63" s="158" t="str">
        <f>IF((AG63&gt;599),"I",IF(AG63&gt;149,"II",IF(AG63&gt;39,"III",IF(AG63&lt;31,"IV"))))</f>
        <v>IV</v>
      </c>
      <c r="AI63" s="155" t="str">
        <f>IF(AH63="IV","Aceptable",IF(AH63="III","Mejorable",IF(AH63="II","No Aceptable o Aceptable con Control Especifico",IF(AH63="I","No Aceptable"))))</f>
        <v>Aceptable</v>
      </c>
      <c r="AJ63" s="159">
        <f>R63</f>
        <v>80</v>
      </c>
      <c r="AK63" s="159">
        <f>AG63</f>
        <v>20</v>
      </c>
      <c r="AL63" s="160">
        <f>(AJ63-AK63)/AJ63</f>
        <v>0.75</v>
      </c>
      <c r="AM63" s="161" t="s">
        <v>443</v>
      </c>
      <c r="AN63" s="210" t="s">
        <v>451</v>
      </c>
    </row>
    <row r="64" spans="1:40" ht="135.44999999999999" customHeight="1">
      <c r="A64" s="564"/>
      <c r="B64" s="162" t="s">
        <v>385</v>
      </c>
      <c r="C64" s="162" t="s">
        <v>386</v>
      </c>
      <c r="D64" s="136" t="s">
        <v>456</v>
      </c>
      <c r="E64" s="149" t="s">
        <v>845</v>
      </c>
      <c r="F64" s="208" t="s">
        <v>25</v>
      </c>
      <c r="G64" s="136" t="s">
        <v>570</v>
      </c>
      <c r="H64" s="136" t="s">
        <v>461</v>
      </c>
      <c r="I64" s="136" t="s">
        <v>403</v>
      </c>
      <c r="J64" s="149" t="s">
        <v>389</v>
      </c>
      <c r="K64" s="147" t="s">
        <v>397</v>
      </c>
      <c r="L64" s="149" t="s">
        <v>404</v>
      </c>
      <c r="M64" s="153">
        <v>2</v>
      </c>
      <c r="N64" s="154">
        <v>3</v>
      </c>
      <c r="O64" s="153">
        <f t="shared" si="12"/>
        <v>6</v>
      </c>
      <c r="P64" s="167" t="str">
        <f t="shared" si="2"/>
        <v>Medio</v>
      </c>
      <c r="Q64" s="153">
        <v>10</v>
      </c>
      <c r="R64" s="153">
        <f t="shared" si="0"/>
        <v>60</v>
      </c>
      <c r="S64" s="153" t="str">
        <f t="shared" si="3"/>
        <v>III</v>
      </c>
      <c r="T64" s="155" t="str">
        <f t="shared" si="4"/>
        <v>Mejorable</v>
      </c>
      <c r="U64" s="137" t="s">
        <v>391</v>
      </c>
      <c r="V64" s="137" t="s">
        <v>392</v>
      </c>
      <c r="W64" s="137" t="s">
        <v>392</v>
      </c>
      <c r="X64" s="149" t="s">
        <v>405</v>
      </c>
      <c r="Y64" s="148" t="s">
        <v>278</v>
      </c>
      <c r="Z64" s="147" t="s">
        <v>607</v>
      </c>
      <c r="AA64" s="149" t="s">
        <v>608</v>
      </c>
      <c r="AB64" s="147" t="s">
        <v>390</v>
      </c>
      <c r="AC64" s="209" t="s">
        <v>658</v>
      </c>
      <c r="AD64" s="153">
        <v>2</v>
      </c>
      <c r="AE64" s="154">
        <v>2</v>
      </c>
      <c r="AF64" s="156">
        <f t="shared" si="34"/>
        <v>4</v>
      </c>
      <c r="AG64" s="157">
        <f t="shared" ref="AG64" si="61">AF64*Q64</f>
        <v>40</v>
      </c>
      <c r="AH64" s="158" t="str">
        <f t="shared" ref="AH64" si="62">IF((AG64&gt;599),"I",IF(AG64&gt;149,"II",IF(AG64&gt;39,"III",IF(AG64&lt;31,"IV"))))</f>
        <v>III</v>
      </c>
      <c r="AI64" s="155" t="str">
        <f t="shared" ref="AI64" si="63">IF(AH64="IV","Aceptable",IF(AH64="III","Mejorable",IF(AH64="II","No Aceptable o Aceptable con Control Especifico",IF(AH64="I","No Aceptable"))))</f>
        <v>Mejorable</v>
      </c>
      <c r="AJ64" s="159">
        <f t="shared" ref="AJ64" si="64">R64</f>
        <v>60</v>
      </c>
      <c r="AK64" s="159">
        <f t="shared" ref="AK64" si="65">AG64</f>
        <v>40</v>
      </c>
      <c r="AL64" s="160">
        <f t="shared" ref="AL64:AL66" si="66">(AJ64-AK64)/AJ64</f>
        <v>0.33333333333333331</v>
      </c>
      <c r="AM64" s="161" t="s">
        <v>407</v>
      </c>
      <c r="AN64" s="210" t="s">
        <v>427</v>
      </c>
    </row>
    <row r="65" spans="1:40" ht="135.44999999999999" customHeight="1">
      <c r="A65" s="564"/>
      <c r="B65" s="162" t="s">
        <v>385</v>
      </c>
      <c r="C65" s="162" t="s">
        <v>386</v>
      </c>
      <c r="D65" s="136" t="s">
        <v>456</v>
      </c>
      <c r="E65" s="149" t="s">
        <v>845</v>
      </c>
      <c r="F65" s="208" t="s">
        <v>25</v>
      </c>
      <c r="G65" s="136" t="s">
        <v>32</v>
      </c>
      <c r="H65" s="136" t="s">
        <v>435</v>
      </c>
      <c r="I65" s="136" t="s">
        <v>664</v>
      </c>
      <c r="J65" s="147" t="s">
        <v>389</v>
      </c>
      <c r="K65" s="149" t="s">
        <v>665</v>
      </c>
      <c r="L65" s="147" t="s">
        <v>390</v>
      </c>
      <c r="M65" s="153">
        <v>2</v>
      </c>
      <c r="N65" s="154">
        <v>4</v>
      </c>
      <c r="O65" s="153">
        <f t="shared" si="12"/>
        <v>8</v>
      </c>
      <c r="P65" s="167" t="str">
        <f t="shared" si="2"/>
        <v>Medio</v>
      </c>
      <c r="Q65" s="153">
        <v>60</v>
      </c>
      <c r="R65" s="153">
        <f t="shared" si="0"/>
        <v>480</v>
      </c>
      <c r="S65" s="153" t="str">
        <f t="shared" si="3"/>
        <v>II</v>
      </c>
      <c r="T65" s="155" t="str">
        <f t="shared" si="4"/>
        <v>No Aceptable o Aceptable con Control Especifico</v>
      </c>
      <c r="U65" s="137" t="s">
        <v>666</v>
      </c>
      <c r="V65" s="137" t="s">
        <v>392</v>
      </c>
      <c r="W65" s="137" t="s">
        <v>392</v>
      </c>
      <c r="X65" s="149" t="s">
        <v>667</v>
      </c>
      <c r="Y65" s="148" t="s">
        <v>278</v>
      </c>
      <c r="Z65" s="148" t="s">
        <v>392</v>
      </c>
      <c r="AA65" s="149" t="s">
        <v>669</v>
      </c>
      <c r="AB65" s="147" t="s">
        <v>390</v>
      </c>
      <c r="AC65" s="209" t="s">
        <v>668</v>
      </c>
      <c r="AD65" s="153">
        <v>2</v>
      </c>
      <c r="AE65" s="154">
        <v>3</v>
      </c>
      <c r="AF65" s="156">
        <f>AD65*AE65</f>
        <v>6</v>
      </c>
      <c r="AG65" s="157">
        <f>AF65*Q65</f>
        <v>360</v>
      </c>
      <c r="AH65" s="158" t="str">
        <f>IF((AG65&gt;599),"I",IF(AG65&gt;149,"II",IF(AG65&gt;39,"III",IF(AG65&lt;31,"IV"))))</f>
        <v>II</v>
      </c>
      <c r="AI65" s="155" t="str">
        <f>IF(AH65="IV","Aceptable",IF(AH65="III","Mejorable",IF(AH65="II","No Aceptable o Aceptable con Control Especifico",IF(AH65="I","No Aceptable"))))</f>
        <v>No Aceptable o Aceptable con Control Especifico</v>
      </c>
      <c r="AJ65" s="159">
        <v>480</v>
      </c>
      <c r="AK65" s="159">
        <f>AG65</f>
        <v>360</v>
      </c>
      <c r="AL65" s="160">
        <f t="shared" si="66"/>
        <v>0.25</v>
      </c>
      <c r="AM65" s="161" t="s">
        <v>394</v>
      </c>
      <c r="AN65" s="210" t="s">
        <v>634</v>
      </c>
    </row>
    <row r="66" spans="1:40" ht="138">
      <c r="A66" s="564"/>
      <c r="B66" s="162" t="s">
        <v>385</v>
      </c>
      <c r="C66" s="162" t="s">
        <v>574</v>
      </c>
      <c r="D66" s="136" t="s">
        <v>456</v>
      </c>
      <c r="E66" s="149" t="s">
        <v>845</v>
      </c>
      <c r="F66" s="311" t="s">
        <v>30</v>
      </c>
      <c r="G66" s="311" t="s">
        <v>44</v>
      </c>
      <c r="H66" s="311" t="s">
        <v>1039</v>
      </c>
      <c r="I66" s="149" t="s">
        <v>645</v>
      </c>
      <c r="J66" s="147" t="s">
        <v>390</v>
      </c>
      <c r="K66" s="147" t="s">
        <v>638</v>
      </c>
      <c r="L66" s="147" t="s">
        <v>639</v>
      </c>
      <c r="M66" s="153">
        <v>2</v>
      </c>
      <c r="N66" s="154">
        <v>4</v>
      </c>
      <c r="O66" s="153">
        <f t="shared" si="12"/>
        <v>8</v>
      </c>
      <c r="P66" s="167" t="str">
        <f t="shared" si="2"/>
        <v>Medio</v>
      </c>
      <c r="Q66" s="153">
        <v>100</v>
      </c>
      <c r="R66" s="153">
        <f t="shared" si="0"/>
        <v>800</v>
      </c>
      <c r="S66" s="153" t="str">
        <f t="shared" si="3"/>
        <v>I</v>
      </c>
      <c r="T66" s="155" t="str">
        <f t="shared" si="4"/>
        <v>No Aceptable</v>
      </c>
      <c r="U66" s="137" t="s">
        <v>391</v>
      </c>
      <c r="V66" s="137" t="s">
        <v>392</v>
      </c>
      <c r="W66" s="137" t="s">
        <v>392</v>
      </c>
      <c r="X66" s="149" t="s">
        <v>626</v>
      </c>
      <c r="Y66" s="148" t="s">
        <v>278</v>
      </c>
      <c r="Z66" s="147" t="s">
        <v>392</v>
      </c>
      <c r="AA66" s="149" t="s">
        <v>960</v>
      </c>
      <c r="AB66" s="147" t="s">
        <v>641</v>
      </c>
      <c r="AC66" s="209" t="s">
        <v>643</v>
      </c>
      <c r="AD66" s="153">
        <v>2</v>
      </c>
      <c r="AE66" s="154">
        <v>3</v>
      </c>
      <c r="AF66" s="156">
        <f t="shared" ref="AF66" si="67">AD66*AE66</f>
        <v>6</v>
      </c>
      <c r="AG66" s="157">
        <f t="shared" ref="AG66" si="68">AF66*Q66</f>
        <v>600</v>
      </c>
      <c r="AH66" s="158" t="str">
        <f t="shared" ref="AH66" si="69">IF((AG66&gt;599),"I",IF(AG66&gt;149,"II",IF(AG66&gt;39,"III",IF(AG66&lt;31,"IV"))))</f>
        <v>I</v>
      </c>
      <c r="AI66" s="155" t="str">
        <f t="shared" ref="AI66" si="70">IF(AH66="IV","Aceptable",IF(AH66="III","Mejorable",IF(AH66="II","No Aceptable o Aceptable con Control Especifico",IF(AH66="I","No Aceptable"))))</f>
        <v>No Aceptable</v>
      </c>
      <c r="AJ66" s="159">
        <v>800</v>
      </c>
      <c r="AK66" s="159">
        <f t="shared" ref="AK66" si="71">AG66</f>
        <v>600</v>
      </c>
      <c r="AL66" s="160">
        <f t="shared" si="66"/>
        <v>0.25</v>
      </c>
      <c r="AM66" s="161" t="s">
        <v>407</v>
      </c>
      <c r="AN66" s="210" t="s">
        <v>634</v>
      </c>
    </row>
    <row r="67" spans="1:40" ht="117" customHeight="1">
      <c r="A67" s="566" t="s">
        <v>567</v>
      </c>
      <c r="B67" s="162" t="s">
        <v>385</v>
      </c>
      <c r="C67" s="162" t="s">
        <v>386</v>
      </c>
      <c r="D67" s="319" t="s">
        <v>760</v>
      </c>
      <c r="E67" s="149" t="s">
        <v>845</v>
      </c>
      <c r="F67" s="208" t="s">
        <v>24</v>
      </c>
      <c r="G67" s="208" t="s">
        <v>72</v>
      </c>
      <c r="H67" s="208" t="s">
        <v>1113</v>
      </c>
      <c r="I67" s="136" t="s">
        <v>774</v>
      </c>
      <c r="J67" s="147" t="s">
        <v>397</v>
      </c>
      <c r="K67" s="147" t="s">
        <v>397</v>
      </c>
      <c r="L67" s="136" t="s">
        <v>775</v>
      </c>
      <c r="M67" s="153">
        <v>2</v>
      </c>
      <c r="N67" s="154">
        <v>2</v>
      </c>
      <c r="O67" s="156">
        <f t="shared" ref="O67:O83" si="72">M67*N67</f>
        <v>4</v>
      </c>
      <c r="P67" s="167" t="str">
        <f t="shared" ref="P67:P83" si="73">IF((O67&gt;23),"MuyAlto",IF(O67&gt;9,"Alto",IF(O67&gt;5,"Medio",IF(O67&lt;6,"Bajo"))))</f>
        <v>Bajo</v>
      </c>
      <c r="Q67" s="156">
        <v>25</v>
      </c>
      <c r="R67" s="156">
        <f t="shared" ref="R67:R83" si="74">O67*Q67</f>
        <v>100</v>
      </c>
      <c r="S67" s="153" t="str">
        <f t="shared" ref="S67:S83" si="75">IF((R67&gt;599),"I",IF(R67&gt;149,"II",IF(R67&gt;39,"III",IF(R67&lt;31,"IV"))))</f>
        <v>III</v>
      </c>
      <c r="T67" s="155" t="str">
        <f t="shared" ref="T67:T83" si="76">IF(S67="IV","Aceptable",IF(S67="III","Mejorable",IF(S67="II","No Aceptable o Aceptable con Control Especifico",IF(S67="I","No Aceptable"))))</f>
        <v>Mejorable</v>
      </c>
      <c r="U67" s="137" t="s">
        <v>391</v>
      </c>
      <c r="V67" s="137" t="s">
        <v>392</v>
      </c>
      <c r="W67" s="137" t="s">
        <v>392</v>
      </c>
      <c r="X67" s="149" t="s">
        <v>463</v>
      </c>
      <c r="Y67" s="148" t="s">
        <v>278</v>
      </c>
      <c r="Z67" s="147" t="s">
        <v>392</v>
      </c>
      <c r="AA67" s="308" t="s">
        <v>779</v>
      </c>
      <c r="AB67" s="147" t="s">
        <v>777</v>
      </c>
      <c r="AC67" s="209" t="s">
        <v>778</v>
      </c>
      <c r="AD67" s="153">
        <v>2</v>
      </c>
      <c r="AE67" s="154">
        <v>1</v>
      </c>
      <c r="AF67" s="156">
        <f t="shared" ref="AF67:AF83" si="77">AD67*AE67</f>
        <v>2</v>
      </c>
      <c r="AG67" s="157">
        <f t="shared" ref="AG67:AG83" si="78">AF67*Q67</f>
        <v>50</v>
      </c>
      <c r="AH67" s="158" t="str">
        <f t="shared" ref="AH67:AH83" si="79">IF((AG67&gt;599),"I",IF(AG67&gt;149,"II",IF(AG67&gt;39,"III",IF(AG67&lt;31,"IV"))))</f>
        <v>III</v>
      </c>
      <c r="AI67" s="155" t="str">
        <f t="shared" ref="AI67:AI83" si="80">IF(AH67="IV","Aceptable",IF(AH67="III","Mejorable",IF(AH67="II","No Aceptable o Aceptable con Control Especifico",IF(AH67="I","No Aceptable"))))</f>
        <v>Mejorable</v>
      </c>
      <c r="AJ67" s="159">
        <f t="shared" ref="AJ67:AJ80" si="81">R67</f>
        <v>100</v>
      </c>
      <c r="AK67" s="159">
        <f t="shared" ref="AK67:AK83" si="82">AG67</f>
        <v>50</v>
      </c>
      <c r="AL67" s="160">
        <f t="shared" ref="AL67:AL83" si="83">(AJ67-AK67)/AJ67</f>
        <v>0.5</v>
      </c>
      <c r="AM67" s="161" t="s">
        <v>419</v>
      </c>
      <c r="AN67" s="210" t="s">
        <v>395</v>
      </c>
    </row>
    <row r="68" spans="1:40" ht="101.55" customHeight="1">
      <c r="A68" s="566"/>
      <c r="B68" s="162" t="s">
        <v>385</v>
      </c>
      <c r="C68" s="162" t="s">
        <v>386</v>
      </c>
      <c r="D68" s="319" t="s">
        <v>770</v>
      </c>
      <c r="E68" s="149" t="s">
        <v>845</v>
      </c>
      <c r="F68" s="208" t="s">
        <v>24</v>
      </c>
      <c r="G68" s="208" t="s">
        <v>38</v>
      </c>
      <c r="H68" s="208" t="s">
        <v>771</v>
      </c>
      <c r="I68" s="136" t="s">
        <v>773</v>
      </c>
      <c r="J68" s="147" t="s">
        <v>397</v>
      </c>
      <c r="K68" s="147" t="s">
        <v>397</v>
      </c>
      <c r="L68" s="136" t="s">
        <v>775</v>
      </c>
      <c r="M68" s="153">
        <v>2</v>
      </c>
      <c r="N68" s="154">
        <v>3</v>
      </c>
      <c r="O68" s="156">
        <f>M68*N68</f>
        <v>6</v>
      </c>
      <c r="P68" s="167" t="str">
        <f>IF((O68&gt;23),"MuyAlto",IF(O68&gt;9,"Alto",IF(O68&gt;5,"Medio",IF(O68&lt;6,"Bajo"))))</f>
        <v>Medio</v>
      </c>
      <c r="Q68" s="156">
        <v>25</v>
      </c>
      <c r="R68" s="156">
        <f>O68*Q68</f>
        <v>150</v>
      </c>
      <c r="S68" s="153" t="str">
        <f>IF((R68&gt;599),"I",IF(R68&gt;149,"II",IF(R68&gt;39,"III",IF(R68&lt;31,"IV"))))</f>
        <v>II</v>
      </c>
      <c r="T68" s="155" t="str">
        <f>IF(S68="IV","Aceptable",IF(S68="III","Mejorable",IF(S68="II","No Aceptable o Aceptable con Control Especifico",IF(S68="I","No Aceptable"))))</f>
        <v>No Aceptable o Aceptable con Control Especifico</v>
      </c>
      <c r="U68" s="137" t="s">
        <v>391</v>
      </c>
      <c r="V68" s="137" t="s">
        <v>392</v>
      </c>
      <c r="W68" s="137" t="s">
        <v>392</v>
      </c>
      <c r="X68" s="147" t="s">
        <v>776</v>
      </c>
      <c r="Y68" s="148" t="s">
        <v>278</v>
      </c>
      <c r="Z68" s="147" t="s">
        <v>392</v>
      </c>
      <c r="AA68" s="308" t="s">
        <v>780</v>
      </c>
      <c r="AB68" s="148" t="s">
        <v>390</v>
      </c>
      <c r="AC68" s="169" t="s">
        <v>781</v>
      </c>
      <c r="AD68" s="153">
        <v>2</v>
      </c>
      <c r="AE68" s="154">
        <v>1</v>
      </c>
      <c r="AF68" s="156">
        <f>AD68*AE68</f>
        <v>2</v>
      </c>
      <c r="AG68" s="157">
        <f>AF68*Q68</f>
        <v>50</v>
      </c>
      <c r="AH68" s="158" t="str">
        <f>IF((AG68&gt;599),"I",IF(AG68&gt;149,"II",IF(AG68&gt;39,"III",IF(AG68&lt;31,"IV"))))</f>
        <v>III</v>
      </c>
      <c r="AI68" s="155" t="str">
        <f>IF(AH68="IV","Aceptable",IF(AH68="III","Mejorable",IF(AH68="II","No Aceptable o Aceptable con Control Especifico",IF(AH68="I","No Aceptable"))))</f>
        <v>Mejorable</v>
      </c>
      <c r="AJ68" s="159">
        <f>R68</f>
        <v>150</v>
      </c>
      <c r="AK68" s="159">
        <f>AG68</f>
        <v>50</v>
      </c>
      <c r="AL68" s="160">
        <f>(AJ68-AK68)/AJ68</f>
        <v>0.66666666666666663</v>
      </c>
      <c r="AM68" s="161" t="s">
        <v>419</v>
      </c>
      <c r="AN68" s="210" t="s">
        <v>399</v>
      </c>
    </row>
    <row r="69" spans="1:40" ht="211.2">
      <c r="A69" s="566"/>
      <c r="B69" s="162" t="s">
        <v>385</v>
      </c>
      <c r="C69" s="162" t="s">
        <v>386</v>
      </c>
      <c r="D69" s="319" t="s">
        <v>764</v>
      </c>
      <c r="E69" s="149" t="s">
        <v>845</v>
      </c>
      <c r="F69" s="208" t="s">
        <v>27</v>
      </c>
      <c r="G69" s="208" t="s">
        <v>590</v>
      </c>
      <c r="H69" s="208" t="s">
        <v>761</v>
      </c>
      <c r="I69" s="136" t="s">
        <v>596</v>
      </c>
      <c r="J69" s="147" t="s">
        <v>389</v>
      </c>
      <c r="K69" s="149" t="s">
        <v>592</v>
      </c>
      <c r="L69" s="147" t="s">
        <v>390</v>
      </c>
      <c r="M69" s="153">
        <v>2</v>
      </c>
      <c r="N69" s="154">
        <v>3</v>
      </c>
      <c r="O69" s="153">
        <f>M69*N69</f>
        <v>6</v>
      </c>
      <c r="P69" s="167" t="str">
        <f>IF((O69&gt;23),"MuyAlto",IF(O69&gt;9,"Alto",IF(O69&gt;5,"Medio",IF(O69&lt;6,"Bajo"))))</f>
        <v>Medio</v>
      </c>
      <c r="Q69" s="153">
        <v>25</v>
      </c>
      <c r="R69" s="153">
        <f t="shared" ref="R69:R70" si="84">O69*Q69</f>
        <v>150</v>
      </c>
      <c r="S69" s="153" t="str">
        <f>IF((R69&gt;599),"I",IF(R69&gt;149,"II",IF(R69&gt;39,"III",IF(R69&lt;31,"IV"))))</f>
        <v>II</v>
      </c>
      <c r="T69" s="155" t="str">
        <f>IF(S69="IV","Aceptable",IF(S69="III","Mejorable",IF(S69="II","No Aceptable o Aceptable con Control Especifico",IF(S69="I","No Aceptable"))))</f>
        <v>No Aceptable o Aceptable con Control Especifico</v>
      </c>
      <c r="U69" s="137" t="s">
        <v>391</v>
      </c>
      <c r="V69" s="137" t="s">
        <v>392</v>
      </c>
      <c r="W69" s="137" t="s">
        <v>392</v>
      </c>
      <c r="X69" s="149" t="s">
        <v>593</v>
      </c>
      <c r="Y69" s="148" t="s">
        <v>278</v>
      </c>
      <c r="Z69" s="148" t="s">
        <v>392</v>
      </c>
      <c r="AA69" s="149" t="s">
        <v>762</v>
      </c>
      <c r="AB69" s="147" t="s">
        <v>390</v>
      </c>
      <c r="AC69" s="209" t="s">
        <v>928</v>
      </c>
      <c r="AD69" s="153">
        <v>2</v>
      </c>
      <c r="AE69" s="154">
        <v>2</v>
      </c>
      <c r="AF69" s="156">
        <f t="shared" ref="AF69:AF70" si="85">AD69*AE69</f>
        <v>4</v>
      </c>
      <c r="AG69" s="157">
        <f>AF69*Q69</f>
        <v>100</v>
      </c>
      <c r="AH69" s="158" t="str">
        <f>IF((AG69&gt;599),"I",IF(AG69&gt;149,"II",IF(AG69&gt;39,"III",IF(AG69&lt;31,"IV"))))</f>
        <v>III</v>
      </c>
      <c r="AI69" s="155" t="str">
        <f>IF(AH69="IV","Aceptable",IF(AH69="III","Mejorable",IF(AH69="II","No Aceptable o Aceptable con Control Especifico",IF(AH69="I","No Aceptable"))))</f>
        <v>Mejorable</v>
      </c>
      <c r="AJ69" s="159">
        <f>R69</f>
        <v>150</v>
      </c>
      <c r="AK69" s="159">
        <f>AG69</f>
        <v>100</v>
      </c>
      <c r="AL69" s="160">
        <f>(AJ69-AK69)/AJ69</f>
        <v>0.33333333333333331</v>
      </c>
      <c r="AM69" s="161" t="s">
        <v>394</v>
      </c>
      <c r="AN69" s="210" t="s">
        <v>427</v>
      </c>
    </row>
    <row r="70" spans="1:40" ht="237.6">
      <c r="A70" s="566"/>
      <c r="B70" s="162" t="s">
        <v>385</v>
      </c>
      <c r="C70" s="162" t="s">
        <v>386</v>
      </c>
      <c r="D70" s="319" t="s">
        <v>763</v>
      </c>
      <c r="E70" s="149" t="s">
        <v>845</v>
      </c>
      <c r="F70" s="208" t="s">
        <v>27</v>
      </c>
      <c r="G70" s="208" t="s">
        <v>566</v>
      </c>
      <c r="H70" s="208" t="s">
        <v>612</v>
      </c>
      <c r="I70" s="136" t="s">
        <v>594</v>
      </c>
      <c r="J70" s="147" t="s">
        <v>389</v>
      </c>
      <c r="K70" s="149" t="s">
        <v>595</v>
      </c>
      <c r="L70" s="147" t="s">
        <v>390</v>
      </c>
      <c r="M70" s="153">
        <v>2</v>
      </c>
      <c r="N70" s="154">
        <v>3</v>
      </c>
      <c r="O70" s="153">
        <f t="shared" ref="O70" si="86">M70*N70</f>
        <v>6</v>
      </c>
      <c r="P70" s="167" t="str">
        <f t="shared" ref="P70" si="87">IF((O70&gt;23),"MuyAlto",IF(O70&gt;9,"Alto",IF(O70&gt;5,"Medio",IF(O70&lt;6,"Bajo"))))</f>
        <v>Medio</v>
      </c>
      <c r="Q70" s="153">
        <v>60</v>
      </c>
      <c r="R70" s="153">
        <f t="shared" si="84"/>
        <v>360</v>
      </c>
      <c r="S70" s="153" t="str">
        <f t="shared" ref="S70" si="88">IF((R70&gt;599),"I",IF(R70&gt;149,"II",IF(R70&gt;39,"III",IF(R70&lt;31,"IV"))))</f>
        <v>II</v>
      </c>
      <c r="T70" s="155" t="str">
        <f t="shared" ref="T70" si="89">IF(S70="IV","Aceptable",IF(S70="III","Mejorable",IF(S70="II","No Aceptable o Aceptable con Control Especifico",IF(S70="I","No Aceptable"))))</f>
        <v>No Aceptable o Aceptable con Control Especifico</v>
      </c>
      <c r="U70" s="137" t="s">
        <v>391</v>
      </c>
      <c r="V70" s="137" t="s">
        <v>392</v>
      </c>
      <c r="W70" s="137" t="s">
        <v>392</v>
      </c>
      <c r="X70" s="149" t="s">
        <v>599</v>
      </c>
      <c r="Y70" s="148" t="s">
        <v>278</v>
      </c>
      <c r="Z70" s="148" t="s">
        <v>392</v>
      </c>
      <c r="AA70" s="149" t="s">
        <v>602</v>
      </c>
      <c r="AB70" s="147" t="s">
        <v>390</v>
      </c>
      <c r="AC70" s="209" t="s">
        <v>928</v>
      </c>
      <c r="AD70" s="153">
        <v>2</v>
      </c>
      <c r="AE70" s="154">
        <v>2</v>
      </c>
      <c r="AF70" s="156">
        <f t="shared" si="85"/>
        <v>4</v>
      </c>
      <c r="AG70" s="157">
        <f>AF70*Q70</f>
        <v>240</v>
      </c>
      <c r="AH70" s="158" t="str">
        <f t="shared" ref="AH70" si="90">IF((AG70&gt;599),"I",IF(AG70&gt;149,"II",IF(AG70&gt;39,"III",IF(AG70&lt;31,"IV"))))</f>
        <v>II</v>
      </c>
      <c r="AI70" s="155" t="str">
        <f>IF(AH70="IV","Aceptable",IF(AH70="III","Mejorable",IF(AH70="II","No Aceptable o Aceptable con Control Especifico",IF(AH70="I","No Aceptable"))))</f>
        <v>No Aceptable o Aceptable con Control Especifico</v>
      </c>
      <c r="AJ70" s="159">
        <f>R70</f>
        <v>360</v>
      </c>
      <c r="AK70" s="159">
        <f>AG70</f>
        <v>240</v>
      </c>
      <c r="AL70" s="160">
        <f>(AJ70-AK70)/AJ70</f>
        <v>0.33333333333333331</v>
      </c>
      <c r="AM70" s="161" t="s">
        <v>394</v>
      </c>
      <c r="AN70" s="210" t="s">
        <v>427</v>
      </c>
    </row>
    <row r="71" spans="1:40" ht="135.44999999999999" customHeight="1">
      <c r="A71" s="566"/>
      <c r="B71" s="162" t="s">
        <v>385</v>
      </c>
      <c r="C71" s="162" t="s">
        <v>386</v>
      </c>
      <c r="D71" s="319" t="s">
        <v>765</v>
      </c>
      <c r="E71" s="149" t="s">
        <v>845</v>
      </c>
      <c r="F71" s="208" t="s">
        <v>26</v>
      </c>
      <c r="G71" s="136" t="s">
        <v>33</v>
      </c>
      <c r="H71" s="136" t="s">
        <v>766</v>
      </c>
      <c r="I71" s="136" t="s">
        <v>769</v>
      </c>
      <c r="J71" s="147" t="s">
        <v>397</v>
      </c>
      <c r="K71" s="147" t="s">
        <v>397</v>
      </c>
      <c r="L71" s="136" t="s">
        <v>767</v>
      </c>
      <c r="M71" s="153">
        <v>2</v>
      </c>
      <c r="N71" s="154">
        <v>3</v>
      </c>
      <c r="O71" s="156">
        <f t="shared" si="72"/>
        <v>6</v>
      </c>
      <c r="P71" s="167" t="str">
        <f t="shared" si="73"/>
        <v>Medio</v>
      </c>
      <c r="Q71" s="156">
        <v>10</v>
      </c>
      <c r="R71" s="156">
        <f t="shared" si="74"/>
        <v>60</v>
      </c>
      <c r="S71" s="153" t="str">
        <f t="shared" si="75"/>
        <v>III</v>
      </c>
      <c r="T71" s="155" t="str">
        <f t="shared" si="76"/>
        <v>Mejorable</v>
      </c>
      <c r="U71" s="137" t="s">
        <v>391</v>
      </c>
      <c r="V71" s="137" t="s">
        <v>392</v>
      </c>
      <c r="W71" s="137" t="s">
        <v>392</v>
      </c>
      <c r="X71" s="567" t="s">
        <v>465</v>
      </c>
      <c r="Y71" s="148" t="s">
        <v>278</v>
      </c>
      <c r="Z71" s="147" t="s">
        <v>392</v>
      </c>
      <c r="AA71" s="149" t="s">
        <v>783</v>
      </c>
      <c r="AB71" s="148" t="s">
        <v>390</v>
      </c>
      <c r="AC71" s="209" t="s">
        <v>768</v>
      </c>
      <c r="AD71" s="153">
        <v>2</v>
      </c>
      <c r="AE71" s="154">
        <v>2</v>
      </c>
      <c r="AF71" s="156">
        <f t="shared" si="77"/>
        <v>4</v>
      </c>
      <c r="AG71" s="157">
        <f t="shared" si="78"/>
        <v>40</v>
      </c>
      <c r="AH71" s="158" t="str">
        <f t="shared" si="79"/>
        <v>III</v>
      </c>
      <c r="AI71" s="155" t="str">
        <f t="shared" si="80"/>
        <v>Mejorable</v>
      </c>
      <c r="AJ71" s="159">
        <f t="shared" si="81"/>
        <v>60</v>
      </c>
      <c r="AK71" s="159">
        <f t="shared" si="82"/>
        <v>40</v>
      </c>
      <c r="AL71" s="160">
        <f t="shared" si="83"/>
        <v>0.33333333333333331</v>
      </c>
      <c r="AM71" s="161" t="s">
        <v>419</v>
      </c>
      <c r="AN71" s="210" t="s">
        <v>427</v>
      </c>
    </row>
    <row r="72" spans="1:40" ht="122.25" customHeight="1">
      <c r="A72" s="566"/>
      <c r="B72" s="162" t="s">
        <v>385</v>
      </c>
      <c r="C72" s="162" t="s">
        <v>386</v>
      </c>
      <c r="D72" s="319" t="s">
        <v>765</v>
      </c>
      <c r="E72" s="149" t="s">
        <v>845</v>
      </c>
      <c r="F72" s="208" t="s">
        <v>26</v>
      </c>
      <c r="G72" s="136" t="s">
        <v>47</v>
      </c>
      <c r="H72" s="136" t="s">
        <v>466</v>
      </c>
      <c r="I72" s="136" t="s">
        <v>467</v>
      </c>
      <c r="J72" s="147" t="s">
        <v>397</v>
      </c>
      <c r="K72" s="147" t="s">
        <v>397</v>
      </c>
      <c r="L72" s="136" t="s">
        <v>782</v>
      </c>
      <c r="M72" s="153">
        <v>2</v>
      </c>
      <c r="N72" s="154">
        <v>3</v>
      </c>
      <c r="O72" s="156">
        <f t="shared" si="72"/>
        <v>6</v>
      </c>
      <c r="P72" s="167" t="str">
        <f t="shared" si="73"/>
        <v>Medio</v>
      </c>
      <c r="Q72" s="156">
        <v>10</v>
      </c>
      <c r="R72" s="156">
        <f t="shared" si="74"/>
        <v>60</v>
      </c>
      <c r="S72" s="153" t="str">
        <f t="shared" si="75"/>
        <v>III</v>
      </c>
      <c r="T72" s="155" t="str">
        <f t="shared" si="76"/>
        <v>Mejorable</v>
      </c>
      <c r="U72" s="137" t="s">
        <v>391</v>
      </c>
      <c r="V72" s="137" t="s">
        <v>392</v>
      </c>
      <c r="W72" s="137" t="s">
        <v>392</v>
      </c>
      <c r="X72" s="567"/>
      <c r="Y72" s="148" t="s">
        <v>278</v>
      </c>
      <c r="Z72" s="147" t="s">
        <v>392</v>
      </c>
      <c r="AA72" s="136" t="s">
        <v>783</v>
      </c>
      <c r="AB72" s="148" t="s">
        <v>468</v>
      </c>
      <c r="AC72" s="209" t="s">
        <v>464</v>
      </c>
      <c r="AD72" s="153">
        <v>2</v>
      </c>
      <c r="AE72" s="154">
        <v>2</v>
      </c>
      <c r="AF72" s="156">
        <f t="shared" si="77"/>
        <v>4</v>
      </c>
      <c r="AG72" s="157">
        <f t="shared" si="78"/>
        <v>40</v>
      </c>
      <c r="AH72" s="158" t="str">
        <f t="shared" si="79"/>
        <v>III</v>
      </c>
      <c r="AI72" s="155" t="str">
        <f t="shared" si="80"/>
        <v>Mejorable</v>
      </c>
      <c r="AJ72" s="159">
        <f t="shared" si="81"/>
        <v>60</v>
      </c>
      <c r="AK72" s="159">
        <f t="shared" si="82"/>
        <v>40</v>
      </c>
      <c r="AL72" s="160">
        <f t="shared" si="83"/>
        <v>0.33333333333333331</v>
      </c>
      <c r="AM72" s="161" t="s">
        <v>419</v>
      </c>
      <c r="AN72" s="210" t="s">
        <v>427</v>
      </c>
    </row>
    <row r="73" spans="1:40" ht="101.55" customHeight="1">
      <c r="A73" s="566"/>
      <c r="B73" s="162" t="s">
        <v>385</v>
      </c>
      <c r="C73" s="162" t="s">
        <v>574</v>
      </c>
      <c r="D73" s="338" t="s">
        <v>796</v>
      </c>
      <c r="E73" s="149" t="s">
        <v>845</v>
      </c>
      <c r="F73" s="208" t="s">
        <v>25</v>
      </c>
      <c r="G73" s="136" t="s">
        <v>569</v>
      </c>
      <c r="H73" s="136" t="s">
        <v>810</v>
      </c>
      <c r="I73" s="149" t="s">
        <v>706</v>
      </c>
      <c r="J73" s="149" t="s">
        <v>389</v>
      </c>
      <c r="K73" s="147" t="s">
        <v>397</v>
      </c>
      <c r="L73" s="149" t="s">
        <v>707</v>
      </c>
      <c r="M73" s="153">
        <v>2</v>
      </c>
      <c r="N73" s="154">
        <v>3</v>
      </c>
      <c r="O73" s="153">
        <f t="shared" si="72"/>
        <v>6</v>
      </c>
      <c r="P73" s="167" t="str">
        <f t="shared" si="73"/>
        <v>Medio</v>
      </c>
      <c r="Q73" s="153">
        <v>60</v>
      </c>
      <c r="R73" s="153">
        <f t="shared" si="74"/>
        <v>360</v>
      </c>
      <c r="S73" s="153" t="str">
        <f t="shared" si="75"/>
        <v>II</v>
      </c>
      <c r="T73" s="155" t="str">
        <f t="shared" si="76"/>
        <v>No Aceptable o Aceptable con Control Especifico</v>
      </c>
      <c r="U73" s="137" t="s">
        <v>391</v>
      </c>
      <c r="V73" s="137" t="s">
        <v>392</v>
      </c>
      <c r="W73" s="137" t="s">
        <v>392</v>
      </c>
      <c r="X73" s="149" t="s">
        <v>708</v>
      </c>
      <c r="Y73" s="148" t="s">
        <v>278</v>
      </c>
      <c r="Z73" s="147" t="s">
        <v>392</v>
      </c>
      <c r="AA73" s="149" t="s">
        <v>709</v>
      </c>
      <c r="AB73" s="147" t="s">
        <v>390</v>
      </c>
      <c r="AC73" s="209" t="s">
        <v>710</v>
      </c>
      <c r="AD73" s="153">
        <v>2</v>
      </c>
      <c r="AE73" s="154">
        <v>2</v>
      </c>
      <c r="AF73" s="156">
        <f t="shared" si="77"/>
        <v>4</v>
      </c>
      <c r="AG73" s="157">
        <f t="shared" si="78"/>
        <v>240</v>
      </c>
      <c r="AH73" s="158" t="str">
        <f t="shared" si="79"/>
        <v>II</v>
      </c>
      <c r="AI73" s="155" t="str">
        <f t="shared" si="80"/>
        <v>No Aceptable o Aceptable con Control Especifico</v>
      </c>
      <c r="AJ73" s="159">
        <f t="shared" si="81"/>
        <v>360</v>
      </c>
      <c r="AK73" s="159">
        <f t="shared" si="82"/>
        <v>240</v>
      </c>
      <c r="AL73" s="160">
        <f t="shared" si="83"/>
        <v>0.33333333333333331</v>
      </c>
      <c r="AM73" s="161" t="s">
        <v>394</v>
      </c>
      <c r="AN73" s="210" t="s">
        <v>427</v>
      </c>
    </row>
    <row r="74" spans="1:40" ht="158.4">
      <c r="A74" s="566"/>
      <c r="B74" s="162" t="s">
        <v>385</v>
      </c>
      <c r="C74" s="162" t="s">
        <v>386</v>
      </c>
      <c r="D74" s="319" t="s">
        <v>763</v>
      </c>
      <c r="E74" s="149" t="s">
        <v>845</v>
      </c>
      <c r="F74" s="208" t="s">
        <v>28</v>
      </c>
      <c r="G74" s="208" t="s">
        <v>48</v>
      </c>
      <c r="H74" s="208" t="s">
        <v>579</v>
      </c>
      <c r="I74" s="136" t="s">
        <v>600</v>
      </c>
      <c r="J74" s="149" t="s">
        <v>603</v>
      </c>
      <c r="K74" s="149" t="s">
        <v>604</v>
      </c>
      <c r="L74" s="147" t="s">
        <v>390</v>
      </c>
      <c r="M74" s="153">
        <v>2</v>
      </c>
      <c r="N74" s="154">
        <v>3</v>
      </c>
      <c r="O74" s="153">
        <f>M74*N74</f>
        <v>6</v>
      </c>
      <c r="P74" s="167" t="str">
        <f t="shared" si="73"/>
        <v>Medio</v>
      </c>
      <c r="Q74" s="153">
        <v>60</v>
      </c>
      <c r="R74" s="153">
        <f t="shared" si="74"/>
        <v>360</v>
      </c>
      <c r="S74" s="153" t="str">
        <f t="shared" si="75"/>
        <v>II</v>
      </c>
      <c r="T74" s="155" t="str">
        <f t="shared" si="76"/>
        <v>No Aceptable o Aceptable con Control Especifico</v>
      </c>
      <c r="U74" s="137" t="s">
        <v>391</v>
      </c>
      <c r="V74" s="137" t="s">
        <v>392</v>
      </c>
      <c r="W74" s="137" t="s">
        <v>392</v>
      </c>
      <c r="X74" s="149" t="s">
        <v>398</v>
      </c>
      <c r="Y74" s="148" t="s">
        <v>278</v>
      </c>
      <c r="Z74" s="148" t="s">
        <v>392</v>
      </c>
      <c r="AA74" s="149" t="s">
        <v>704</v>
      </c>
      <c r="AB74" s="147" t="s">
        <v>837</v>
      </c>
      <c r="AC74" s="209" t="s">
        <v>659</v>
      </c>
      <c r="AD74" s="153">
        <v>2</v>
      </c>
      <c r="AE74" s="154">
        <v>2</v>
      </c>
      <c r="AF74" s="156">
        <f t="shared" si="77"/>
        <v>4</v>
      </c>
      <c r="AG74" s="157">
        <f t="shared" si="78"/>
        <v>240</v>
      </c>
      <c r="AH74" s="158" t="str">
        <f t="shared" si="79"/>
        <v>II</v>
      </c>
      <c r="AI74" s="155" t="str">
        <f t="shared" si="80"/>
        <v>No Aceptable o Aceptable con Control Especifico</v>
      </c>
      <c r="AJ74" s="159">
        <f t="shared" si="81"/>
        <v>360</v>
      </c>
      <c r="AK74" s="159">
        <f t="shared" si="82"/>
        <v>240</v>
      </c>
      <c r="AL74" s="160">
        <f t="shared" si="83"/>
        <v>0.33333333333333331</v>
      </c>
      <c r="AM74" s="161" t="s">
        <v>418</v>
      </c>
      <c r="AN74" s="210" t="s">
        <v>427</v>
      </c>
    </row>
    <row r="75" spans="1:40" ht="158.4">
      <c r="A75" s="566"/>
      <c r="B75" s="162" t="s">
        <v>385</v>
      </c>
      <c r="C75" s="162" t="s">
        <v>386</v>
      </c>
      <c r="D75" s="319" t="s">
        <v>763</v>
      </c>
      <c r="E75" s="149" t="s">
        <v>845</v>
      </c>
      <c r="F75" s="208" t="s">
        <v>28</v>
      </c>
      <c r="G75" s="208" t="s">
        <v>35</v>
      </c>
      <c r="H75" s="208" t="s">
        <v>575</v>
      </c>
      <c r="I75" s="136" t="s">
        <v>798</v>
      </c>
      <c r="J75" s="149" t="s">
        <v>397</v>
      </c>
      <c r="K75" s="147" t="s">
        <v>397</v>
      </c>
      <c r="L75" s="147" t="s">
        <v>390</v>
      </c>
      <c r="M75" s="153">
        <v>2</v>
      </c>
      <c r="N75" s="154">
        <v>3</v>
      </c>
      <c r="O75" s="153">
        <f t="shared" si="72"/>
        <v>6</v>
      </c>
      <c r="P75" s="167" t="str">
        <f t="shared" si="73"/>
        <v>Medio</v>
      </c>
      <c r="Q75" s="153">
        <v>60</v>
      </c>
      <c r="R75" s="153">
        <f t="shared" si="74"/>
        <v>360</v>
      </c>
      <c r="S75" s="153" t="str">
        <f t="shared" si="75"/>
        <v>II</v>
      </c>
      <c r="T75" s="155" t="str">
        <f t="shared" si="76"/>
        <v>No Aceptable o Aceptable con Control Especifico</v>
      </c>
      <c r="U75" s="137" t="s">
        <v>391</v>
      </c>
      <c r="V75" s="137" t="s">
        <v>392</v>
      </c>
      <c r="W75" s="137" t="s">
        <v>392</v>
      </c>
      <c r="X75" s="149" t="s">
        <v>702</v>
      </c>
      <c r="Y75" s="148" t="s">
        <v>278</v>
      </c>
      <c r="Z75" s="148" t="s">
        <v>392</v>
      </c>
      <c r="AA75" s="149" t="s">
        <v>804</v>
      </c>
      <c r="AB75" s="147" t="s">
        <v>390</v>
      </c>
      <c r="AC75" s="209" t="s">
        <v>659</v>
      </c>
      <c r="AD75" s="153">
        <v>2</v>
      </c>
      <c r="AE75" s="154">
        <v>2</v>
      </c>
      <c r="AF75" s="156">
        <f t="shared" si="77"/>
        <v>4</v>
      </c>
      <c r="AG75" s="157">
        <f t="shared" si="78"/>
        <v>240</v>
      </c>
      <c r="AH75" s="158" t="str">
        <f t="shared" si="79"/>
        <v>II</v>
      </c>
      <c r="AI75" s="155" t="str">
        <f t="shared" si="80"/>
        <v>No Aceptable o Aceptable con Control Especifico</v>
      </c>
      <c r="AJ75" s="159">
        <f t="shared" si="81"/>
        <v>360</v>
      </c>
      <c r="AK75" s="159">
        <f t="shared" si="82"/>
        <v>240</v>
      </c>
      <c r="AL75" s="160">
        <f t="shared" si="83"/>
        <v>0.33333333333333331</v>
      </c>
      <c r="AM75" s="161" t="s">
        <v>418</v>
      </c>
      <c r="AN75" s="210" t="s">
        <v>427</v>
      </c>
    </row>
    <row r="76" spans="1:40" ht="237.6">
      <c r="A76" s="566"/>
      <c r="B76" s="162" t="s">
        <v>385</v>
      </c>
      <c r="C76" s="162" t="s">
        <v>386</v>
      </c>
      <c r="D76" s="319" t="s">
        <v>797</v>
      </c>
      <c r="E76" s="149" t="s">
        <v>845</v>
      </c>
      <c r="F76" s="311" t="s">
        <v>28</v>
      </c>
      <c r="G76" s="311" t="s">
        <v>35</v>
      </c>
      <c r="H76" s="208" t="s">
        <v>578</v>
      </c>
      <c r="I76" s="208" t="s">
        <v>800</v>
      </c>
      <c r="J76" s="149" t="s">
        <v>397</v>
      </c>
      <c r="K76" s="147" t="s">
        <v>397</v>
      </c>
      <c r="L76" s="147" t="s">
        <v>397</v>
      </c>
      <c r="M76" s="153">
        <v>2</v>
      </c>
      <c r="N76" s="154">
        <v>3</v>
      </c>
      <c r="O76" s="153">
        <f t="shared" si="72"/>
        <v>6</v>
      </c>
      <c r="P76" s="167" t="str">
        <f t="shared" si="73"/>
        <v>Medio</v>
      </c>
      <c r="Q76" s="153">
        <v>60</v>
      </c>
      <c r="R76" s="153">
        <f t="shared" si="74"/>
        <v>360</v>
      </c>
      <c r="S76" s="153" t="str">
        <f t="shared" si="75"/>
        <v>II</v>
      </c>
      <c r="T76" s="155" t="str">
        <f t="shared" si="76"/>
        <v>No Aceptable o Aceptable con Control Especifico</v>
      </c>
      <c r="U76" s="137" t="s">
        <v>391</v>
      </c>
      <c r="V76" s="137" t="s">
        <v>392</v>
      </c>
      <c r="W76" s="137" t="s">
        <v>392</v>
      </c>
      <c r="X76" s="149" t="s">
        <v>801</v>
      </c>
      <c r="Y76" s="148" t="s">
        <v>278</v>
      </c>
      <c r="Z76" s="148" t="s">
        <v>392</v>
      </c>
      <c r="AA76" s="149" t="s">
        <v>802</v>
      </c>
      <c r="AB76" s="147" t="s">
        <v>390</v>
      </c>
      <c r="AC76" s="209" t="s">
        <v>809</v>
      </c>
      <c r="AD76" s="153">
        <v>2</v>
      </c>
      <c r="AE76" s="154">
        <v>2</v>
      </c>
      <c r="AF76" s="156">
        <f t="shared" si="77"/>
        <v>4</v>
      </c>
      <c r="AG76" s="157">
        <f t="shared" si="78"/>
        <v>240</v>
      </c>
      <c r="AH76" s="158" t="str">
        <f t="shared" si="79"/>
        <v>II</v>
      </c>
      <c r="AI76" s="155" t="str">
        <f t="shared" si="80"/>
        <v>No Aceptable o Aceptable con Control Especifico</v>
      </c>
      <c r="AJ76" s="159">
        <f t="shared" si="81"/>
        <v>360</v>
      </c>
      <c r="AK76" s="159">
        <f t="shared" si="82"/>
        <v>240</v>
      </c>
      <c r="AL76" s="160">
        <f t="shared" si="83"/>
        <v>0.33333333333333331</v>
      </c>
      <c r="AM76" s="161" t="s">
        <v>418</v>
      </c>
      <c r="AN76" s="210" t="s">
        <v>427</v>
      </c>
    </row>
    <row r="77" spans="1:40" ht="264">
      <c r="A77" s="566"/>
      <c r="B77" s="162" t="s">
        <v>385</v>
      </c>
      <c r="C77" s="162" t="s">
        <v>386</v>
      </c>
      <c r="D77" s="319" t="s">
        <v>763</v>
      </c>
      <c r="E77" s="149" t="s">
        <v>845</v>
      </c>
      <c r="F77" s="208" t="s">
        <v>28</v>
      </c>
      <c r="G77" s="208" t="s">
        <v>55</v>
      </c>
      <c r="H77" s="208" t="s">
        <v>576</v>
      </c>
      <c r="I77" s="136" t="s">
        <v>693</v>
      </c>
      <c r="J77" s="149" t="s">
        <v>397</v>
      </c>
      <c r="K77" s="147" t="s">
        <v>397</v>
      </c>
      <c r="L77" s="147" t="s">
        <v>397</v>
      </c>
      <c r="M77" s="153">
        <v>6</v>
      </c>
      <c r="N77" s="154">
        <v>1</v>
      </c>
      <c r="O77" s="153">
        <f t="shared" si="72"/>
        <v>6</v>
      </c>
      <c r="P77" s="167" t="str">
        <f t="shared" si="73"/>
        <v>Medio</v>
      </c>
      <c r="Q77" s="153">
        <v>60</v>
      </c>
      <c r="R77" s="153">
        <f t="shared" si="74"/>
        <v>360</v>
      </c>
      <c r="S77" s="153" t="str">
        <f t="shared" si="75"/>
        <v>II</v>
      </c>
      <c r="T77" s="155" t="str">
        <f t="shared" si="76"/>
        <v>No Aceptable o Aceptable con Control Especifico</v>
      </c>
      <c r="U77" s="137" t="s">
        <v>391</v>
      </c>
      <c r="V77" s="137" t="s">
        <v>392</v>
      </c>
      <c r="W77" s="137" t="s">
        <v>392</v>
      </c>
      <c r="X77" s="149" t="s">
        <v>694</v>
      </c>
      <c r="Y77" s="148" t="s">
        <v>278</v>
      </c>
      <c r="Z77" s="148" t="s">
        <v>392</v>
      </c>
      <c r="AA77" s="149" t="s">
        <v>803</v>
      </c>
      <c r="AB77" s="147" t="s">
        <v>390</v>
      </c>
      <c r="AC77" s="209" t="s">
        <v>808</v>
      </c>
      <c r="AD77" s="153">
        <v>2</v>
      </c>
      <c r="AE77" s="154">
        <v>1</v>
      </c>
      <c r="AF77" s="156">
        <f t="shared" si="77"/>
        <v>2</v>
      </c>
      <c r="AG77" s="157">
        <f t="shared" si="78"/>
        <v>120</v>
      </c>
      <c r="AH77" s="158" t="str">
        <f t="shared" si="79"/>
        <v>III</v>
      </c>
      <c r="AI77" s="155" t="str">
        <f t="shared" si="80"/>
        <v>Mejorable</v>
      </c>
      <c r="AJ77" s="159">
        <f t="shared" si="81"/>
        <v>360</v>
      </c>
      <c r="AK77" s="159">
        <f t="shared" si="82"/>
        <v>120</v>
      </c>
      <c r="AL77" s="160">
        <f t="shared" si="83"/>
        <v>0.66666666666666663</v>
      </c>
      <c r="AM77" s="161" t="s">
        <v>394</v>
      </c>
      <c r="AN77" s="210" t="s">
        <v>425</v>
      </c>
    </row>
    <row r="78" spans="1:40" ht="211.2">
      <c r="A78" s="566"/>
      <c r="B78" s="162" t="s">
        <v>385</v>
      </c>
      <c r="C78" s="162" t="s">
        <v>386</v>
      </c>
      <c r="D78" s="319" t="s">
        <v>763</v>
      </c>
      <c r="E78" s="149" t="s">
        <v>845</v>
      </c>
      <c r="F78" s="311" t="s">
        <v>28</v>
      </c>
      <c r="G78" s="311" t="s">
        <v>42</v>
      </c>
      <c r="H78" s="208" t="s">
        <v>577</v>
      </c>
      <c r="I78" s="136" t="s">
        <v>799</v>
      </c>
      <c r="J78" s="147" t="s">
        <v>397</v>
      </c>
      <c r="K78" s="147" t="s">
        <v>397</v>
      </c>
      <c r="L78" s="147" t="s">
        <v>397</v>
      </c>
      <c r="M78" s="153">
        <v>2</v>
      </c>
      <c r="N78" s="154">
        <v>3</v>
      </c>
      <c r="O78" s="156">
        <f t="shared" si="72"/>
        <v>6</v>
      </c>
      <c r="P78" s="167" t="str">
        <f t="shared" si="73"/>
        <v>Medio</v>
      </c>
      <c r="Q78" s="156">
        <v>60</v>
      </c>
      <c r="R78" s="156">
        <f t="shared" si="74"/>
        <v>360</v>
      </c>
      <c r="S78" s="153" t="str">
        <f t="shared" si="75"/>
        <v>II</v>
      </c>
      <c r="T78" s="155" t="str">
        <f t="shared" si="76"/>
        <v>No Aceptable o Aceptable con Control Especifico</v>
      </c>
      <c r="U78" s="137" t="s">
        <v>391</v>
      </c>
      <c r="V78" s="137" t="s">
        <v>392</v>
      </c>
      <c r="W78" s="137" t="s">
        <v>392</v>
      </c>
      <c r="X78" s="147" t="s">
        <v>805</v>
      </c>
      <c r="Y78" s="148" t="s">
        <v>278</v>
      </c>
      <c r="Z78" s="147" t="s">
        <v>392</v>
      </c>
      <c r="AA78" s="136" t="s">
        <v>806</v>
      </c>
      <c r="AB78" s="148" t="s">
        <v>390</v>
      </c>
      <c r="AC78" s="209" t="s">
        <v>807</v>
      </c>
      <c r="AD78" s="153">
        <v>2</v>
      </c>
      <c r="AE78" s="154">
        <v>2</v>
      </c>
      <c r="AF78" s="156">
        <f t="shared" si="77"/>
        <v>4</v>
      </c>
      <c r="AG78" s="157">
        <f t="shared" si="78"/>
        <v>240</v>
      </c>
      <c r="AH78" s="158" t="str">
        <f t="shared" si="79"/>
        <v>II</v>
      </c>
      <c r="AI78" s="155" t="str">
        <f t="shared" si="80"/>
        <v>No Aceptable o Aceptable con Control Especifico</v>
      </c>
      <c r="AJ78" s="159">
        <f t="shared" si="81"/>
        <v>360</v>
      </c>
      <c r="AK78" s="159">
        <f t="shared" si="82"/>
        <v>240</v>
      </c>
      <c r="AL78" s="160">
        <f t="shared" si="83"/>
        <v>0.33333333333333331</v>
      </c>
      <c r="AM78" s="161" t="s">
        <v>394</v>
      </c>
      <c r="AN78" s="210" t="s">
        <v>427</v>
      </c>
    </row>
    <row r="79" spans="1:40" ht="102.6">
      <c r="A79" s="566"/>
      <c r="B79" s="162" t="s">
        <v>385</v>
      </c>
      <c r="C79" s="162" t="s">
        <v>386</v>
      </c>
      <c r="D79" s="319" t="s">
        <v>792</v>
      </c>
      <c r="E79" s="149" t="s">
        <v>845</v>
      </c>
      <c r="F79" s="208" t="s">
        <v>29</v>
      </c>
      <c r="G79" s="208" t="s">
        <v>43</v>
      </c>
      <c r="H79" s="311" t="s">
        <v>617</v>
      </c>
      <c r="I79" s="147" t="s">
        <v>618</v>
      </c>
      <c r="J79" s="147" t="s">
        <v>397</v>
      </c>
      <c r="K79" s="147" t="s">
        <v>397</v>
      </c>
      <c r="L79" s="147" t="s">
        <v>397</v>
      </c>
      <c r="M79" s="153">
        <v>2</v>
      </c>
      <c r="N79" s="154">
        <v>3</v>
      </c>
      <c r="O79" s="153">
        <f t="shared" si="72"/>
        <v>6</v>
      </c>
      <c r="P79" s="167" t="str">
        <f t="shared" si="73"/>
        <v>Medio</v>
      </c>
      <c r="Q79" s="153">
        <v>10</v>
      </c>
      <c r="R79" s="153">
        <f t="shared" si="74"/>
        <v>60</v>
      </c>
      <c r="S79" s="153" t="str">
        <f t="shared" si="75"/>
        <v>III</v>
      </c>
      <c r="T79" s="155" t="str">
        <f t="shared" si="76"/>
        <v>Mejorable</v>
      </c>
      <c r="U79" s="137" t="s">
        <v>391</v>
      </c>
      <c r="V79" s="137" t="s">
        <v>392</v>
      </c>
      <c r="W79" s="137" t="s">
        <v>392</v>
      </c>
      <c r="X79" s="149" t="s">
        <v>619</v>
      </c>
      <c r="Y79" s="148" t="s">
        <v>278</v>
      </c>
      <c r="Z79" s="147" t="s">
        <v>392</v>
      </c>
      <c r="AA79" s="149" t="s">
        <v>621</v>
      </c>
      <c r="AB79" s="147" t="s">
        <v>390</v>
      </c>
      <c r="AC79" s="209" t="s">
        <v>622</v>
      </c>
      <c r="AD79" s="153">
        <v>2</v>
      </c>
      <c r="AE79" s="154">
        <v>2</v>
      </c>
      <c r="AF79" s="156">
        <f t="shared" si="77"/>
        <v>4</v>
      </c>
      <c r="AG79" s="157">
        <f t="shared" si="78"/>
        <v>40</v>
      </c>
      <c r="AH79" s="158" t="str">
        <f t="shared" si="79"/>
        <v>III</v>
      </c>
      <c r="AI79" s="155" t="str">
        <f t="shared" si="80"/>
        <v>Mejorable</v>
      </c>
      <c r="AJ79" s="159">
        <v>60</v>
      </c>
      <c r="AK79" s="159">
        <f t="shared" si="82"/>
        <v>40</v>
      </c>
      <c r="AL79" s="160">
        <f t="shared" si="83"/>
        <v>0.33333333333333331</v>
      </c>
      <c r="AM79" s="161" t="s">
        <v>407</v>
      </c>
      <c r="AN79" s="210" t="s">
        <v>427</v>
      </c>
    </row>
    <row r="80" spans="1:40" ht="108">
      <c r="A80" s="566"/>
      <c r="B80" s="162" t="s">
        <v>385</v>
      </c>
      <c r="C80" s="162" t="s">
        <v>386</v>
      </c>
      <c r="D80" s="338" t="s">
        <v>785</v>
      </c>
      <c r="E80" s="149" t="s">
        <v>845</v>
      </c>
      <c r="F80" s="208" t="s">
        <v>29</v>
      </c>
      <c r="G80" s="208" t="s">
        <v>36</v>
      </c>
      <c r="H80" s="208" t="s">
        <v>784</v>
      </c>
      <c r="I80" s="136" t="s">
        <v>481</v>
      </c>
      <c r="J80" s="136" t="s">
        <v>478</v>
      </c>
      <c r="K80" s="136" t="s">
        <v>397</v>
      </c>
      <c r="L80" s="136" t="s">
        <v>482</v>
      </c>
      <c r="M80" s="153">
        <v>2</v>
      </c>
      <c r="N80" s="154">
        <v>3</v>
      </c>
      <c r="O80" s="156">
        <f t="shared" si="72"/>
        <v>6</v>
      </c>
      <c r="P80" s="167" t="str">
        <f t="shared" si="73"/>
        <v>Medio</v>
      </c>
      <c r="Q80" s="156">
        <v>25</v>
      </c>
      <c r="R80" s="156">
        <f t="shared" si="74"/>
        <v>150</v>
      </c>
      <c r="S80" s="153" t="str">
        <f t="shared" si="75"/>
        <v>II</v>
      </c>
      <c r="T80" s="155" t="str">
        <f t="shared" si="76"/>
        <v>No Aceptable o Aceptable con Control Especifico</v>
      </c>
      <c r="U80" s="137" t="s">
        <v>391</v>
      </c>
      <c r="V80" s="137" t="s">
        <v>392</v>
      </c>
      <c r="W80" s="137" t="s">
        <v>392</v>
      </c>
      <c r="X80" s="136" t="s">
        <v>483</v>
      </c>
      <c r="Y80" s="148" t="s">
        <v>278</v>
      </c>
      <c r="Z80" s="136" t="s">
        <v>484</v>
      </c>
      <c r="AA80" s="136" t="s">
        <v>786</v>
      </c>
      <c r="AB80" s="148" t="s">
        <v>390</v>
      </c>
      <c r="AC80" s="136" t="s">
        <v>791</v>
      </c>
      <c r="AD80" s="153">
        <v>2</v>
      </c>
      <c r="AE80" s="154">
        <v>2</v>
      </c>
      <c r="AF80" s="156">
        <f t="shared" si="77"/>
        <v>4</v>
      </c>
      <c r="AG80" s="157">
        <f t="shared" si="78"/>
        <v>100</v>
      </c>
      <c r="AH80" s="158" t="str">
        <f t="shared" si="79"/>
        <v>III</v>
      </c>
      <c r="AI80" s="155" t="str">
        <f t="shared" si="80"/>
        <v>Mejorable</v>
      </c>
      <c r="AJ80" s="159">
        <f t="shared" si="81"/>
        <v>150</v>
      </c>
      <c r="AK80" s="159">
        <f t="shared" si="82"/>
        <v>100</v>
      </c>
      <c r="AL80" s="160">
        <f t="shared" si="83"/>
        <v>0.33333333333333331</v>
      </c>
      <c r="AM80" s="161" t="s">
        <v>476</v>
      </c>
      <c r="AN80" s="210" t="s">
        <v>427</v>
      </c>
    </row>
    <row r="81" spans="1:40" ht="108">
      <c r="A81" s="566"/>
      <c r="B81" s="162" t="s">
        <v>385</v>
      </c>
      <c r="C81" s="162" t="s">
        <v>574</v>
      </c>
      <c r="D81" s="338" t="s">
        <v>796</v>
      </c>
      <c r="E81" s="149" t="s">
        <v>845</v>
      </c>
      <c r="F81" s="208" t="s">
        <v>29</v>
      </c>
      <c r="G81" s="208" t="s">
        <v>62</v>
      </c>
      <c r="H81" s="311" t="s">
        <v>812</v>
      </c>
      <c r="I81" s="147" t="s">
        <v>681</v>
      </c>
      <c r="J81" s="149" t="s">
        <v>389</v>
      </c>
      <c r="K81" s="149" t="s">
        <v>397</v>
      </c>
      <c r="L81" s="149" t="s">
        <v>682</v>
      </c>
      <c r="M81" s="153">
        <v>6</v>
      </c>
      <c r="N81" s="154">
        <v>1</v>
      </c>
      <c r="O81" s="153">
        <f t="shared" si="72"/>
        <v>6</v>
      </c>
      <c r="P81" s="167" t="str">
        <f t="shared" si="73"/>
        <v>Medio</v>
      </c>
      <c r="Q81" s="153">
        <v>100</v>
      </c>
      <c r="R81" s="153">
        <f t="shared" si="74"/>
        <v>600</v>
      </c>
      <c r="S81" s="153" t="str">
        <f t="shared" si="75"/>
        <v>I</v>
      </c>
      <c r="T81" s="155" t="str">
        <f t="shared" si="76"/>
        <v>No Aceptable</v>
      </c>
      <c r="U81" s="137" t="s">
        <v>391</v>
      </c>
      <c r="V81" s="137" t="s">
        <v>392</v>
      </c>
      <c r="W81" s="137" t="s">
        <v>392</v>
      </c>
      <c r="X81" s="149" t="s">
        <v>626</v>
      </c>
      <c r="Y81" s="148" t="s">
        <v>278</v>
      </c>
      <c r="Z81" s="147" t="s">
        <v>392</v>
      </c>
      <c r="AA81" s="149" t="s">
        <v>793</v>
      </c>
      <c r="AB81" s="147" t="s">
        <v>390</v>
      </c>
      <c r="AC81" s="209" t="s">
        <v>794</v>
      </c>
      <c r="AD81" s="153">
        <v>2</v>
      </c>
      <c r="AE81" s="154">
        <v>1</v>
      </c>
      <c r="AF81" s="156">
        <f t="shared" si="77"/>
        <v>2</v>
      </c>
      <c r="AG81" s="157">
        <f t="shared" si="78"/>
        <v>200</v>
      </c>
      <c r="AH81" s="158" t="str">
        <f t="shared" si="79"/>
        <v>II</v>
      </c>
      <c r="AI81" s="155" t="str">
        <f t="shared" si="80"/>
        <v>No Aceptable o Aceptable con Control Especifico</v>
      </c>
      <c r="AJ81" s="159">
        <v>600</v>
      </c>
      <c r="AK81" s="159">
        <f t="shared" si="82"/>
        <v>200</v>
      </c>
      <c r="AL81" s="160">
        <f t="shared" si="83"/>
        <v>0.66666666666666663</v>
      </c>
      <c r="AM81" s="161" t="s">
        <v>394</v>
      </c>
      <c r="AN81" s="210" t="s">
        <v>399</v>
      </c>
    </row>
    <row r="82" spans="1:40" ht="102.6">
      <c r="A82" s="566"/>
      <c r="B82" s="162" t="s">
        <v>385</v>
      </c>
      <c r="C82" s="162" t="s">
        <v>574</v>
      </c>
      <c r="D82" s="338" t="s">
        <v>796</v>
      </c>
      <c r="E82" s="149" t="s">
        <v>845</v>
      </c>
      <c r="F82" s="208" t="s">
        <v>29</v>
      </c>
      <c r="G82" s="208" t="s">
        <v>67</v>
      </c>
      <c r="H82" s="311" t="s">
        <v>811</v>
      </c>
      <c r="I82" s="147" t="s">
        <v>820</v>
      </c>
      <c r="J82" s="149" t="s">
        <v>389</v>
      </c>
      <c r="K82" s="149" t="s">
        <v>397</v>
      </c>
      <c r="L82" s="149" t="s">
        <v>685</v>
      </c>
      <c r="M82" s="153">
        <v>6</v>
      </c>
      <c r="N82" s="154">
        <v>1</v>
      </c>
      <c r="O82" s="153">
        <f t="shared" si="72"/>
        <v>6</v>
      </c>
      <c r="P82" s="167" t="str">
        <f t="shared" si="73"/>
        <v>Medio</v>
      </c>
      <c r="Q82" s="153">
        <v>100</v>
      </c>
      <c r="R82" s="153">
        <f t="shared" si="74"/>
        <v>600</v>
      </c>
      <c r="S82" s="153" t="str">
        <f t="shared" si="75"/>
        <v>I</v>
      </c>
      <c r="T82" s="155" t="str">
        <f t="shared" si="76"/>
        <v>No Aceptable</v>
      </c>
      <c r="U82" s="137" t="s">
        <v>391</v>
      </c>
      <c r="V82" s="137" t="s">
        <v>392</v>
      </c>
      <c r="W82" s="137" t="s">
        <v>392</v>
      </c>
      <c r="X82" s="149" t="s">
        <v>626</v>
      </c>
      <c r="Y82" s="148" t="s">
        <v>278</v>
      </c>
      <c r="Z82" s="147" t="s">
        <v>392</v>
      </c>
      <c r="AA82" s="149" t="s">
        <v>795</v>
      </c>
      <c r="AB82" s="147" t="s">
        <v>390</v>
      </c>
      <c r="AC82" s="209" t="s">
        <v>687</v>
      </c>
      <c r="AD82" s="153">
        <v>2</v>
      </c>
      <c r="AE82" s="154">
        <v>1</v>
      </c>
      <c r="AF82" s="156">
        <f t="shared" si="77"/>
        <v>2</v>
      </c>
      <c r="AG82" s="157">
        <f t="shared" si="78"/>
        <v>200</v>
      </c>
      <c r="AH82" s="158" t="str">
        <f t="shared" si="79"/>
        <v>II</v>
      </c>
      <c r="AI82" s="155" t="str">
        <f t="shared" si="80"/>
        <v>No Aceptable o Aceptable con Control Especifico</v>
      </c>
      <c r="AJ82" s="159">
        <v>600</v>
      </c>
      <c r="AK82" s="159">
        <f t="shared" si="82"/>
        <v>200</v>
      </c>
      <c r="AL82" s="160">
        <f t="shared" si="83"/>
        <v>0.66666666666666663</v>
      </c>
      <c r="AM82" s="161" t="s">
        <v>394</v>
      </c>
      <c r="AN82" s="210" t="s">
        <v>399</v>
      </c>
    </row>
    <row r="83" spans="1:40" ht="108">
      <c r="A83" s="566"/>
      <c r="B83" s="162" t="s">
        <v>385</v>
      </c>
      <c r="C83" s="162" t="s">
        <v>574</v>
      </c>
      <c r="D83" s="319" t="s">
        <v>770</v>
      </c>
      <c r="E83" s="149" t="s">
        <v>845</v>
      </c>
      <c r="F83" s="208" t="s">
        <v>30</v>
      </c>
      <c r="G83" s="208" t="s">
        <v>44</v>
      </c>
      <c r="H83" s="311" t="s">
        <v>1039</v>
      </c>
      <c r="I83" s="147" t="s">
        <v>645</v>
      </c>
      <c r="J83" s="147" t="s">
        <v>390</v>
      </c>
      <c r="K83" s="147" t="s">
        <v>638</v>
      </c>
      <c r="L83" s="147" t="s">
        <v>639</v>
      </c>
      <c r="M83" s="153">
        <v>2</v>
      </c>
      <c r="N83" s="154">
        <v>4</v>
      </c>
      <c r="O83" s="153">
        <f t="shared" si="72"/>
        <v>8</v>
      </c>
      <c r="P83" s="167" t="str">
        <f t="shared" si="73"/>
        <v>Medio</v>
      </c>
      <c r="Q83" s="153">
        <v>100</v>
      </c>
      <c r="R83" s="153">
        <f t="shared" si="74"/>
        <v>800</v>
      </c>
      <c r="S83" s="153" t="str">
        <f t="shared" si="75"/>
        <v>I</v>
      </c>
      <c r="T83" s="155" t="str">
        <f t="shared" si="76"/>
        <v>No Aceptable</v>
      </c>
      <c r="U83" s="137" t="s">
        <v>391</v>
      </c>
      <c r="V83" s="137" t="s">
        <v>392</v>
      </c>
      <c r="W83" s="137" t="s">
        <v>392</v>
      </c>
      <c r="X83" s="149" t="s">
        <v>626</v>
      </c>
      <c r="Y83" s="148" t="s">
        <v>278</v>
      </c>
      <c r="Z83" s="147" t="s">
        <v>392</v>
      </c>
      <c r="AA83" s="149" t="s">
        <v>647</v>
      </c>
      <c r="AB83" s="147" t="s">
        <v>641</v>
      </c>
      <c r="AC83" s="209" t="s">
        <v>643</v>
      </c>
      <c r="AD83" s="153">
        <v>2</v>
      </c>
      <c r="AE83" s="154">
        <v>3</v>
      </c>
      <c r="AF83" s="156">
        <f t="shared" si="77"/>
        <v>6</v>
      </c>
      <c r="AG83" s="157">
        <f t="shared" si="78"/>
        <v>600</v>
      </c>
      <c r="AH83" s="158" t="str">
        <f t="shared" si="79"/>
        <v>I</v>
      </c>
      <c r="AI83" s="155" t="str">
        <f t="shared" si="80"/>
        <v>No Aceptable</v>
      </c>
      <c r="AJ83" s="159">
        <v>800</v>
      </c>
      <c r="AK83" s="159">
        <f t="shared" si="82"/>
        <v>600</v>
      </c>
      <c r="AL83" s="160">
        <f t="shared" si="83"/>
        <v>0.25</v>
      </c>
      <c r="AM83" s="161" t="s">
        <v>407</v>
      </c>
      <c r="AN83" s="210" t="s">
        <v>634</v>
      </c>
    </row>
  </sheetData>
  <autoFilter ref="A10:AB75"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71:X72"/>
    <mergeCell ref="A11:A24"/>
    <mergeCell ref="A25:A39"/>
    <mergeCell ref="A67:A83"/>
    <mergeCell ref="A40:A53"/>
    <mergeCell ref="A54:A66"/>
  </mergeCells>
  <conditionalFormatting sqref="M35:N35">
    <cfRule type="cellIs" dxfId="191" priority="501" stopIfTrue="1" operator="greaterThan">
      <formula>#REF!</formula>
    </cfRule>
  </conditionalFormatting>
  <conditionalFormatting sqref="M56:N56 M63:N63">
    <cfRule type="cellIs" dxfId="190" priority="323" stopIfTrue="1" operator="greaterThan">
      <formula>#REF!</formula>
    </cfRule>
  </conditionalFormatting>
  <conditionalFormatting sqref="M67:N68 Q67:Q68">
    <cfRule type="cellIs" dxfId="189" priority="337" stopIfTrue="1" operator="greaterThan">
      <formula>#REF!</formula>
    </cfRule>
  </conditionalFormatting>
  <conditionalFormatting sqref="M14:O24 Q14:R24 AD48:AE60 Q50:R55 AD62:AE83 M71:N72 Q71:Q72 M78:N78 Q78 M80:N80 Q80">
    <cfRule type="cellIs" dxfId="188" priority="336" stopIfTrue="1" operator="greaterThan">
      <formula>#REF!</formula>
    </cfRule>
  </conditionalFormatting>
  <conditionalFormatting sqref="M26:O34">
    <cfRule type="cellIs" dxfId="187" priority="14" stopIfTrue="1" operator="greaterThan">
      <formula>#REF!</formula>
    </cfRule>
  </conditionalFormatting>
  <conditionalFormatting sqref="M36:O45">
    <cfRule type="cellIs" dxfId="186" priority="180" stopIfTrue="1" operator="greaterThan">
      <formula>#REF!</formula>
    </cfRule>
  </conditionalFormatting>
  <conditionalFormatting sqref="M48:O53">
    <cfRule type="cellIs" dxfId="185" priority="201" stopIfTrue="1" operator="greaterThan">
      <formula>#REF!</formula>
    </cfRule>
  </conditionalFormatting>
  <conditionalFormatting sqref="M55:O55">
    <cfRule type="cellIs" dxfId="184" priority="153" stopIfTrue="1" operator="greaterThan">
      <formula>#REF!</formula>
    </cfRule>
  </conditionalFormatting>
  <conditionalFormatting sqref="M59:O60">
    <cfRule type="cellIs" dxfId="183" priority="32" stopIfTrue="1" operator="greaterThan">
      <formula>#REF!</formula>
    </cfRule>
  </conditionalFormatting>
  <conditionalFormatting sqref="M62:O62">
    <cfRule type="cellIs" dxfId="182" priority="121" stopIfTrue="1" operator="greaterThan">
      <formula>#REF!</formula>
    </cfRule>
  </conditionalFormatting>
  <conditionalFormatting sqref="M64:O64">
    <cfRule type="cellIs" dxfId="181" priority="96" stopIfTrue="1" operator="greaterThan">
      <formula>#REF!</formula>
    </cfRule>
  </conditionalFormatting>
  <conditionalFormatting sqref="M66:O66">
    <cfRule type="cellIs" dxfId="180" priority="89" stopIfTrue="1" operator="greaterThan">
      <formula>#REF!</formula>
    </cfRule>
  </conditionalFormatting>
  <conditionalFormatting sqref="M69:O70">
    <cfRule type="cellIs" dxfId="179" priority="335" stopIfTrue="1" operator="greaterThan">
      <formula>#REF!</formula>
    </cfRule>
  </conditionalFormatting>
  <conditionalFormatting sqref="M73:O77">
    <cfRule type="cellIs" dxfId="178" priority="328" stopIfTrue="1" operator="greaterThan">
      <formula>#REF!</formula>
    </cfRule>
  </conditionalFormatting>
  <conditionalFormatting sqref="M79:O79">
    <cfRule type="cellIs" dxfId="177" priority="332" stopIfTrue="1" operator="greaterThan">
      <formula>#REF!</formula>
    </cfRule>
  </conditionalFormatting>
  <conditionalFormatting sqref="M81:O83">
    <cfRule type="cellIs" dxfId="176" priority="330" stopIfTrue="1" operator="greaterThan">
      <formula>#REF!</formula>
    </cfRule>
  </conditionalFormatting>
  <conditionalFormatting sqref="M54:P54">
    <cfRule type="cellIs" dxfId="175" priority="166" stopIfTrue="1" operator="greaterThan">
      <formula>#REF!</formula>
    </cfRule>
  </conditionalFormatting>
  <conditionalFormatting sqref="M65:P65">
    <cfRule type="cellIs" dxfId="174" priority="109" stopIfTrue="1" operator="greaterThan">
      <formula>#REF!</formula>
    </cfRule>
  </conditionalFormatting>
  <conditionalFormatting sqref="M11:R12">
    <cfRule type="cellIs" dxfId="173" priority="413" stopIfTrue="1" operator="greaterThan">
      <formula>#REF!</formula>
    </cfRule>
  </conditionalFormatting>
  <conditionalFormatting sqref="M57:R58">
    <cfRule type="cellIs" dxfId="172" priority="136" stopIfTrue="1" operator="greaterThan">
      <formula>#REF!</formula>
    </cfRule>
  </conditionalFormatting>
  <conditionalFormatting sqref="P11">
    <cfRule type="iconSet" priority="636">
      <iconSet>
        <cfvo type="percent" val="0"/>
        <cfvo type="percent" val="9"/>
        <cfvo type="percent" val="23"/>
      </iconSet>
    </cfRule>
    <cfRule type="iconSet" priority="635">
      <iconSet showValue="0">
        <cfvo type="percent" val="0"/>
        <cfvo type="num" val="10"/>
        <cfvo type="num" val="24"/>
      </iconSet>
    </cfRule>
    <cfRule type="iconSet" priority="634">
      <iconSet showValue="0" reverse="1">
        <cfvo type="percent" val="0"/>
        <cfvo type="num" val="10"/>
        <cfvo type="num" val="24"/>
      </iconSet>
    </cfRule>
    <cfRule type="colorScale" priority="633">
      <colorScale>
        <cfvo type="num" val="6"/>
        <cfvo type="num" val="9"/>
        <cfvo type="num" val="23"/>
        <color rgb="FFF8696B"/>
        <color rgb="FFFFEB84"/>
        <color rgb="FF63BE7B"/>
      </colorScale>
    </cfRule>
  </conditionalFormatting>
  <conditionalFormatting sqref="P12">
    <cfRule type="iconSet" priority="629">
      <iconSet showValue="0" reverse="1">
        <cfvo type="percent" val="0"/>
        <cfvo type="num" val="10"/>
        <cfvo type="num" val="24"/>
      </iconSet>
    </cfRule>
    <cfRule type="iconSet" priority="631">
      <iconSet>
        <cfvo type="percent" val="0"/>
        <cfvo type="percent" val="9"/>
        <cfvo type="percent" val="23"/>
      </iconSet>
    </cfRule>
    <cfRule type="iconSet" priority="630">
      <iconSet showValue="0">
        <cfvo type="percent" val="0"/>
        <cfvo type="num" val="10"/>
        <cfvo type="num" val="24"/>
      </iconSet>
    </cfRule>
    <cfRule type="colorScale" priority="628">
      <colorScale>
        <cfvo type="num" val="6"/>
        <cfvo type="num" val="9"/>
        <cfvo type="num" val="23"/>
        <color rgb="FFF8696B"/>
        <color rgb="FFFFEB84"/>
        <color rgb="FF63BE7B"/>
      </colorScale>
    </cfRule>
  </conditionalFormatting>
  <conditionalFormatting sqref="P14">
    <cfRule type="colorScale" priority="593">
      <colorScale>
        <cfvo type="num" val="6"/>
        <cfvo type="num" val="9"/>
        <cfvo type="num" val="23"/>
        <color rgb="FFF8696B"/>
        <color rgb="FFFFEB84"/>
        <color rgb="FF63BE7B"/>
      </colorScale>
    </cfRule>
    <cfRule type="iconSet" priority="594">
      <iconSet showValue="0" reverse="1">
        <cfvo type="percent" val="0"/>
        <cfvo type="num" val="10"/>
        <cfvo type="num" val="24"/>
      </iconSet>
    </cfRule>
    <cfRule type="iconSet" priority="595">
      <iconSet showValue="0">
        <cfvo type="percent" val="0"/>
        <cfvo type="num" val="10"/>
        <cfvo type="num" val="24"/>
      </iconSet>
    </cfRule>
    <cfRule type="iconSet" priority="596">
      <iconSet>
        <cfvo type="percent" val="0"/>
        <cfvo type="percent" val="9"/>
        <cfvo type="percent" val="23"/>
      </iconSet>
    </cfRule>
  </conditionalFormatting>
  <conditionalFormatting sqref="P14:P24 P66:P83">
    <cfRule type="cellIs" dxfId="171" priority="4" stopIfTrue="1" operator="greaterThan">
      <formula>#REF!</formula>
    </cfRule>
  </conditionalFormatting>
  <conditionalFormatting sqref="P15">
    <cfRule type="iconSet" priority="8">
      <iconSet>
        <cfvo type="percent" val="0"/>
        <cfvo type="percent" val="9"/>
        <cfvo type="percent" val="23"/>
      </iconSet>
    </cfRule>
    <cfRule type="iconSet" priority="7">
      <iconSet showValue="0">
        <cfvo type="percent" val="0"/>
        <cfvo type="num" val="10"/>
        <cfvo type="num" val="24"/>
      </iconSet>
    </cfRule>
    <cfRule type="iconSet" priority="6">
      <iconSet showValue="0" reverse="1">
        <cfvo type="percent" val="0"/>
        <cfvo type="num" val="10"/>
        <cfvo type="num" val="24"/>
      </iconSet>
    </cfRule>
    <cfRule type="colorScale" priority="5">
      <colorScale>
        <cfvo type="num" val="6"/>
        <cfvo type="num" val="9"/>
        <cfvo type="num" val="23"/>
        <color rgb="FFF8696B"/>
        <color rgb="FFFFEB84"/>
        <color rgb="FF63BE7B"/>
      </colorScale>
    </cfRule>
  </conditionalFormatting>
  <conditionalFormatting sqref="P16:P17">
    <cfRule type="iconSet" priority="622">
      <iconSet showValue="0">
        <cfvo type="percent" val="0"/>
        <cfvo type="num" val="10"/>
        <cfvo type="num" val="24"/>
      </iconSet>
    </cfRule>
    <cfRule type="iconSet" priority="621">
      <iconSet showValue="0" reverse="1">
        <cfvo type="percent" val="0"/>
        <cfvo type="num" val="10"/>
        <cfvo type="num" val="24"/>
      </iconSet>
    </cfRule>
    <cfRule type="iconSet" priority="623">
      <iconSet>
        <cfvo type="percent" val="0"/>
        <cfvo type="percent" val="9"/>
        <cfvo type="percent" val="23"/>
      </iconSet>
    </cfRule>
    <cfRule type="colorScale" priority="620">
      <colorScale>
        <cfvo type="num" val="6"/>
        <cfvo type="num" val="9"/>
        <cfvo type="num" val="23"/>
        <color rgb="FFF8696B"/>
        <color rgb="FFFFEB84"/>
        <color rgb="FF63BE7B"/>
      </colorScale>
    </cfRule>
  </conditionalFormatting>
  <conditionalFormatting sqref="P18">
    <cfRule type="iconSet" priority="625">
      <iconSet showValue="0" reverse="1">
        <cfvo type="percent" val="0"/>
        <cfvo type="num" val="10"/>
        <cfvo type="num" val="24"/>
      </iconSet>
    </cfRule>
    <cfRule type="colorScale" priority="624">
      <colorScale>
        <cfvo type="num" val="6"/>
        <cfvo type="num" val="9"/>
        <cfvo type="num" val="23"/>
        <color rgb="FFF8696B"/>
        <color rgb="FFFFEB84"/>
        <color rgb="FF63BE7B"/>
      </colorScale>
    </cfRule>
    <cfRule type="iconSet" priority="626">
      <iconSet showValue="0">
        <cfvo type="percent" val="0"/>
        <cfvo type="num" val="10"/>
        <cfvo type="num" val="24"/>
      </iconSet>
    </cfRule>
    <cfRule type="iconSet" priority="627">
      <iconSet>
        <cfvo type="percent" val="0"/>
        <cfvo type="percent" val="9"/>
        <cfvo type="percent" val="23"/>
      </iconSet>
    </cfRule>
  </conditionalFormatting>
  <conditionalFormatting sqref="P19">
    <cfRule type="iconSet" priority="516">
      <iconSet showValue="0" reverse="1">
        <cfvo type="percent" val="0"/>
        <cfvo type="num" val="10"/>
        <cfvo type="num" val="24"/>
      </iconSet>
    </cfRule>
    <cfRule type="iconSet" priority="518">
      <iconSet>
        <cfvo type="percent" val="0"/>
        <cfvo type="percent" val="9"/>
        <cfvo type="percent" val="23"/>
      </iconSet>
    </cfRule>
    <cfRule type="colorScale" priority="515">
      <colorScale>
        <cfvo type="num" val="6"/>
        <cfvo type="num" val="9"/>
        <cfvo type="num" val="23"/>
        <color rgb="FFF8696B"/>
        <color rgb="FFFFEB84"/>
        <color rgb="FF63BE7B"/>
      </colorScale>
    </cfRule>
    <cfRule type="iconSet" priority="517">
      <iconSet showValue="0">
        <cfvo type="percent" val="0"/>
        <cfvo type="num" val="10"/>
        <cfvo type="num" val="24"/>
      </iconSet>
    </cfRule>
  </conditionalFormatting>
  <conditionalFormatting sqref="P20">
    <cfRule type="iconSet" priority="619">
      <iconSet>
        <cfvo type="percent" val="0"/>
        <cfvo type="percent" val="9"/>
        <cfvo type="percent" val="23"/>
      </iconSet>
    </cfRule>
    <cfRule type="iconSet" priority="618">
      <iconSet showValue="0">
        <cfvo type="percent" val="0"/>
        <cfvo type="num" val="10"/>
        <cfvo type="num" val="24"/>
      </iconSet>
    </cfRule>
    <cfRule type="iconSet" priority="617">
      <iconSet showValue="0" reverse="1">
        <cfvo type="percent" val="0"/>
        <cfvo type="num" val="10"/>
        <cfvo type="num" val="24"/>
      </iconSet>
    </cfRule>
    <cfRule type="colorScale" priority="616">
      <colorScale>
        <cfvo type="num" val="6"/>
        <cfvo type="num" val="9"/>
        <cfvo type="num" val="23"/>
        <color rgb="FFF8696B"/>
        <color rgb="FFFFEB84"/>
        <color rgb="FF63BE7B"/>
      </colorScale>
    </cfRule>
  </conditionalFormatting>
  <conditionalFormatting sqref="P21">
    <cfRule type="iconSet" priority="614">
      <iconSet showValue="0">
        <cfvo type="percent" val="0"/>
        <cfvo type="num" val="10"/>
        <cfvo type="num" val="24"/>
      </iconSet>
    </cfRule>
    <cfRule type="colorScale" priority="612">
      <colorScale>
        <cfvo type="num" val="6"/>
        <cfvo type="num" val="9"/>
        <cfvo type="num" val="23"/>
        <color rgb="FFF8696B"/>
        <color rgb="FFFFEB84"/>
        <color rgb="FF63BE7B"/>
      </colorScale>
    </cfRule>
    <cfRule type="iconSet" priority="613">
      <iconSet showValue="0" reverse="1">
        <cfvo type="percent" val="0"/>
        <cfvo type="num" val="10"/>
        <cfvo type="num" val="24"/>
      </iconSet>
    </cfRule>
    <cfRule type="iconSet" priority="615">
      <iconSet>
        <cfvo type="percent" val="0"/>
        <cfvo type="percent" val="9"/>
        <cfvo type="percent" val="23"/>
      </iconSet>
    </cfRule>
  </conditionalFormatting>
  <conditionalFormatting sqref="P22">
    <cfRule type="iconSet" priority="543">
      <iconSet showValue="0">
        <cfvo type="percent" val="0"/>
        <cfvo type="num" val="10"/>
        <cfvo type="num" val="24"/>
      </iconSet>
    </cfRule>
    <cfRule type="iconSet" priority="542">
      <iconSet showValue="0" reverse="1">
        <cfvo type="percent" val="0"/>
        <cfvo type="num" val="10"/>
        <cfvo type="num" val="24"/>
      </iconSet>
    </cfRule>
    <cfRule type="colorScale" priority="541">
      <colorScale>
        <cfvo type="num" val="6"/>
        <cfvo type="num" val="9"/>
        <cfvo type="num" val="23"/>
        <color rgb="FFF8696B"/>
        <color rgb="FFFFEB84"/>
        <color rgb="FF63BE7B"/>
      </colorScale>
    </cfRule>
    <cfRule type="iconSet" priority="544">
      <iconSet>
        <cfvo type="percent" val="0"/>
        <cfvo type="percent" val="9"/>
        <cfvo type="percent" val="23"/>
      </iconSet>
    </cfRule>
  </conditionalFormatting>
  <conditionalFormatting sqref="P23">
    <cfRule type="colorScale" priority="554">
      <colorScale>
        <cfvo type="num" val="6"/>
        <cfvo type="num" val="9"/>
        <cfvo type="num" val="23"/>
        <color rgb="FFF8696B"/>
        <color rgb="FFFFEB84"/>
        <color rgb="FF63BE7B"/>
      </colorScale>
    </cfRule>
    <cfRule type="iconSet" priority="555">
      <iconSet showValue="0" reverse="1">
        <cfvo type="percent" val="0"/>
        <cfvo type="num" val="10"/>
        <cfvo type="num" val="24"/>
      </iconSet>
    </cfRule>
    <cfRule type="iconSet" priority="556">
      <iconSet showValue="0">
        <cfvo type="percent" val="0"/>
        <cfvo type="num" val="10"/>
        <cfvo type="num" val="24"/>
      </iconSet>
    </cfRule>
    <cfRule type="iconSet" priority="557">
      <iconSet>
        <cfvo type="percent" val="0"/>
        <cfvo type="percent" val="9"/>
        <cfvo type="percent" val="23"/>
      </iconSet>
    </cfRule>
  </conditionalFormatting>
  <conditionalFormatting sqref="P24">
    <cfRule type="iconSet" priority="2390">
      <iconSet showValue="0">
        <cfvo type="percent" val="0"/>
        <cfvo type="num" val="10"/>
        <cfvo type="num" val="24"/>
      </iconSet>
    </cfRule>
    <cfRule type="iconSet" priority="2389">
      <iconSet showValue="0" reverse="1">
        <cfvo type="percent" val="0"/>
        <cfvo type="num" val="10"/>
        <cfvo type="num" val="24"/>
      </iconSet>
    </cfRule>
    <cfRule type="colorScale" priority="2388">
      <colorScale>
        <cfvo type="num" val="6"/>
        <cfvo type="num" val="9"/>
        <cfvo type="num" val="23"/>
        <color rgb="FFF8696B"/>
        <color rgb="FFFFEB84"/>
        <color rgb="FF63BE7B"/>
      </colorScale>
    </cfRule>
    <cfRule type="iconSet" priority="2391">
      <iconSet>
        <cfvo type="percent" val="0"/>
        <cfvo type="percent" val="9"/>
        <cfvo type="percent" val="23"/>
      </iconSet>
    </cfRule>
  </conditionalFormatting>
  <conditionalFormatting sqref="P26">
    <cfRule type="iconSet" priority="474">
      <iconSet showValue="0" reverse="1">
        <cfvo type="percent" val="0"/>
        <cfvo type="num" val="10"/>
        <cfvo type="num" val="24"/>
      </iconSet>
    </cfRule>
    <cfRule type="colorScale" priority="473">
      <colorScale>
        <cfvo type="num" val="6"/>
        <cfvo type="num" val="9"/>
        <cfvo type="num" val="23"/>
        <color rgb="FFF8696B"/>
        <color rgb="FFFFEB84"/>
        <color rgb="FF63BE7B"/>
      </colorScale>
    </cfRule>
    <cfRule type="iconSet" priority="476">
      <iconSet>
        <cfvo type="percent" val="0"/>
        <cfvo type="percent" val="9"/>
        <cfvo type="percent" val="23"/>
      </iconSet>
    </cfRule>
    <cfRule type="iconSet" priority="475">
      <iconSet showValue="0">
        <cfvo type="percent" val="0"/>
        <cfvo type="num" val="10"/>
        <cfvo type="num" val="24"/>
      </iconSet>
    </cfRule>
  </conditionalFormatting>
  <conditionalFormatting sqref="P26:P30">
    <cfRule type="cellIs" dxfId="170" priority="17" stopIfTrue="1" operator="greaterThan">
      <formula>#REF!</formula>
    </cfRule>
  </conditionalFormatting>
  <conditionalFormatting sqref="P27">
    <cfRule type="colorScale" priority="421">
      <colorScale>
        <cfvo type="num" val="6"/>
        <cfvo type="num" val="9"/>
        <cfvo type="num" val="23"/>
        <color rgb="FFF8696B"/>
        <color rgb="FFFFEB84"/>
        <color rgb="FF63BE7B"/>
      </colorScale>
    </cfRule>
    <cfRule type="iconSet" priority="424">
      <iconSet>
        <cfvo type="percent" val="0"/>
        <cfvo type="percent" val="9"/>
        <cfvo type="percent" val="23"/>
      </iconSet>
    </cfRule>
    <cfRule type="iconSet" priority="423">
      <iconSet showValue="0">
        <cfvo type="percent" val="0"/>
        <cfvo type="num" val="10"/>
        <cfvo type="num" val="24"/>
      </iconSet>
    </cfRule>
    <cfRule type="iconSet" priority="422">
      <iconSet showValue="0" reverse="1">
        <cfvo type="percent" val="0"/>
        <cfvo type="num" val="10"/>
        <cfvo type="num" val="24"/>
      </iconSet>
    </cfRule>
  </conditionalFormatting>
  <conditionalFormatting sqref="P28">
    <cfRule type="colorScale" priority="18">
      <colorScale>
        <cfvo type="num" val="6"/>
        <cfvo type="num" val="9"/>
        <cfvo type="num" val="23"/>
        <color rgb="FFF8696B"/>
        <color rgb="FFFFEB84"/>
        <color rgb="FF63BE7B"/>
      </colorScale>
    </cfRule>
    <cfRule type="iconSet" priority="21">
      <iconSet>
        <cfvo type="percent" val="0"/>
        <cfvo type="percent" val="9"/>
        <cfvo type="percent" val="23"/>
      </iconSet>
    </cfRule>
    <cfRule type="iconSet" priority="20">
      <iconSet showValue="0">
        <cfvo type="percent" val="0"/>
        <cfvo type="num" val="10"/>
        <cfvo type="num" val="24"/>
      </iconSet>
    </cfRule>
    <cfRule type="iconSet" priority="19">
      <iconSet showValue="0" reverse="1">
        <cfvo type="percent" val="0"/>
        <cfvo type="num" val="10"/>
        <cfvo type="num" val="24"/>
      </iconSet>
    </cfRule>
  </conditionalFormatting>
  <conditionalFormatting sqref="P29">
    <cfRule type="iconSet" priority="463">
      <iconSet>
        <cfvo type="percent" val="0"/>
        <cfvo type="percent" val="9"/>
        <cfvo type="percent" val="23"/>
      </iconSet>
    </cfRule>
    <cfRule type="iconSet" priority="462">
      <iconSet showValue="0">
        <cfvo type="percent" val="0"/>
        <cfvo type="num" val="10"/>
        <cfvo type="num" val="24"/>
      </iconSet>
    </cfRule>
    <cfRule type="iconSet" priority="461">
      <iconSet showValue="0" reverse="1">
        <cfvo type="percent" val="0"/>
        <cfvo type="num" val="10"/>
        <cfvo type="num" val="24"/>
      </iconSet>
    </cfRule>
    <cfRule type="colorScale" priority="460">
      <colorScale>
        <cfvo type="num" val="6"/>
        <cfvo type="num" val="9"/>
        <cfvo type="num" val="23"/>
        <color rgb="FFF8696B"/>
        <color rgb="FFFFEB84"/>
        <color rgb="FF63BE7B"/>
      </colorScale>
    </cfRule>
  </conditionalFormatting>
  <conditionalFormatting sqref="P30">
    <cfRule type="iconSet" priority="449">
      <iconSet showValue="0">
        <cfvo type="percent" val="0"/>
        <cfvo type="num" val="10"/>
        <cfvo type="num" val="24"/>
      </iconSet>
    </cfRule>
    <cfRule type="iconSet" priority="448">
      <iconSet showValue="0" reverse="1">
        <cfvo type="percent" val="0"/>
        <cfvo type="num" val="10"/>
        <cfvo type="num" val="24"/>
      </iconSet>
    </cfRule>
    <cfRule type="colorScale" priority="447">
      <colorScale>
        <cfvo type="num" val="6"/>
        <cfvo type="num" val="9"/>
        <cfvo type="num" val="23"/>
        <color rgb="FFF8696B"/>
        <color rgb="FFFFEB84"/>
        <color rgb="FF63BE7B"/>
      </colorScale>
    </cfRule>
    <cfRule type="iconSet" priority="450">
      <iconSet>
        <cfvo type="percent" val="0"/>
        <cfvo type="percent" val="9"/>
        <cfvo type="percent" val="23"/>
      </iconSet>
    </cfRule>
  </conditionalFormatting>
  <conditionalFormatting sqref="P31 P35">
    <cfRule type="iconSet" priority="505">
      <iconSet>
        <cfvo type="percent" val="0"/>
        <cfvo type="percent" val="9"/>
        <cfvo type="percent" val="23"/>
      </iconSet>
    </cfRule>
    <cfRule type="iconSet" priority="503">
      <iconSet showValue="0" reverse="1">
        <cfvo type="percent" val="0"/>
        <cfvo type="num" val="10"/>
        <cfvo type="num" val="24"/>
      </iconSet>
    </cfRule>
    <cfRule type="colorScale" priority="502">
      <colorScale>
        <cfvo type="num" val="6"/>
        <cfvo type="num" val="9"/>
        <cfvo type="num" val="23"/>
        <color rgb="FFF8696B"/>
        <color rgb="FFFFEB84"/>
        <color rgb="FF63BE7B"/>
      </colorScale>
    </cfRule>
    <cfRule type="iconSet" priority="504">
      <iconSet showValue="0">
        <cfvo type="percent" val="0"/>
        <cfvo type="num" val="10"/>
        <cfvo type="num" val="24"/>
      </iconSet>
    </cfRule>
  </conditionalFormatting>
  <conditionalFormatting sqref="P32">
    <cfRule type="iconSet" priority="409">
      <iconSet showValue="0" reverse="1">
        <cfvo type="percent" val="0"/>
        <cfvo type="num" val="10"/>
        <cfvo type="num" val="24"/>
      </iconSet>
    </cfRule>
    <cfRule type="colorScale" priority="408">
      <colorScale>
        <cfvo type="num" val="6"/>
        <cfvo type="num" val="9"/>
        <cfvo type="num" val="23"/>
        <color rgb="FFF8696B"/>
        <color rgb="FFFFEB84"/>
        <color rgb="FF63BE7B"/>
      </colorScale>
    </cfRule>
    <cfRule type="iconSet" priority="410">
      <iconSet showValue="0">
        <cfvo type="percent" val="0"/>
        <cfvo type="num" val="10"/>
        <cfvo type="num" val="24"/>
      </iconSet>
    </cfRule>
    <cfRule type="iconSet" priority="411">
      <iconSet>
        <cfvo type="percent" val="0"/>
        <cfvo type="percent" val="9"/>
        <cfvo type="percent" val="23"/>
      </iconSet>
    </cfRule>
  </conditionalFormatting>
  <conditionalFormatting sqref="P32:P34">
    <cfRule type="cellIs" dxfId="169" priority="394" stopIfTrue="1" operator="greaterThan">
      <formula>#REF!</formula>
    </cfRule>
  </conditionalFormatting>
  <conditionalFormatting sqref="P33">
    <cfRule type="iconSet" priority="398">
      <iconSet>
        <cfvo type="percent" val="0"/>
        <cfvo type="percent" val="9"/>
        <cfvo type="percent" val="23"/>
      </iconSet>
    </cfRule>
    <cfRule type="colorScale" priority="395">
      <colorScale>
        <cfvo type="num" val="6"/>
        <cfvo type="num" val="9"/>
        <cfvo type="num" val="23"/>
        <color rgb="FFF8696B"/>
        <color rgb="FFFFEB84"/>
        <color rgb="FF63BE7B"/>
      </colorScale>
    </cfRule>
    <cfRule type="iconSet" priority="396">
      <iconSet showValue="0" reverse="1">
        <cfvo type="percent" val="0"/>
        <cfvo type="num" val="10"/>
        <cfvo type="num" val="24"/>
      </iconSet>
    </cfRule>
    <cfRule type="iconSet" priority="397">
      <iconSet showValue="0">
        <cfvo type="percent" val="0"/>
        <cfvo type="num" val="10"/>
        <cfvo type="num" val="24"/>
      </iconSet>
    </cfRule>
  </conditionalFormatting>
  <conditionalFormatting sqref="P34">
    <cfRule type="colorScale" priority="486">
      <colorScale>
        <cfvo type="num" val="6"/>
        <cfvo type="num" val="9"/>
        <cfvo type="num" val="23"/>
        <color rgb="FFF8696B"/>
        <color rgb="FFFFEB84"/>
        <color rgb="FF63BE7B"/>
      </colorScale>
    </cfRule>
    <cfRule type="iconSet" priority="488">
      <iconSet showValue="0">
        <cfvo type="percent" val="0"/>
        <cfvo type="num" val="10"/>
        <cfvo type="num" val="24"/>
      </iconSet>
    </cfRule>
    <cfRule type="iconSet" priority="489">
      <iconSet>
        <cfvo type="percent" val="0"/>
        <cfvo type="percent" val="9"/>
        <cfvo type="percent" val="23"/>
      </iconSet>
    </cfRule>
    <cfRule type="iconSet" priority="487">
      <iconSet showValue="0" reverse="1">
        <cfvo type="percent" val="0"/>
        <cfvo type="num" val="10"/>
        <cfvo type="num" val="24"/>
      </iconSet>
    </cfRule>
  </conditionalFormatting>
  <conditionalFormatting sqref="P36">
    <cfRule type="iconSet" priority="383">
      <iconSet showValue="0" reverse="1">
        <cfvo type="percent" val="0"/>
        <cfvo type="num" val="10"/>
        <cfvo type="num" val="24"/>
      </iconSet>
    </cfRule>
    <cfRule type="iconSet" priority="384">
      <iconSet showValue="0">
        <cfvo type="percent" val="0"/>
        <cfvo type="num" val="10"/>
        <cfvo type="num" val="24"/>
      </iconSet>
    </cfRule>
    <cfRule type="iconSet" priority="385">
      <iconSet>
        <cfvo type="percent" val="0"/>
        <cfvo type="percent" val="9"/>
        <cfvo type="percent" val="23"/>
      </iconSet>
    </cfRule>
    <cfRule type="colorScale" priority="382">
      <colorScale>
        <cfvo type="num" val="6"/>
        <cfvo type="num" val="9"/>
        <cfvo type="num" val="23"/>
        <color rgb="FFF8696B"/>
        <color rgb="FFFFEB84"/>
        <color rgb="FF63BE7B"/>
      </colorScale>
    </cfRule>
  </conditionalFormatting>
  <conditionalFormatting sqref="P36:P45">
    <cfRule type="cellIs" dxfId="168" priority="182" stopIfTrue="1" operator="greaterThan">
      <formula>#REF!</formula>
    </cfRule>
  </conditionalFormatting>
  <conditionalFormatting sqref="P37">
    <cfRule type="iconSet" priority="372">
      <iconSet>
        <cfvo type="percent" val="0"/>
        <cfvo type="percent" val="9"/>
        <cfvo type="percent" val="23"/>
      </iconSet>
    </cfRule>
    <cfRule type="iconSet" priority="371">
      <iconSet showValue="0">
        <cfvo type="percent" val="0"/>
        <cfvo type="num" val="10"/>
        <cfvo type="num" val="24"/>
      </iconSet>
    </cfRule>
    <cfRule type="iconSet" priority="370">
      <iconSet showValue="0" reverse="1">
        <cfvo type="percent" val="0"/>
        <cfvo type="num" val="10"/>
        <cfvo type="num" val="24"/>
      </iconSet>
    </cfRule>
    <cfRule type="colorScale" priority="369">
      <colorScale>
        <cfvo type="num" val="6"/>
        <cfvo type="num" val="9"/>
        <cfvo type="num" val="23"/>
        <color rgb="FFF8696B"/>
        <color rgb="FFFFEB84"/>
        <color rgb="FF63BE7B"/>
      </colorScale>
    </cfRule>
  </conditionalFormatting>
  <conditionalFormatting sqref="P38">
    <cfRule type="iconSet" priority="359">
      <iconSet>
        <cfvo type="percent" val="0"/>
        <cfvo type="percent" val="9"/>
        <cfvo type="percent" val="23"/>
      </iconSet>
    </cfRule>
    <cfRule type="colorScale" priority="356">
      <colorScale>
        <cfvo type="num" val="6"/>
        <cfvo type="num" val="9"/>
        <cfvo type="num" val="23"/>
        <color rgb="FFF8696B"/>
        <color rgb="FFFFEB84"/>
        <color rgb="FF63BE7B"/>
      </colorScale>
    </cfRule>
    <cfRule type="iconSet" priority="357">
      <iconSet showValue="0" reverse="1">
        <cfvo type="percent" val="0"/>
        <cfvo type="num" val="10"/>
        <cfvo type="num" val="24"/>
      </iconSet>
    </cfRule>
    <cfRule type="iconSet" priority="358">
      <iconSet showValue="0">
        <cfvo type="percent" val="0"/>
        <cfvo type="num" val="10"/>
        <cfvo type="num" val="24"/>
      </iconSet>
    </cfRule>
  </conditionalFormatting>
  <conditionalFormatting sqref="P39">
    <cfRule type="iconSet" priority="2395">
      <iconSet>
        <cfvo type="percent" val="0"/>
        <cfvo type="percent" val="9"/>
        <cfvo type="percent" val="23"/>
      </iconSet>
    </cfRule>
    <cfRule type="iconSet" priority="2394">
      <iconSet showValue="0">
        <cfvo type="percent" val="0"/>
        <cfvo type="num" val="10"/>
        <cfvo type="num" val="24"/>
      </iconSet>
    </cfRule>
    <cfRule type="iconSet" priority="2393">
      <iconSet showValue="0" reverse="1">
        <cfvo type="percent" val="0"/>
        <cfvo type="num" val="10"/>
        <cfvo type="num" val="24"/>
      </iconSet>
    </cfRule>
    <cfRule type="colorScale" priority="2392">
      <colorScale>
        <cfvo type="num" val="6"/>
        <cfvo type="num" val="9"/>
        <cfvo type="num" val="23"/>
        <color rgb="FFF8696B"/>
        <color rgb="FFFFEB84"/>
        <color rgb="FF63BE7B"/>
      </colorScale>
    </cfRule>
  </conditionalFormatting>
  <conditionalFormatting sqref="P40">
    <cfRule type="iconSet" priority="313">
      <iconSet showValue="0" reverse="1">
        <cfvo type="percent" val="0"/>
        <cfvo type="num" val="10"/>
        <cfvo type="num" val="24"/>
      </iconSet>
    </cfRule>
    <cfRule type="colorScale" priority="312">
      <colorScale>
        <cfvo type="num" val="6"/>
        <cfvo type="num" val="9"/>
        <cfvo type="num" val="23"/>
        <color rgb="FFF8696B"/>
        <color rgb="FFFFEB84"/>
        <color rgb="FF63BE7B"/>
      </colorScale>
    </cfRule>
    <cfRule type="iconSet" priority="314">
      <iconSet showValue="0">
        <cfvo type="percent" val="0"/>
        <cfvo type="num" val="10"/>
        <cfvo type="num" val="24"/>
      </iconSet>
    </cfRule>
    <cfRule type="iconSet" priority="315">
      <iconSet>
        <cfvo type="percent" val="0"/>
        <cfvo type="percent" val="9"/>
        <cfvo type="percent" val="23"/>
      </iconSet>
    </cfRule>
  </conditionalFormatting>
  <conditionalFormatting sqref="P41">
    <cfRule type="colorScale" priority="300">
      <colorScale>
        <cfvo type="num" val="6"/>
        <cfvo type="num" val="9"/>
        <cfvo type="num" val="23"/>
        <color rgb="FFF8696B"/>
        <color rgb="FFFFEB84"/>
        <color rgb="FF63BE7B"/>
      </colorScale>
    </cfRule>
    <cfRule type="iconSet" priority="301">
      <iconSet showValue="0" reverse="1">
        <cfvo type="percent" val="0"/>
        <cfvo type="num" val="10"/>
        <cfvo type="num" val="24"/>
      </iconSet>
    </cfRule>
    <cfRule type="iconSet" priority="302">
      <iconSet showValue="0">
        <cfvo type="percent" val="0"/>
        <cfvo type="num" val="10"/>
        <cfvo type="num" val="24"/>
      </iconSet>
    </cfRule>
    <cfRule type="iconSet" priority="303">
      <iconSet>
        <cfvo type="percent" val="0"/>
        <cfvo type="percent" val="9"/>
        <cfvo type="percent" val="23"/>
      </iconSet>
    </cfRule>
  </conditionalFormatting>
  <conditionalFormatting sqref="P42">
    <cfRule type="iconSet" priority="290">
      <iconSet>
        <cfvo type="percent" val="0"/>
        <cfvo type="percent" val="9"/>
        <cfvo type="percent" val="23"/>
      </iconSet>
    </cfRule>
    <cfRule type="colorScale" priority="287">
      <colorScale>
        <cfvo type="num" val="6"/>
        <cfvo type="num" val="9"/>
        <cfvo type="num" val="23"/>
        <color rgb="FFF8696B"/>
        <color rgb="FFFFEB84"/>
        <color rgb="FF63BE7B"/>
      </colorScale>
    </cfRule>
    <cfRule type="iconSet" priority="288">
      <iconSet showValue="0" reverse="1">
        <cfvo type="percent" val="0"/>
        <cfvo type="num" val="10"/>
        <cfvo type="num" val="24"/>
      </iconSet>
    </cfRule>
    <cfRule type="iconSet" priority="289">
      <iconSet showValue="0">
        <cfvo type="percent" val="0"/>
        <cfvo type="num" val="10"/>
        <cfvo type="num" val="24"/>
      </iconSet>
    </cfRule>
  </conditionalFormatting>
  <conditionalFormatting sqref="P43">
    <cfRule type="iconSet" priority="277">
      <iconSet>
        <cfvo type="percent" val="0"/>
        <cfvo type="percent" val="9"/>
        <cfvo type="percent" val="23"/>
      </iconSet>
    </cfRule>
    <cfRule type="iconSet" priority="276">
      <iconSet showValue="0">
        <cfvo type="percent" val="0"/>
        <cfvo type="num" val="10"/>
        <cfvo type="num" val="24"/>
      </iconSet>
    </cfRule>
    <cfRule type="iconSet" priority="275">
      <iconSet showValue="0" reverse="1">
        <cfvo type="percent" val="0"/>
        <cfvo type="num" val="10"/>
        <cfvo type="num" val="24"/>
      </iconSet>
    </cfRule>
    <cfRule type="colorScale" priority="274">
      <colorScale>
        <cfvo type="num" val="6"/>
        <cfvo type="num" val="9"/>
        <cfvo type="num" val="23"/>
        <color rgb="FFF8696B"/>
        <color rgb="FFFFEB84"/>
        <color rgb="FF63BE7B"/>
      </colorScale>
    </cfRule>
  </conditionalFormatting>
  <conditionalFormatting sqref="P44">
    <cfRule type="iconSet" priority="265">
      <iconSet>
        <cfvo type="percent" val="0"/>
        <cfvo type="percent" val="9"/>
        <cfvo type="percent" val="23"/>
      </iconSet>
    </cfRule>
    <cfRule type="iconSet" priority="264">
      <iconSet showValue="0">
        <cfvo type="percent" val="0"/>
        <cfvo type="num" val="10"/>
        <cfvo type="num" val="24"/>
      </iconSet>
    </cfRule>
    <cfRule type="iconSet" priority="263">
      <iconSet showValue="0" reverse="1">
        <cfvo type="percent" val="0"/>
        <cfvo type="num" val="10"/>
        <cfvo type="num" val="24"/>
      </iconSet>
    </cfRule>
    <cfRule type="colorScale" priority="262">
      <colorScale>
        <cfvo type="num" val="6"/>
        <cfvo type="num" val="9"/>
        <cfvo type="num" val="23"/>
        <color rgb="FFF8696B"/>
        <color rgb="FFFFEB84"/>
        <color rgb="FF63BE7B"/>
      </colorScale>
    </cfRule>
  </conditionalFormatting>
  <conditionalFormatting sqref="P45">
    <cfRule type="iconSet" priority="186">
      <iconSet>
        <cfvo type="percent" val="0"/>
        <cfvo type="percent" val="9"/>
        <cfvo type="percent" val="23"/>
      </iconSet>
    </cfRule>
    <cfRule type="iconSet" priority="185">
      <iconSet showValue="0">
        <cfvo type="percent" val="0"/>
        <cfvo type="num" val="10"/>
        <cfvo type="num" val="24"/>
      </iconSet>
    </cfRule>
    <cfRule type="colorScale" priority="183">
      <colorScale>
        <cfvo type="num" val="6"/>
        <cfvo type="num" val="9"/>
        <cfvo type="num" val="23"/>
        <color rgb="FFF8696B"/>
        <color rgb="FFFFEB84"/>
        <color rgb="FF63BE7B"/>
      </colorScale>
    </cfRule>
    <cfRule type="iconSet" priority="184">
      <iconSet showValue="0" reverse="1">
        <cfvo type="percent" val="0"/>
        <cfvo type="num" val="10"/>
        <cfvo type="num" val="24"/>
      </iconSet>
    </cfRule>
  </conditionalFormatting>
  <conditionalFormatting sqref="P48">
    <cfRule type="iconSet" priority="255">
      <iconSet showValue="0" reverse="1">
        <cfvo type="percent" val="0"/>
        <cfvo type="num" val="10"/>
        <cfvo type="num" val="24"/>
      </iconSet>
    </cfRule>
    <cfRule type="colorScale" priority="254">
      <colorScale>
        <cfvo type="num" val="6"/>
        <cfvo type="num" val="9"/>
        <cfvo type="num" val="23"/>
        <color rgb="FFF8696B"/>
        <color rgb="FFFFEB84"/>
        <color rgb="FF63BE7B"/>
      </colorScale>
    </cfRule>
    <cfRule type="iconSet" priority="257">
      <iconSet>
        <cfvo type="percent" val="0"/>
        <cfvo type="percent" val="9"/>
        <cfvo type="percent" val="23"/>
      </iconSet>
    </cfRule>
    <cfRule type="iconSet" priority="256">
      <iconSet showValue="0">
        <cfvo type="percent" val="0"/>
        <cfvo type="num" val="10"/>
        <cfvo type="num" val="24"/>
      </iconSet>
    </cfRule>
  </conditionalFormatting>
  <conditionalFormatting sqref="P49">
    <cfRule type="iconSet" priority="253">
      <iconSet>
        <cfvo type="percent" val="0"/>
        <cfvo type="percent" val="9"/>
        <cfvo type="percent" val="23"/>
      </iconSet>
    </cfRule>
    <cfRule type="iconSet" priority="252">
      <iconSet showValue="0">
        <cfvo type="percent" val="0"/>
        <cfvo type="num" val="10"/>
        <cfvo type="num" val="24"/>
      </iconSet>
    </cfRule>
    <cfRule type="iconSet" priority="251">
      <iconSet showValue="0" reverse="1">
        <cfvo type="percent" val="0"/>
        <cfvo type="num" val="10"/>
        <cfvo type="num" val="24"/>
      </iconSet>
    </cfRule>
    <cfRule type="colorScale" priority="250">
      <colorScale>
        <cfvo type="num" val="6"/>
        <cfvo type="num" val="9"/>
        <cfvo type="num" val="23"/>
        <color rgb="FFF8696B"/>
        <color rgb="FFFFEB84"/>
        <color rgb="FF63BE7B"/>
      </colorScale>
    </cfRule>
  </conditionalFormatting>
  <conditionalFormatting sqref="P50">
    <cfRule type="iconSet" priority="245">
      <iconSet>
        <cfvo type="percent" val="0"/>
        <cfvo type="percent" val="9"/>
        <cfvo type="percent" val="23"/>
      </iconSet>
    </cfRule>
    <cfRule type="colorScale" priority="242">
      <colorScale>
        <cfvo type="num" val="6"/>
        <cfvo type="num" val="9"/>
        <cfvo type="num" val="23"/>
        <color rgb="FFF8696B"/>
        <color rgb="FFFFEB84"/>
        <color rgb="FF63BE7B"/>
      </colorScale>
    </cfRule>
    <cfRule type="iconSet" priority="243">
      <iconSet showValue="0" reverse="1">
        <cfvo type="percent" val="0"/>
        <cfvo type="num" val="10"/>
        <cfvo type="num" val="24"/>
      </iconSet>
    </cfRule>
    <cfRule type="iconSet" priority="244">
      <iconSet showValue="0">
        <cfvo type="percent" val="0"/>
        <cfvo type="num" val="10"/>
        <cfvo type="num" val="24"/>
      </iconSet>
    </cfRule>
  </conditionalFormatting>
  <conditionalFormatting sqref="P50:P53">
    <cfRule type="cellIs" dxfId="167" priority="202" stopIfTrue="1" operator="greaterThan">
      <formula>#REF!</formula>
    </cfRule>
  </conditionalFormatting>
  <conditionalFormatting sqref="P51">
    <cfRule type="colorScale" priority="229">
      <colorScale>
        <cfvo type="num" val="6"/>
        <cfvo type="num" val="9"/>
        <cfvo type="num" val="23"/>
        <color rgb="FFF8696B"/>
        <color rgb="FFFFEB84"/>
        <color rgb="FF63BE7B"/>
      </colorScale>
    </cfRule>
    <cfRule type="iconSet" priority="230">
      <iconSet showValue="0" reverse="1">
        <cfvo type="percent" val="0"/>
        <cfvo type="num" val="10"/>
        <cfvo type="num" val="24"/>
      </iconSet>
    </cfRule>
    <cfRule type="iconSet" priority="231">
      <iconSet showValue="0">
        <cfvo type="percent" val="0"/>
        <cfvo type="num" val="10"/>
        <cfvo type="num" val="24"/>
      </iconSet>
    </cfRule>
    <cfRule type="iconSet" priority="232">
      <iconSet>
        <cfvo type="percent" val="0"/>
        <cfvo type="percent" val="9"/>
        <cfvo type="percent" val="23"/>
      </iconSet>
    </cfRule>
  </conditionalFormatting>
  <conditionalFormatting sqref="P52">
    <cfRule type="iconSet" priority="218">
      <iconSet showValue="0">
        <cfvo type="percent" val="0"/>
        <cfvo type="num" val="10"/>
        <cfvo type="num" val="24"/>
      </iconSet>
    </cfRule>
    <cfRule type="iconSet" priority="219">
      <iconSet>
        <cfvo type="percent" val="0"/>
        <cfvo type="percent" val="9"/>
        <cfvo type="percent" val="23"/>
      </iconSet>
    </cfRule>
    <cfRule type="iconSet" priority="217">
      <iconSet showValue="0" reverse="1">
        <cfvo type="percent" val="0"/>
        <cfvo type="num" val="10"/>
        <cfvo type="num" val="24"/>
      </iconSet>
    </cfRule>
    <cfRule type="colorScale" priority="216">
      <colorScale>
        <cfvo type="num" val="6"/>
        <cfvo type="num" val="9"/>
        <cfvo type="num" val="23"/>
        <color rgb="FFF8696B"/>
        <color rgb="FFFFEB84"/>
        <color rgb="FF63BE7B"/>
      </colorScale>
    </cfRule>
  </conditionalFormatting>
  <conditionalFormatting sqref="P53">
    <cfRule type="iconSet" priority="2399">
      <iconSet>
        <cfvo type="percent" val="0"/>
        <cfvo type="percent" val="9"/>
        <cfvo type="percent" val="23"/>
      </iconSet>
    </cfRule>
    <cfRule type="colorScale" priority="2396">
      <colorScale>
        <cfvo type="num" val="6"/>
        <cfvo type="num" val="9"/>
        <cfvo type="num" val="23"/>
        <color rgb="FFF8696B"/>
        <color rgb="FFFFEB84"/>
        <color rgb="FF63BE7B"/>
      </colorScale>
    </cfRule>
    <cfRule type="iconSet" priority="2397">
      <iconSet showValue="0" reverse="1">
        <cfvo type="percent" val="0"/>
        <cfvo type="num" val="10"/>
        <cfvo type="num" val="24"/>
      </iconSet>
    </cfRule>
    <cfRule type="iconSet" priority="2398">
      <iconSet showValue="0">
        <cfvo type="percent" val="0"/>
        <cfvo type="num" val="10"/>
        <cfvo type="num" val="24"/>
      </iconSet>
    </cfRule>
  </conditionalFormatting>
  <conditionalFormatting sqref="P54">
    <cfRule type="iconSet" priority="178">
      <iconSet>
        <cfvo type="percent" val="0"/>
        <cfvo type="percent" val="9"/>
        <cfvo type="percent" val="23"/>
      </iconSet>
    </cfRule>
    <cfRule type="iconSet" priority="177">
      <iconSet showValue="0">
        <cfvo type="percent" val="0"/>
        <cfvo type="num" val="10"/>
        <cfvo type="num" val="24"/>
      </iconSet>
    </cfRule>
    <cfRule type="iconSet" priority="176">
      <iconSet showValue="0" reverse="1">
        <cfvo type="percent" val="0"/>
        <cfvo type="num" val="10"/>
        <cfvo type="num" val="24"/>
      </iconSet>
    </cfRule>
    <cfRule type="colorScale" priority="175">
      <colorScale>
        <cfvo type="num" val="6"/>
        <cfvo type="num" val="9"/>
        <cfvo type="num" val="23"/>
        <color rgb="FFF8696B"/>
        <color rgb="FFFFEB84"/>
        <color rgb="FF63BE7B"/>
      </colorScale>
    </cfRule>
  </conditionalFormatting>
  <conditionalFormatting sqref="P55">
    <cfRule type="iconSet" priority="164">
      <iconSet showValue="0">
        <cfvo type="percent" val="0"/>
        <cfvo type="num" val="10"/>
        <cfvo type="num" val="24"/>
      </iconSet>
    </cfRule>
    <cfRule type="cellIs" dxfId="166" priority="161" stopIfTrue="1" operator="greaterThan">
      <formula>#REF!</formula>
    </cfRule>
    <cfRule type="colorScale" priority="162">
      <colorScale>
        <cfvo type="num" val="6"/>
        <cfvo type="num" val="9"/>
        <cfvo type="num" val="23"/>
        <color rgb="FFF8696B"/>
        <color rgb="FFFFEB84"/>
        <color rgb="FF63BE7B"/>
      </colorScale>
    </cfRule>
    <cfRule type="iconSet" priority="165">
      <iconSet>
        <cfvo type="percent" val="0"/>
        <cfvo type="percent" val="9"/>
        <cfvo type="percent" val="23"/>
      </iconSet>
    </cfRule>
    <cfRule type="iconSet" priority="163">
      <iconSet showValue="0" reverse="1">
        <cfvo type="percent" val="0"/>
        <cfvo type="num" val="10"/>
        <cfvo type="num" val="24"/>
      </iconSet>
    </cfRule>
  </conditionalFormatting>
  <conditionalFormatting sqref="P56">
    <cfRule type="colorScale" priority="149">
      <colorScale>
        <cfvo type="num" val="6"/>
        <cfvo type="num" val="9"/>
        <cfvo type="num" val="23"/>
        <color rgb="FFF8696B"/>
        <color rgb="FFFFEB84"/>
        <color rgb="FF63BE7B"/>
      </colorScale>
    </cfRule>
    <cfRule type="iconSet" priority="150">
      <iconSet showValue="0" reverse="1">
        <cfvo type="percent" val="0"/>
        <cfvo type="num" val="10"/>
        <cfvo type="num" val="24"/>
      </iconSet>
    </cfRule>
    <cfRule type="iconSet" priority="151">
      <iconSet showValue="0">
        <cfvo type="percent" val="0"/>
        <cfvo type="num" val="10"/>
        <cfvo type="num" val="24"/>
      </iconSet>
    </cfRule>
    <cfRule type="iconSet" priority="152">
      <iconSet>
        <cfvo type="percent" val="0"/>
        <cfvo type="percent" val="9"/>
        <cfvo type="percent" val="23"/>
      </iconSet>
    </cfRule>
  </conditionalFormatting>
  <conditionalFormatting sqref="P57">
    <cfRule type="colorScale" priority="144">
      <colorScale>
        <cfvo type="num" val="6"/>
        <cfvo type="num" val="9"/>
        <cfvo type="num" val="23"/>
        <color rgb="FFF8696B"/>
        <color rgb="FFFFEB84"/>
        <color rgb="FF63BE7B"/>
      </colorScale>
    </cfRule>
    <cfRule type="iconSet" priority="145">
      <iconSet showValue="0" reverse="1">
        <cfvo type="percent" val="0"/>
        <cfvo type="num" val="10"/>
        <cfvo type="num" val="24"/>
      </iconSet>
    </cfRule>
    <cfRule type="iconSet" priority="146">
      <iconSet showValue="0">
        <cfvo type="percent" val="0"/>
        <cfvo type="num" val="10"/>
        <cfvo type="num" val="24"/>
      </iconSet>
    </cfRule>
    <cfRule type="iconSet" priority="147">
      <iconSet>
        <cfvo type="percent" val="0"/>
        <cfvo type="percent" val="9"/>
        <cfvo type="percent" val="23"/>
      </iconSet>
    </cfRule>
  </conditionalFormatting>
  <conditionalFormatting sqref="P58">
    <cfRule type="iconSet" priority="143">
      <iconSet>
        <cfvo type="percent" val="0"/>
        <cfvo type="percent" val="9"/>
        <cfvo type="percent" val="23"/>
      </iconSet>
    </cfRule>
    <cfRule type="iconSet" priority="142">
      <iconSet showValue="0">
        <cfvo type="percent" val="0"/>
        <cfvo type="num" val="10"/>
        <cfvo type="num" val="24"/>
      </iconSet>
    </cfRule>
    <cfRule type="iconSet" priority="141">
      <iconSet showValue="0" reverse="1">
        <cfvo type="percent" val="0"/>
        <cfvo type="num" val="10"/>
        <cfvo type="num" val="24"/>
      </iconSet>
    </cfRule>
    <cfRule type="colorScale" priority="140">
      <colorScale>
        <cfvo type="num" val="6"/>
        <cfvo type="num" val="9"/>
        <cfvo type="num" val="23"/>
        <color rgb="FFF8696B"/>
        <color rgb="FFFFEB84"/>
        <color rgb="FF63BE7B"/>
      </colorScale>
    </cfRule>
  </conditionalFormatting>
  <conditionalFormatting sqref="P59">
    <cfRule type="colorScale" priority="132">
      <colorScale>
        <cfvo type="num" val="6"/>
        <cfvo type="num" val="9"/>
        <cfvo type="num" val="23"/>
        <color rgb="FFF8696B"/>
        <color rgb="FFFFEB84"/>
        <color rgb="FF63BE7B"/>
      </colorScale>
    </cfRule>
    <cfRule type="iconSet" priority="135">
      <iconSet>
        <cfvo type="percent" val="0"/>
        <cfvo type="percent" val="9"/>
        <cfvo type="percent" val="23"/>
      </iconSet>
    </cfRule>
    <cfRule type="iconSet" priority="134">
      <iconSet showValue="0">
        <cfvo type="percent" val="0"/>
        <cfvo type="num" val="10"/>
        <cfvo type="num" val="24"/>
      </iconSet>
    </cfRule>
    <cfRule type="iconSet" priority="133">
      <iconSet showValue="0" reverse="1">
        <cfvo type="percent" val="0"/>
        <cfvo type="num" val="10"/>
        <cfvo type="num" val="24"/>
      </iconSet>
    </cfRule>
  </conditionalFormatting>
  <conditionalFormatting sqref="P59:P60">
    <cfRule type="cellIs" dxfId="165" priority="35" stopIfTrue="1" operator="greaterThan">
      <formula>#REF!</formula>
    </cfRule>
  </conditionalFormatting>
  <conditionalFormatting sqref="P60">
    <cfRule type="colorScale" priority="36">
      <colorScale>
        <cfvo type="num" val="6"/>
        <cfvo type="num" val="9"/>
        <cfvo type="num" val="23"/>
        <color rgb="FFF8696B"/>
        <color rgb="FFFFEB84"/>
        <color rgb="FF63BE7B"/>
      </colorScale>
    </cfRule>
    <cfRule type="iconSet" priority="37">
      <iconSet showValue="0" reverse="1">
        <cfvo type="percent" val="0"/>
        <cfvo type="num" val="10"/>
        <cfvo type="num" val="24"/>
      </iconSet>
    </cfRule>
    <cfRule type="iconSet" priority="39">
      <iconSet>
        <cfvo type="percent" val="0"/>
        <cfvo type="percent" val="9"/>
        <cfvo type="percent" val="23"/>
      </iconSet>
    </cfRule>
    <cfRule type="iconSet" priority="38">
      <iconSet showValue="0">
        <cfvo type="percent" val="0"/>
        <cfvo type="num" val="10"/>
        <cfvo type="num" val="24"/>
      </iconSet>
    </cfRule>
  </conditionalFormatting>
  <conditionalFormatting sqref="P62">
    <cfRule type="iconSet" priority="126">
      <iconSet showValue="0">
        <cfvo type="percent" val="0"/>
        <cfvo type="num" val="10"/>
        <cfvo type="num" val="24"/>
      </iconSet>
    </cfRule>
    <cfRule type="iconSet" priority="127">
      <iconSet>
        <cfvo type="percent" val="0"/>
        <cfvo type="percent" val="9"/>
        <cfvo type="percent" val="23"/>
      </iconSet>
    </cfRule>
    <cfRule type="cellIs" dxfId="164" priority="123" stopIfTrue="1" operator="greaterThan">
      <formula>#REF!</formula>
    </cfRule>
    <cfRule type="colorScale" priority="124">
      <colorScale>
        <cfvo type="num" val="6"/>
        <cfvo type="num" val="9"/>
        <cfvo type="num" val="23"/>
        <color rgb="FFF8696B"/>
        <color rgb="FFFFEB84"/>
        <color rgb="FF63BE7B"/>
      </colorScale>
    </cfRule>
    <cfRule type="iconSet" priority="125">
      <iconSet showValue="0" reverse="1">
        <cfvo type="percent" val="0"/>
        <cfvo type="num" val="10"/>
        <cfvo type="num" val="24"/>
      </iconSet>
    </cfRule>
  </conditionalFormatting>
  <conditionalFormatting sqref="P63">
    <cfRule type="iconSet" priority="325">
      <iconSet showValue="0" reverse="1">
        <cfvo type="percent" val="0"/>
        <cfvo type="num" val="10"/>
        <cfvo type="num" val="24"/>
      </iconSet>
    </cfRule>
    <cfRule type="iconSet" priority="326">
      <iconSet showValue="0">
        <cfvo type="percent" val="0"/>
        <cfvo type="num" val="10"/>
        <cfvo type="num" val="24"/>
      </iconSet>
    </cfRule>
    <cfRule type="iconSet" priority="327">
      <iconSet>
        <cfvo type="percent" val="0"/>
        <cfvo type="percent" val="9"/>
        <cfvo type="percent" val="23"/>
      </iconSet>
    </cfRule>
    <cfRule type="colorScale" priority="324">
      <colorScale>
        <cfvo type="num" val="6"/>
        <cfvo type="num" val="9"/>
        <cfvo type="num" val="23"/>
        <color rgb="FFF8696B"/>
        <color rgb="FFFFEB84"/>
        <color rgb="FF63BE7B"/>
      </colorScale>
    </cfRule>
  </conditionalFormatting>
  <conditionalFormatting sqref="P64">
    <cfRule type="cellIs" dxfId="163" priority="103" stopIfTrue="1" operator="greaterThan">
      <formula>#REF!</formula>
    </cfRule>
    <cfRule type="iconSet" priority="107">
      <iconSet>
        <cfvo type="percent" val="0"/>
        <cfvo type="percent" val="9"/>
        <cfvo type="percent" val="23"/>
      </iconSet>
    </cfRule>
    <cfRule type="iconSet" priority="105">
      <iconSet showValue="0" reverse="1">
        <cfvo type="percent" val="0"/>
        <cfvo type="num" val="10"/>
        <cfvo type="num" val="24"/>
      </iconSet>
    </cfRule>
    <cfRule type="colorScale" priority="104">
      <colorScale>
        <cfvo type="num" val="6"/>
        <cfvo type="num" val="9"/>
        <cfvo type="num" val="23"/>
        <color rgb="FFF8696B"/>
        <color rgb="FFFFEB84"/>
        <color rgb="FF63BE7B"/>
      </colorScale>
    </cfRule>
    <cfRule type="iconSet" priority="106">
      <iconSet showValue="0">
        <cfvo type="percent" val="0"/>
        <cfvo type="num" val="10"/>
        <cfvo type="num" val="24"/>
      </iconSet>
    </cfRule>
  </conditionalFormatting>
  <conditionalFormatting sqref="P65">
    <cfRule type="iconSet" priority="119">
      <iconSet>
        <cfvo type="percent" val="0"/>
        <cfvo type="percent" val="9"/>
        <cfvo type="percent" val="23"/>
      </iconSet>
    </cfRule>
    <cfRule type="iconSet" priority="118">
      <iconSet showValue="0">
        <cfvo type="percent" val="0"/>
        <cfvo type="num" val="10"/>
        <cfvo type="num" val="24"/>
      </iconSet>
    </cfRule>
    <cfRule type="iconSet" priority="117">
      <iconSet showValue="0" reverse="1">
        <cfvo type="percent" val="0"/>
        <cfvo type="num" val="10"/>
        <cfvo type="num" val="24"/>
      </iconSet>
    </cfRule>
    <cfRule type="colorScale" priority="116">
      <colorScale>
        <cfvo type="num" val="6"/>
        <cfvo type="num" val="9"/>
        <cfvo type="num" val="23"/>
        <color rgb="FFF8696B"/>
        <color rgb="FFFFEB84"/>
        <color rgb="FF63BE7B"/>
      </colorScale>
    </cfRule>
  </conditionalFormatting>
  <conditionalFormatting sqref="P66">
    <cfRule type="iconSet" priority="2401">
      <iconSet showValue="0" reverse="1">
        <cfvo type="percent" val="0"/>
        <cfvo type="num" val="10"/>
        <cfvo type="num" val="24"/>
      </iconSet>
    </cfRule>
    <cfRule type="colorScale" priority="2400">
      <colorScale>
        <cfvo type="num" val="6"/>
        <cfvo type="num" val="9"/>
        <cfvo type="num" val="23"/>
        <color rgb="FFF8696B"/>
        <color rgb="FFFFEB84"/>
        <color rgb="FF63BE7B"/>
      </colorScale>
    </cfRule>
    <cfRule type="iconSet" priority="2402">
      <iconSet showValue="0">
        <cfvo type="percent" val="0"/>
        <cfvo type="num" val="10"/>
        <cfvo type="num" val="24"/>
      </iconSet>
    </cfRule>
    <cfRule type="iconSet" priority="2403">
      <iconSet>
        <cfvo type="percent" val="0"/>
        <cfvo type="percent" val="9"/>
        <cfvo type="percent" val="23"/>
      </iconSet>
    </cfRule>
  </conditionalFormatting>
  <conditionalFormatting sqref="P67:P83">
    <cfRule type="iconSet" priority="2506">
      <iconSet showValue="0">
        <cfvo type="percent" val="0"/>
        <cfvo type="num" val="10"/>
        <cfvo type="num" val="24"/>
      </iconSet>
    </cfRule>
    <cfRule type="iconSet" priority="2507">
      <iconSet>
        <cfvo type="percent" val="0"/>
        <cfvo type="percent" val="9"/>
        <cfvo type="percent" val="23"/>
      </iconSet>
    </cfRule>
    <cfRule type="colorScale" priority="2504">
      <colorScale>
        <cfvo type="num" val="6"/>
        <cfvo type="num" val="9"/>
        <cfvo type="num" val="23"/>
        <color rgb="FFF8696B"/>
        <color rgb="FFFFEB84"/>
        <color rgb="FF63BE7B"/>
      </colorScale>
    </cfRule>
    <cfRule type="iconSet" priority="2505">
      <iconSet showValue="0" reverse="1">
        <cfvo type="percent" val="0"/>
        <cfvo type="num" val="10"/>
        <cfvo type="num" val="24"/>
      </iconSet>
    </cfRule>
  </conditionalFormatting>
  <conditionalFormatting sqref="P31:Q31 P35:Q35">
    <cfRule type="cellIs" dxfId="162" priority="500" stopIfTrue="1" operator="greaterThan">
      <formula>#REF!</formula>
    </cfRule>
  </conditionalFormatting>
  <conditionalFormatting sqref="P56:Q56">
    <cfRule type="cellIs" dxfId="161" priority="148" stopIfTrue="1" operator="greaterThan">
      <formula>#REF!</formula>
    </cfRule>
  </conditionalFormatting>
  <conditionalFormatting sqref="P63:Q63">
    <cfRule type="cellIs" dxfId="160" priority="322" stopIfTrue="1" operator="greaterThan">
      <formula>#REF!</formula>
    </cfRule>
  </conditionalFormatting>
  <conditionalFormatting sqref="P48:R49">
    <cfRule type="cellIs" dxfId="159" priority="246" stopIfTrue="1" operator="greaterThan">
      <formula>#REF!</formula>
    </cfRule>
  </conditionalFormatting>
  <conditionalFormatting sqref="Q26:R30">
    <cfRule type="cellIs" dxfId="158" priority="15" stopIfTrue="1" operator="greaterThan">
      <formula>#REF!</formula>
    </cfRule>
  </conditionalFormatting>
  <conditionalFormatting sqref="Q32:R34">
    <cfRule type="cellIs" dxfId="157" priority="386" stopIfTrue="1" operator="greaterThan">
      <formula>#REF!</formula>
    </cfRule>
  </conditionalFormatting>
  <conditionalFormatting sqref="Q36:R45">
    <cfRule type="cellIs" dxfId="156" priority="179" stopIfTrue="1" operator="greaterThan">
      <formula>#REF!</formula>
    </cfRule>
  </conditionalFormatting>
  <conditionalFormatting sqref="Q59:R60">
    <cfRule type="cellIs" dxfId="155" priority="33" stopIfTrue="1" operator="greaterThan">
      <formula>#REF!</formula>
    </cfRule>
  </conditionalFormatting>
  <conditionalFormatting sqref="Q62:R62">
    <cfRule type="cellIs" dxfId="154" priority="120" stopIfTrue="1" operator="greaterThan">
      <formula>#REF!</formula>
    </cfRule>
  </conditionalFormatting>
  <conditionalFormatting sqref="Q64:R66">
    <cfRule type="cellIs" dxfId="153" priority="88" stopIfTrue="1" operator="greaterThan">
      <formula>#REF!</formula>
    </cfRule>
  </conditionalFormatting>
  <conditionalFormatting sqref="Q69:R70">
    <cfRule type="cellIs" dxfId="152" priority="334" stopIfTrue="1" operator="greaterThan">
      <formula>#REF!</formula>
    </cfRule>
  </conditionalFormatting>
  <conditionalFormatting sqref="Q73:R77">
    <cfRule type="cellIs" dxfId="151" priority="329" stopIfTrue="1" operator="greaterThan">
      <formula>#REF!</formula>
    </cfRule>
  </conditionalFormatting>
  <conditionalFormatting sqref="Q79:R79">
    <cfRule type="cellIs" dxfId="150" priority="333" stopIfTrue="1" operator="greaterThan">
      <formula>#REF!</formula>
    </cfRule>
  </conditionalFormatting>
  <conditionalFormatting sqref="Q81:R83">
    <cfRule type="cellIs" dxfId="149" priority="331" stopIfTrue="1" operator="greaterThan">
      <formula>#REF!</formula>
    </cfRule>
  </conditionalFormatting>
  <conditionalFormatting sqref="T11:T12 AI11:AI12 T14:T24 AI14:AI24 T48:T60 AI48:AI60 T62:T83 AI62:AI83">
    <cfRule type="containsText" dxfId="148" priority="340" stopIfTrue="1" operator="containsText" text="NO Aceptable">
      <formula>NOT(ISERROR(SEARCH("NO Aceptable",T11)))</formula>
    </cfRule>
    <cfRule type="containsText" dxfId="147" priority="341" stopIfTrue="1" operator="containsText" text="Mejorable">
      <formula>NOT(ISERROR(SEARCH("Mejorable",T11)))</formula>
    </cfRule>
    <cfRule type="containsText" dxfId="146" priority="342" stopIfTrue="1" operator="containsText" text="Aceptable">
      <formula>NOT(ISERROR(SEARCH("Aceptable",T11)))</formula>
    </cfRule>
    <cfRule type="containsText" dxfId="145" priority="339" stopIfTrue="1" operator="containsText" text="No Aceptable o Aceptable con Control Especifico">
      <formula>NOT(ISERROR(SEARCH("No Aceptable o Aceptable con Control Especifico",T11)))</formula>
    </cfRule>
  </conditionalFormatting>
  <conditionalFormatting sqref="T26:T45 AI26:AI45">
    <cfRule type="containsText" dxfId="144" priority="26" stopIfTrue="1" operator="containsText" text="Aceptable">
      <formula>NOT(ISERROR(SEARCH("Aceptable",T26)))</formula>
    </cfRule>
    <cfRule type="containsText" dxfId="143" priority="25" stopIfTrue="1" operator="containsText" text="Mejorable">
      <formula>NOT(ISERROR(SEARCH("Mejorable",T26)))</formula>
    </cfRule>
    <cfRule type="containsText" dxfId="142" priority="23" stopIfTrue="1" operator="containsText" text="No Aceptable o Aceptable con Control Especifico">
      <formula>NOT(ISERROR(SEARCH("No Aceptable o Aceptable con Control Especifico",T26)))</formula>
    </cfRule>
    <cfRule type="containsText" dxfId="141" priority="24" stopIfTrue="1" operator="containsText" text="NO Aceptable">
      <formula>NOT(ISERROR(SEARCH("NO Aceptable",T26)))</formula>
    </cfRule>
  </conditionalFormatting>
  <conditionalFormatting sqref="AD11:AE12 AD14:AE14 AD16:AE24">
    <cfRule type="cellIs" dxfId="140" priority="508" stopIfTrue="1" operator="greaterThan">
      <formula>#REF!</formula>
    </cfRule>
  </conditionalFormatting>
  <conditionalFormatting sqref="AD15:AE15">
    <cfRule type="cellIs" dxfId="139" priority="3" stopIfTrue="1" operator="greaterThan">
      <formula>#REF!</formula>
    </cfRule>
  </conditionalFormatting>
  <conditionalFormatting sqref="AD26:AE27">
    <cfRule type="cellIs" dxfId="138" priority="414" stopIfTrue="1" operator="greaterThan">
      <formula>#REF!</formula>
    </cfRule>
  </conditionalFormatting>
  <conditionalFormatting sqref="AD28:AE45">
    <cfRule type="cellIs" dxfId="137" priority="16" stopIfTrue="1" operator="greaterThan">
      <formula>#REF!</formula>
    </cfRule>
  </conditionalFormatting>
  <conditionalFormatting sqref="AG11:AG12 AG14:AG24 AG48:AG60 AG62:AG83">
    <cfRule type="containsText" dxfId="136" priority="338" stopIfTrue="1" operator="containsText" text="ACEPTABLE">
      <formula>NOT(ISERROR(SEARCH("ACEPTABLE",AG11)))</formula>
    </cfRule>
  </conditionalFormatting>
  <conditionalFormatting sqref="AG26:AG45">
    <cfRule type="containsText" dxfId="135" priority="22" stopIfTrue="1" operator="containsText" text="ACEPTABLE">
      <formula>NOT(ISERROR(SEARCH("ACEPTABLE",AG26)))</formula>
    </cfRule>
  </conditionalFormatting>
  <dataValidations count="7">
    <dataValidation type="list" allowBlank="1" showInputMessage="1" showErrorMessage="1" sqref="Q11:Q12 Q26:Q45 Q62:Q83 Q48:Q60 Q14:Q24" xr:uid="{D47197D1-91C0-AF49-B85A-3A9FD059B775}">
      <formula1>"100,60,25,10"</formula1>
    </dataValidation>
    <dataValidation type="list" allowBlank="1" showInputMessage="1" showErrorMessage="1" sqref="AE26:AE45 N11:N12 AE11:AE12 N26:N45 AE62:AE83 N62:N83 N48:N60 AE48:AE60 N14:N24 AE14:AE24" xr:uid="{3DFE84A6-0207-9A42-A25C-89D19FA8B245}">
      <formula1>"4, 3, 2, 1"</formula1>
    </dataValidation>
    <dataValidation type="list" allowBlank="1" showInputMessage="1" showErrorMessage="1" sqref="AD26:AD45 M11:M12 AD11:AD12 M26:M45 AD62:AD83 M62:M83 M48:M60 AD48:AD60 M14:M24 AD14:AD24" xr:uid="{3338A488-A300-0B4B-B488-B6F56EA9FFA4}">
      <formula1>"10, 6, 2, 1"</formula1>
    </dataValidation>
    <dataValidation type="list" allowBlank="1" showInputMessage="1" showErrorMessage="1" sqref="Y11:Y12 Y26:Y45 Y62:Y83 Y48:Y60 Y14:Y24" xr:uid="{FA9630E2-DC61-C541-AFE1-C34CA0F7723D}">
      <formula1>"SI,NO"</formula1>
    </dataValidation>
    <dataValidation type="list" allowBlank="1" showInputMessage="1" showErrorMessage="1" sqref="B11:B83" xr:uid="{8A22FE68-2E70-9B42-A5BC-B810EEB0E6D7}">
      <formula1>"RUTINARIA,NO RUTINARIA"</formula1>
    </dataValidation>
    <dataValidation type="list" allowBlank="1" showInputMessage="1" showErrorMessage="1" sqref="C11:C83" xr:uid="{9B3CF3A1-AF41-2F43-BDAA-D0B4D25CB7BF}">
      <formula1>"INTERNA,EXTERNA"</formula1>
    </dataValidation>
    <dataValidation type="list" allowBlank="1" showInputMessage="1" showErrorMessage="1" sqref="G11:G83" xr:uid="{454D06FE-5AAB-DC47-A154-BDA68AC72F50}">
      <formula1>INDIRECT($F11)</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3A38E2E6-69A5-F946-8F81-33A848E96742}">
          <x14:formula1>
            <xm:f>'Peligros GTC 45'!$B$3:$H$3</xm:f>
          </x14:formula1>
          <xm:sqref>F11:F83</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7E9484-FAFE-694D-AFAD-F7EDCF0C5C1A}">
  <sheetPr>
    <tabColor theme="4" tint="0.39997558519241921"/>
  </sheetPr>
  <dimension ref="A1:AN75"/>
  <sheetViews>
    <sheetView showGridLines="0" zoomScale="90" zoomScaleNormal="90" zoomScaleSheetLayoutView="100" workbookViewId="0">
      <selection activeCell="I60" sqref="I60"/>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296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499</v>
      </c>
      <c r="C4" s="443"/>
      <c r="D4" s="443"/>
      <c r="E4" s="443"/>
      <c r="F4" s="74"/>
      <c r="G4" s="164" t="s">
        <v>228</v>
      </c>
      <c r="H4" s="443" t="s">
        <v>1190</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8.05" customHeight="1">
      <c r="A11" s="560" t="s">
        <v>384</v>
      </c>
      <c r="B11" s="152" t="s">
        <v>385</v>
      </c>
      <c r="C11" s="162" t="s">
        <v>386</v>
      </c>
      <c r="D11" s="136" t="s">
        <v>387</v>
      </c>
      <c r="E11" s="149" t="s">
        <v>847</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58"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937</v>
      </c>
      <c r="AD11" s="153">
        <v>2</v>
      </c>
      <c r="AE11" s="154">
        <v>2</v>
      </c>
      <c r="AF11" s="156">
        <f t="shared" ref="AF11:AF35"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8.05" customHeight="1">
      <c r="A12" s="560"/>
      <c r="B12" s="152" t="s">
        <v>385</v>
      </c>
      <c r="C12" s="162" t="s">
        <v>386</v>
      </c>
      <c r="D12" s="208" t="s">
        <v>1183</v>
      </c>
      <c r="E12" s="149" t="s">
        <v>847</v>
      </c>
      <c r="F12" s="208" t="s">
        <v>27</v>
      </c>
      <c r="G12" s="136" t="s">
        <v>34</v>
      </c>
      <c r="H12" s="208" t="s">
        <v>612</v>
      </c>
      <c r="I12" s="136" t="s">
        <v>596</v>
      </c>
      <c r="J12" s="147" t="s">
        <v>389</v>
      </c>
      <c r="K12" s="149" t="s">
        <v>598</v>
      </c>
      <c r="L12" s="147" t="s">
        <v>390</v>
      </c>
      <c r="M12" s="153">
        <v>2</v>
      </c>
      <c r="N12" s="154">
        <v>3</v>
      </c>
      <c r="O12" s="153">
        <f>M12*N12</f>
        <v>6</v>
      </c>
      <c r="P12" s="167" t="str">
        <f t="shared" ref="P12:P58" si="2">IF((O12&gt;23),"MuyAlto",IF(O12&gt;9,"Alto",IF(O12&gt;5,"Medio",IF(O12&lt;6,"Bajo"))))</f>
        <v>Medio</v>
      </c>
      <c r="Q12" s="153">
        <v>60</v>
      </c>
      <c r="R12" s="153">
        <f t="shared" si="0"/>
        <v>360</v>
      </c>
      <c r="S12" s="153" t="str">
        <f t="shared" ref="S12:S58" si="3">IF((R12&gt;599),"I",IF(R12&gt;149,"II",IF(R12&gt;39,"III",IF(R12&lt;31,"IV"))))</f>
        <v>II</v>
      </c>
      <c r="T12" s="155" t="str">
        <f t="shared" ref="T12:T58"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861</v>
      </c>
      <c r="AB12" s="147" t="s">
        <v>390</v>
      </c>
      <c r="AC12" s="209" t="s">
        <v>937</v>
      </c>
      <c r="AD12" s="153">
        <v>2</v>
      </c>
      <c r="AE12" s="154">
        <v>2</v>
      </c>
      <c r="AF12" s="156">
        <f t="shared" si="1"/>
        <v>4</v>
      </c>
      <c r="AG12" s="157">
        <f>AF12*Q12</f>
        <v>240</v>
      </c>
      <c r="AH12" s="158" t="str">
        <f t="shared" ref="AH12:AH35"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44.05" customHeight="1">
      <c r="A13" s="560"/>
      <c r="B13" s="152" t="s">
        <v>385</v>
      </c>
      <c r="C13" s="162" t="s">
        <v>386</v>
      </c>
      <c r="D13" s="136" t="s">
        <v>416</v>
      </c>
      <c r="E13" s="149" t="s">
        <v>847</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904</v>
      </c>
      <c r="AB13" s="147" t="s">
        <v>390</v>
      </c>
      <c r="AC13" s="209" t="s">
        <v>937</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93.95" customHeight="1">
      <c r="A14" s="560"/>
      <c r="B14" s="152" t="s">
        <v>385</v>
      </c>
      <c r="C14" s="162" t="s">
        <v>386</v>
      </c>
      <c r="D14" s="136" t="s">
        <v>855</v>
      </c>
      <c r="E14" s="149" t="s">
        <v>847</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941</v>
      </c>
      <c r="AB14" s="147" t="s">
        <v>837</v>
      </c>
      <c r="AC14" s="209" t="s">
        <v>659</v>
      </c>
      <c r="AD14" s="153">
        <v>2</v>
      </c>
      <c r="AE14" s="154">
        <v>2</v>
      </c>
      <c r="AF14" s="156">
        <f t="shared" si="1"/>
        <v>4</v>
      </c>
      <c r="AG14" s="157">
        <f t="shared" ref="AG14:AG35" si="7">AF14*Q14</f>
        <v>240</v>
      </c>
      <c r="AH14" s="158" t="str">
        <f t="shared" si="5"/>
        <v>II</v>
      </c>
      <c r="AI14" s="155" t="str">
        <f t="shared" ref="AI14:AI35" si="8">IF(AH14="IV","Aceptable",IF(AH14="III","Mejorable",IF(AH14="II","No Aceptable o Aceptable con Control Especifico",IF(AH14="I","No Aceptable"))))</f>
        <v>No Aceptable o Aceptable con Control Especifico</v>
      </c>
      <c r="AJ14" s="159">
        <f t="shared" ref="AJ14:AJ17" si="9">R14</f>
        <v>360</v>
      </c>
      <c r="AK14" s="159">
        <f t="shared" ref="AK14:AK35" si="10">AG14</f>
        <v>240</v>
      </c>
      <c r="AL14" s="160">
        <f t="shared" ref="AL14:AL39" si="11">(AJ14-AK14)/AJ14</f>
        <v>0.33333333333333331</v>
      </c>
      <c r="AM14" s="161" t="s">
        <v>418</v>
      </c>
      <c r="AN14" s="210" t="s">
        <v>427</v>
      </c>
    </row>
    <row r="15" spans="1:40" s="69" customFormat="1" ht="159" customHeight="1">
      <c r="A15" s="560"/>
      <c r="B15" s="152" t="s">
        <v>385</v>
      </c>
      <c r="C15" s="162" t="s">
        <v>386</v>
      </c>
      <c r="D15" s="136" t="s">
        <v>855</v>
      </c>
      <c r="E15" s="149" t="s">
        <v>847</v>
      </c>
      <c r="F15" s="208" t="s">
        <v>28</v>
      </c>
      <c r="G15" s="136" t="s">
        <v>35</v>
      </c>
      <c r="H15" s="136" t="s">
        <v>400</v>
      </c>
      <c r="I15" s="136" t="s">
        <v>605</v>
      </c>
      <c r="J15" s="149" t="s">
        <v>401</v>
      </c>
      <c r="K15" s="147" t="s">
        <v>397</v>
      </c>
      <c r="L15" s="147" t="s">
        <v>390</v>
      </c>
      <c r="M15" s="153">
        <v>2</v>
      </c>
      <c r="N15" s="154">
        <v>3</v>
      </c>
      <c r="O15" s="153">
        <f t="shared" ref="O15:O58"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659</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7.05000000000001" customHeight="1">
      <c r="A16" s="560"/>
      <c r="B16" s="152" t="s">
        <v>385</v>
      </c>
      <c r="C16" s="162" t="s">
        <v>386</v>
      </c>
      <c r="D16" s="136" t="s">
        <v>855</v>
      </c>
      <c r="E16" s="149" t="s">
        <v>847</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886</v>
      </c>
      <c r="AB16" s="147" t="s">
        <v>390</v>
      </c>
      <c r="AC16" s="209" t="s">
        <v>658</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78.05" customHeight="1">
      <c r="A17" s="560"/>
      <c r="B17" s="152" t="s">
        <v>385</v>
      </c>
      <c r="C17" s="162" t="s">
        <v>574</v>
      </c>
      <c r="D17" s="136" t="s">
        <v>408</v>
      </c>
      <c r="E17" s="149" t="s">
        <v>847</v>
      </c>
      <c r="F17" s="208" t="s">
        <v>25</v>
      </c>
      <c r="G17" s="136" t="s">
        <v>569</v>
      </c>
      <c r="H17" s="311"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84.05" customHeight="1">
      <c r="A18" s="560"/>
      <c r="B18" s="152" t="s">
        <v>385</v>
      </c>
      <c r="C18" s="162" t="s">
        <v>386</v>
      </c>
      <c r="D18" s="136" t="s">
        <v>408</v>
      </c>
      <c r="E18" s="149" t="s">
        <v>847</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908</v>
      </c>
      <c r="AB18" s="147" t="s">
        <v>390</v>
      </c>
      <c r="AC18" s="209" t="s">
        <v>940</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66.05" customHeight="1">
      <c r="A19" s="560"/>
      <c r="B19" s="152" t="s">
        <v>385</v>
      </c>
      <c r="C19" s="162" t="s">
        <v>386</v>
      </c>
      <c r="D19" s="136" t="s">
        <v>408</v>
      </c>
      <c r="E19" s="149" t="s">
        <v>847</v>
      </c>
      <c r="F19" s="208" t="s">
        <v>29</v>
      </c>
      <c r="G19" s="136" t="s">
        <v>67</v>
      </c>
      <c r="H19" s="136" t="s">
        <v>412</v>
      </c>
      <c r="I19" s="147" t="s">
        <v>852</v>
      </c>
      <c r="J19" s="149" t="s">
        <v>389</v>
      </c>
      <c r="K19" s="149" t="s">
        <v>397</v>
      </c>
      <c r="L19" s="149" t="s">
        <v>685</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889</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91.05" customHeight="1">
      <c r="A20" s="560"/>
      <c r="B20" s="152" t="s">
        <v>385</v>
      </c>
      <c r="C20" s="162" t="s">
        <v>386</v>
      </c>
      <c r="D20" s="319" t="s">
        <v>420</v>
      </c>
      <c r="E20" s="149" t="s">
        <v>847</v>
      </c>
      <c r="F20" s="311" t="s">
        <v>29</v>
      </c>
      <c r="G20" s="311" t="s">
        <v>43</v>
      </c>
      <c r="H20" s="311" t="s">
        <v>617</v>
      </c>
      <c r="I20" s="147" t="s">
        <v>618</v>
      </c>
      <c r="J20" s="147" t="s">
        <v>397</v>
      </c>
      <c r="K20" s="147" t="s">
        <v>397</v>
      </c>
      <c r="L20" s="147" t="s">
        <v>397</v>
      </c>
      <c r="M20" s="153">
        <v>2</v>
      </c>
      <c r="N20" s="154">
        <v>3</v>
      </c>
      <c r="O20" s="153">
        <f t="shared" si="12"/>
        <v>6</v>
      </c>
      <c r="P20" s="167" t="str">
        <f t="shared" si="2"/>
        <v>Medio</v>
      </c>
      <c r="Q20" s="153">
        <v>10</v>
      </c>
      <c r="R20" s="153">
        <f t="shared" si="0"/>
        <v>60</v>
      </c>
      <c r="S20" s="153" t="str">
        <f t="shared" si="3"/>
        <v>III</v>
      </c>
      <c r="T20" s="155" t="str">
        <f t="shared" si="4"/>
        <v>Mejorable</v>
      </c>
      <c r="U20" s="137" t="s">
        <v>391</v>
      </c>
      <c r="V20" s="137" t="s">
        <v>392</v>
      </c>
      <c r="W20" s="137" t="s">
        <v>392</v>
      </c>
      <c r="X20" s="149" t="s">
        <v>619</v>
      </c>
      <c r="Y20" s="148" t="s">
        <v>278</v>
      </c>
      <c r="Z20" s="147" t="s">
        <v>392</v>
      </c>
      <c r="AA20" s="149" t="s">
        <v>621</v>
      </c>
      <c r="AB20" s="147" t="s">
        <v>390</v>
      </c>
      <c r="AC20" s="209" t="s">
        <v>622</v>
      </c>
      <c r="AD20" s="153">
        <v>2</v>
      </c>
      <c r="AE20" s="154">
        <v>2</v>
      </c>
      <c r="AF20" s="156">
        <f t="shared" si="1"/>
        <v>4</v>
      </c>
      <c r="AG20" s="157">
        <f t="shared" si="7"/>
        <v>40</v>
      </c>
      <c r="AH20" s="158" t="str">
        <f t="shared" si="5"/>
        <v>III</v>
      </c>
      <c r="AI20" s="155" t="str">
        <f t="shared" si="8"/>
        <v>Mejorable</v>
      </c>
      <c r="AJ20" s="159">
        <v>60</v>
      </c>
      <c r="AK20" s="159">
        <f t="shared" si="10"/>
        <v>40</v>
      </c>
      <c r="AL20" s="160">
        <f t="shared" si="11"/>
        <v>0.33333333333333331</v>
      </c>
      <c r="AM20" s="161" t="s">
        <v>407</v>
      </c>
      <c r="AN20" s="210" t="s">
        <v>427</v>
      </c>
    </row>
    <row r="21" spans="1:40" s="69" customFormat="1" ht="153" customHeight="1">
      <c r="A21" s="560"/>
      <c r="B21" s="152" t="s">
        <v>385</v>
      </c>
      <c r="C21" s="162" t="s">
        <v>386</v>
      </c>
      <c r="D21" s="136" t="s">
        <v>855</v>
      </c>
      <c r="E21" s="149" t="s">
        <v>847</v>
      </c>
      <c r="F21" s="311" t="s">
        <v>29</v>
      </c>
      <c r="G21" s="311" t="s">
        <v>56</v>
      </c>
      <c r="H21" s="311" t="s">
        <v>629</v>
      </c>
      <c r="I21" s="147" t="s">
        <v>632</v>
      </c>
      <c r="J21" s="149" t="s">
        <v>631</v>
      </c>
      <c r="K21" s="149" t="s">
        <v>630</v>
      </c>
      <c r="L21" s="149" t="s">
        <v>637</v>
      </c>
      <c r="M21" s="153">
        <v>2</v>
      </c>
      <c r="N21" s="154">
        <v>4</v>
      </c>
      <c r="O21" s="153">
        <f t="shared" si="12"/>
        <v>8</v>
      </c>
      <c r="P21" s="167" t="str">
        <f t="shared" si="2"/>
        <v>Medio</v>
      </c>
      <c r="Q21" s="153">
        <v>100</v>
      </c>
      <c r="R21" s="153">
        <f t="shared" si="0"/>
        <v>800</v>
      </c>
      <c r="S21" s="153" t="str">
        <f t="shared" si="3"/>
        <v>I</v>
      </c>
      <c r="T21" s="155" t="str">
        <f t="shared" si="4"/>
        <v>No Aceptable</v>
      </c>
      <c r="U21" s="137" t="s">
        <v>391</v>
      </c>
      <c r="V21" s="137" t="s">
        <v>392</v>
      </c>
      <c r="W21" s="137" t="s">
        <v>392</v>
      </c>
      <c r="X21" s="149" t="s">
        <v>626</v>
      </c>
      <c r="Y21" s="148" t="s">
        <v>278</v>
      </c>
      <c r="Z21" s="147" t="s">
        <v>633</v>
      </c>
      <c r="AA21" s="149" t="s">
        <v>939</v>
      </c>
      <c r="AB21" s="147" t="s">
        <v>635</v>
      </c>
      <c r="AC21" s="209" t="s">
        <v>642</v>
      </c>
      <c r="AD21" s="153">
        <v>2</v>
      </c>
      <c r="AE21" s="154">
        <v>2</v>
      </c>
      <c r="AF21" s="156">
        <f t="shared" si="1"/>
        <v>4</v>
      </c>
      <c r="AG21" s="157">
        <f t="shared" si="7"/>
        <v>400</v>
      </c>
      <c r="AH21" s="158" t="str">
        <f t="shared" si="5"/>
        <v>II</v>
      </c>
      <c r="AI21" s="155" t="str">
        <f t="shared" si="8"/>
        <v>No Aceptable o Aceptable con Control Especifico</v>
      </c>
      <c r="AJ21" s="159">
        <v>800</v>
      </c>
      <c r="AK21" s="159">
        <f t="shared" si="10"/>
        <v>400</v>
      </c>
      <c r="AL21" s="160">
        <f t="shared" si="11"/>
        <v>0.5</v>
      </c>
      <c r="AM21" s="161" t="s">
        <v>407</v>
      </c>
      <c r="AN21" s="210" t="s">
        <v>395</v>
      </c>
    </row>
    <row r="22" spans="1:40" s="69" customFormat="1" ht="160.94999999999999" customHeight="1">
      <c r="A22" s="560"/>
      <c r="B22" s="152" t="s">
        <v>385</v>
      </c>
      <c r="C22" s="162" t="s">
        <v>574</v>
      </c>
      <c r="D22" s="136" t="s">
        <v>855</v>
      </c>
      <c r="E22" s="149" t="s">
        <v>847</v>
      </c>
      <c r="F22" s="311" t="s">
        <v>30</v>
      </c>
      <c r="G22" s="311" t="s">
        <v>44</v>
      </c>
      <c r="H22" s="285" t="s">
        <v>1041</v>
      </c>
      <c r="I22" s="147" t="s">
        <v>645</v>
      </c>
      <c r="J22" s="147" t="s">
        <v>390</v>
      </c>
      <c r="K22" s="147" t="s">
        <v>638</v>
      </c>
      <c r="L22" s="147" t="s">
        <v>639</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392</v>
      </c>
      <c r="AA22" s="149" t="s">
        <v>938</v>
      </c>
      <c r="AB22" s="147" t="s">
        <v>641</v>
      </c>
      <c r="AC22" s="209" t="s">
        <v>643</v>
      </c>
      <c r="AD22" s="153">
        <v>2</v>
      </c>
      <c r="AE22" s="154">
        <v>3</v>
      </c>
      <c r="AF22" s="156">
        <f t="shared" si="1"/>
        <v>6</v>
      </c>
      <c r="AG22" s="157">
        <f t="shared" si="7"/>
        <v>600</v>
      </c>
      <c r="AH22" s="158" t="str">
        <f t="shared" si="5"/>
        <v>I</v>
      </c>
      <c r="AI22" s="155" t="str">
        <f t="shared" si="8"/>
        <v>No Aceptable</v>
      </c>
      <c r="AJ22" s="159">
        <v>800</v>
      </c>
      <c r="AK22" s="159">
        <f t="shared" si="10"/>
        <v>600</v>
      </c>
      <c r="AL22" s="160">
        <f t="shared" si="11"/>
        <v>0.25</v>
      </c>
      <c r="AM22" s="161" t="s">
        <v>407</v>
      </c>
      <c r="AN22" s="210" t="s">
        <v>634</v>
      </c>
    </row>
    <row r="23" spans="1:40" ht="247.05" customHeight="1">
      <c r="A23" s="571" t="s">
        <v>1194</v>
      </c>
      <c r="B23" s="170" t="s">
        <v>385</v>
      </c>
      <c r="C23" s="162" t="s">
        <v>386</v>
      </c>
      <c r="D23" s="208" t="s">
        <v>428</v>
      </c>
      <c r="E23" s="149" t="s">
        <v>847</v>
      </c>
      <c r="F23" s="208" t="s">
        <v>27</v>
      </c>
      <c r="G23" s="208" t="s">
        <v>566</v>
      </c>
      <c r="H23" s="208" t="s">
        <v>612</v>
      </c>
      <c r="I23" s="136" t="s">
        <v>594</v>
      </c>
      <c r="J23" s="147" t="s">
        <v>389</v>
      </c>
      <c r="K23" s="149" t="s">
        <v>595</v>
      </c>
      <c r="L23" s="147" t="s">
        <v>390</v>
      </c>
      <c r="M23" s="153">
        <v>2</v>
      </c>
      <c r="N23" s="154">
        <v>3</v>
      </c>
      <c r="O23" s="153">
        <f t="shared" si="12"/>
        <v>6</v>
      </c>
      <c r="P23" s="167" t="str">
        <f t="shared" si="2"/>
        <v>Medio</v>
      </c>
      <c r="Q23" s="153">
        <v>60</v>
      </c>
      <c r="R23" s="153">
        <f t="shared" si="0"/>
        <v>360</v>
      </c>
      <c r="S23" s="153" t="str">
        <f t="shared" si="3"/>
        <v>II</v>
      </c>
      <c r="T23" s="155" t="str">
        <f t="shared" si="4"/>
        <v>No Aceptable o Aceptable con Control Especifico</v>
      </c>
      <c r="U23" s="137" t="s">
        <v>391</v>
      </c>
      <c r="V23" s="137" t="s">
        <v>392</v>
      </c>
      <c r="W23" s="137" t="s">
        <v>392</v>
      </c>
      <c r="X23" s="149" t="s">
        <v>599</v>
      </c>
      <c r="Y23" s="148" t="s">
        <v>278</v>
      </c>
      <c r="Z23" s="148" t="s">
        <v>392</v>
      </c>
      <c r="AA23" s="149" t="s">
        <v>850</v>
      </c>
      <c r="AB23" s="147" t="s">
        <v>390</v>
      </c>
      <c r="AC23" s="209" t="s">
        <v>937</v>
      </c>
      <c r="AD23" s="153">
        <v>2</v>
      </c>
      <c r="AE23" s="154">
        <v>2</v>
      </c>
      <c r="AF23" s="156">
        <f t="shared" si="1"/>
        <v>4</v>
      </c>
      <c r="AG23" s="157">
        <f>AF23*Q23</f>
        <v>240</v>
      </c>
      <c r="AH23" s="158" t="str">
        <f t="shared" si="5"/>
        <v>II</v>
      </c>
      <c r="AI23" s="155" t="str">
        <f>IF(AH23="IV","Aceptable",IF(AH23="III","Mejorable",IF(AH23="II","No Aceptable o Aceptable con Control Especifico",IF(AH23="I","No Aceptable"))))</f>
        <v>No Aceptable o Aceptable con Control Especifico</v>
      </c>
      <c r="AJ23" s="159">
        <f>R23</f>
        <v>360</v>
      </c>
      <c r="AK23" s="159">
        <f>AG23</f>
        <v>240</v>
      </c>
      <c r="AL23" s="160">
        <f>(AJ23-AK23)/AJ23</f>
        <v>0.33333333333333331</v>
      </c>
      <c r="AM23" s="161" t="s">
        <v>394</v>
      </c>
      <c r="AN23" s="210" t="s">
        <v>427</v>
      </c>
    </row>
    <row r="24" spans="1:40" ht="238.05" customHeight="1">
      <c r="A24" s="571"/>
      <c r="B24" s="162" t="s">
        <v>385</v>
      </c>
      <c r="C24" s="162" t="s">
        <v>386</v>
      </c>
      <c r="D24" s="337" t="s">
        <v>387</v>
      </c>
      <c r="E24" s="149" t="s">
        <v>847</v>
      </c>
      <c r="F24" s="208" t="s">
        <v>27</v>
      </c>
      <c r="G24" s="136" t="s">
        <v>590</v>
      </c>
      <c r="H24" s="208" t="s">
        <v>749</v>
      </c>
      <c r="I24" s="136" t="s">
        <v>596</v>
      </c>
      <c r="J24" s="147" t="s">
        <v>389</v>
      </c>
      <c r="K24" s="149" t="s">
        <v>592</v>
      </c>
      <c r="L24" s="147" t="s">
        <v>390</v>
      </c>
      <c r="M24" s="153">
        <v>2</v>
      </c>
      <c r="N24" s="154">
        <v>3</v>
      </c>
      <c r="O24" s="153">
        <f>M24*N24</f>
        <v>6</v>
      </c>
      <c r="P24" s="167" t="str">
        <f>IF((O24&gt;23),"MuyAlto",IF(O24&gt;9,"Alto",IF(O24&gt;5,"Medio",IF(O24&lt;6,"Bajo"))))</f>
        <v>Medio</v>
      </c>
      <c r="Q24" s="153">
        <v>25</v>
      </c>
      <c r="R24" s="153">
        <f t="shared" si="0"/>
        <v>150</v>
      </c>
      <c r="S24" s="153" t="str">
        <f>IF((R24&gt;599),"I",IF(R24&gt;149,"II",IF(R24&gt;39,"III",IF(R24&lt;31,"IV"))))</f>
        <v>II</v>
      </c>
      <c r="T24" s="155" t="str">
        <f>IF(S24="IV","Aceptable",IF(S24="III","Mejorable",IF(S24="II","No Aceptable o Aceptable con Control Especifico",IF(S24="I","No Aceptable"))))</f>
        <v>No Aceptable o Aceptable con Control Especifico</v>
      </c>
      <c r="U24" s="137" t="s">
        <v>391</v>
      </c>
      <c r="V24" s="137" t="s">
        <v>392</v>
      </c>
      <c r="W24" s="137" t="s">
        <v>392</v>
      </c>
      <c r="X24" s="149" t="s">
        <v>593</v>
      </c>
      <c r="Y24" s="148" t="s">
        <v>278</v>
      </c>
      <c r="Z24" s="148" t="s">
        <v>392</v>
      </c>
      <c r="AA24" s="149" t="s">
        <v>967</v>
      </c>
      <c r="AB24" s="147" t="s">
        <v>390</v>
      </c>
      <c r="AC24" s="209" t="s">
        <v>937</v>
      </c>
      <c r="AD24" s="153">
        <v>2</v>
      </c>
      <c r="AE24" s="154">
        <v>2</v>
      </c>
      <c r="AF24" s="156">
        <f t="shared" si="1"/>
        <v>4</v>
      </c>
      <c r="AG24" s="157">
        <f>AF24*Q24</f>
        <v>100</v>
      </c>
      <c r="AH24" s="158" t="str">
        <f>IF((AG24&gt;599),"I",IF(AG24&gt;149,"II",IF(AG24&gt;39,"III",IF(AG24&lt;31,"IV"))))</f>
        <v>III</v>
      </c>
      <c r="AI24" s="155" t="str">
        <f>IF(AH24="IV","Aceptable",IF(AH24="III","Mejorable",IF(AH24="II","No Aceptable o Aceptable con Control Especifico",IF(AH24="I","No Aceptable"))))</f>
        <v>Mejorable</v>
      </c>
      <c r="AJ24" s="159">
        <f>R24</f>
        <v>150</v>
      </c>
      <c r="AK24" s="159">
        <f>AG24</f>
        <v>100</v>
      </c>
      <c r="AL24" s="160">
        <f>(AJ24-AK24)/AJ24</f>
        <v>0.33333333333333331</v>
      </c>
      <c r="AM24" s="161" t="s">
        <v>394</v>
      </c>
      <c r="AN24" s="210" t="s">
        <v>427</v>
      </c>
    </row>
    <row r="25" spans="1:40" ht="238.05" customHeight="1">
      <c r="A25" s="571"/>
      <c r="B25" s="162" t="s">
        <v>385</v>
      </c>
      <c r="C25" s="162" t="s">
        <v>386</v>
      </c>
      <c r="D25" s="208" t="s">
        <v>438</v>
      </c>
      <c r="E25" s="149" t="s">
        <v>847</v>
      </c>
      <c r="F25" s="208" t="s">
        <v>27</v>
      </c>
      <c r="G25" s="311" t="s">
        <v>580</v>
      </c>
      <c r="H25" s="208" t="s">
        <v>955</v>
      </c>
      <c r="I25" s="136" t="s">
        <v>596</v>
      </c>
      <c r="J25" s="147" t="s">
        <v>389</v>
      </c>
      <c r="K25" s="149" t="s">
        <v>598</v>
      </c>
      <c r="L25" s="147" t="s">
        <v>390</v>
      </c>
      <c r="M25" s="153">
        <v>2</v>
      </c>
      <c r="N25" s="154">
        <v>3</v>
      </c>
      <c r="O25" s="153">
        <f>M25*N25</f>
        <v>6</v>
      </c>
      <c r="P25" s="167" t="str">
        <f t="shared" ref="P25:P29" si="13">IF((O25&gt;23),"MuyAlto",IF(O25&gt;9,"Alto",IF(O25&gt;5,"Medio",IF(O25&lt;6,"Bajo"))))</f>
        <v>Medio</v>
      </c>
      <c r="Q25" s="153">
        <v>60</v>
      </c>
      <c r="R25" s="153">
        <f t="shared" si="0"/>
        <v>360</v>
      </c>
      <c r="S25" s="153" t="str">
        <f t="shared" ref="S25:S29" si="14">IF((R25&gt;599),"I",IF(R25&gt;149,"II",IF(R25&gt;39,"III",IF(R25&lt;31,"IV"))))</f>
        <v>II</v>
      </c>
      <c r="T25" s="155" t="str">
        <f t="shared" ref="T25:T29" si="15">IF(S25="IV","Aceptable",IF(S25="III","Mejorable",IF(S25="II","No Aceptable o Aceptable con Control Especifico",IF(S25="I","No Aceptable"))))</f>
        <v>No Aceptable o Aceptable con Control Especifico</v>
      </c>
      <c r="U25" s="137" t="s">
        <v>391</v>
      </c>
      <c r="V25" s="137" t="s">
        <v>392</v>
      </c>
      <c r="W25" s="137" t="s">
        <v>392</v>
      </c>
      <c r="X25" s="149" t="s">
        <v>599</v>
      </c>
      <c r="Y25" s="148" t="s">
        <v>278</v>
      </c>
      <c r="Z25" s="148" t="s">
        <v>392</v>
      </c>
      <c r="AA25" s="149" t="s">
        <v>850</v>
      </c>
      <c r="AB25" s="147" t="s">
        <v>390</v>
      </c>
      <c r="AC25" s="209" t="s">
        <v>937</v>
      </c>
      <c r="AD25" s="153">
        <v>2</v>
      </c>
      <c r="AE25" s="154">
        <v>2</v>
      </c>
      <c r="AF25" s="156">
        <f t="shared" si="1"/>
        <v>4</v>
      </c>
      <c r="AG25" s="157">
        <f>AF25*Q25</f>
        <v>240</v>
      </c>
      <c r="AH25" s="158" t="str">
        <f t="shared" ref="AH25" si="16">IF((AG25&gt;599),"I",IF(AG25&gt;149,"II",IF(AG25&gt;39,"III",IF(AG25&lt;31,"IV"))))</f>
        <v>II</v>
      </c>
      <c r="AI25" s="155" t="str">
        <f>IF(AH25="IV","Aceptable",IF(AH25="III","Mejorable",IF(AH25="II","No Aceptable o Aceptable con Control Especifico",IF(AH25="I","No Aceptable"))))</f>
        <v>No Aceptable o Aceptable con Control Especifico</v>
      </c>
      <c r="AJ25" s="159">
        <f>R25</f>
        <v>360</v>
      </c>
      <c r="AK25" s="159">
        <f>AG25</f>
        <v>240</v>
      </c>
      <c r="AL25" s="160">
        <f>(AJ25-AK25)/AJ25</f>
        <v>0.33333333333333331</v>
      </c>
      <c r="AM25" s="161" t="s">
        <v>407</v>
      </c>
      <c r="AN25" s="210" t="s">
        <v>427</v>
      </c>
    </row>
    <row r="26" spans="1:40" ht="124.95" customHeight="1">
      <c r="A26" s="571"/>
      <c r="B26" s="162" t="s">
        <v>385</v>
      </c>
      <c r="C26" s="162" t="s">
        <v>386</v>
      </c>
      <c r="D26" s="208" t="s">
        <v>429</v>
      </c>
      <c r="E26" s="149" t="s">
        <v>847</v>
      </c>
      <c r="F26" s="208" t="s">
        <v>25</v>
      </c>
      <c r="G26" s="136" t="s">
        <v>32</v>
      </c>
      <c r="H26" s="136" t="s">
        <v>435</v>
      </c>
      <c r="I26" s="136" t="s">
        <v>664</v>
      </c>
      <c r="J26" s="147" t="s">
        <v>389</v>
      </c>
      <c r="K26" s="149" t="s">
        <v>665</v>
      </c>
      <c r="L26" s="147" t="s">
        <v>390</v>
      </c>
      <c r="M26" s="153">
        <v>2</v>
      </c>
      <c r="N26" s="154">
        <v>4</v>
      </c>
      <c r="O26" s="153">
        <f t="shared" ref="O26" si="17">M26*N26</f>
        <v>8</v>
      </c>
      <c r="P26" s="167" t="str">
        <f t="shared" si="13"/>
        <v>Medio</v>
      </c>
      <c r="Q26" s="153">
        <v>60</v>
      </c>
      <c r="R26" s="153">
        <f t="shared" si="0"/>
        <v>480</v>
      </c>
      <c r="S26" s="153" t="str">
        <f t="shared" si="14"/>
        <v>II</v>
      </c>
      <c r="T26" s="155" t="str">
        <f t="shared" si="15"/>
        <v>No Aceptable o Aceptable con Control Especifico</v>
      </c>
      <c r="U26" s="137" t="s">
        <v>666</v>
      </c>
      <c r="V26" s="137" t="s">
        <v>392</v>
      </c>
      <c r="W26" s="137" t="s">
        <v>392</v>
      </c>
      <c r="X26" s="149" t="s">
        <v>667</v>
      </c>
      <c r="Y26" s="148" t="s">
        <v>278</v>
      </c>
      <c r="Z26" s="148" t="s">
        <v>392</v>
      </c>
      <c r="AA26" s="149" t="s">
        <v>956</v>
      </c>
      <c r="AB26" s="147" t="s">
        <v>390</v>
      </c>
      <c r="AC26" s="209" t="s">
        <v>668</v>
      </c>
      <c r="AD26" s="153">
        <v>2</v>
      </c>
      <c r="AE26" s="154">
        <v>3</v>
      </c>
      <c r="AF26" s="156">
        <f>AD26*AE26</f>
        <v>6</v>
      </c>
      <c r="AG26" s="157">
        <f>AF26*Q26</f>
        <v>360</v>
      </c>
      <c r="AH26" s="158" t="str">
        <f>IF((AG26&gt;599),"I",IF(AG26&gt;149,"II",IF(AG26&gt;39,"III",IF(AG26&lt;31,"IV"))))</f>
        <v>II</v>
      </c>
      <c r="AI26" s="155" t="str">
        <f>IF(AH26="IV","Aceptable",IF(AH26="III","Mejorable",IF(AH26="II","No Aceptable o Aceptable con Control Especifico",IF(AH26="I","No Aceptable"))))</f>
        <v>No Aceptable o Aceptable con Control Especifico</v>
      </c>
      <c r="AJ26" s="159">
        <v>480</v>
      </c>
      <c r="AK26" s="159">
        <f>AG26</f>
        <v>360</v>
      </c>
      <c r="AL26" s="160">
        <f t="shared" ref="AL26" si="18">(AJ26-AK26)/AJ26</f>
        <v>0.25</v>
      </c>
      <c r="AM26" s="161" t="s">
        <v>394</v>
      </c>
      <c r="AN26" s="210" t="s">
        <v>634</v>
      </c>
    </row>
    <row r="27" spans="1:40" ht="246" customHeight="1">
      <c r="A27" s="571"/>
      <c r="B27" s="152" t="s">
        <v>385</v>
      </c>
      <c r="C27" s="162" t="s">
        <v>386</v>
      </c>
      <c r="D27" s="208" t="s">
        <v>951</v>
      </c>
      <c r="E27" s="149" t="s">
        <v>847</v>
      </c>
      <c r="F27" s="208" t="s">
        <v>25</v>
      </c>
      <c r="G27" s="136" t="s">
        <v>570</v>
      </c>
      <c r="H27" s="136" t="s">
        <v>424</v>
      </c>
      <c r="I27" s="136" t="s">
        <v>403</v>
      </c>
      <c r="J27" s="147" t="s">
        <v>389</v>
      </c>
      <c r="K27" s="147" t="s">
        <v>397</v>
      </c>
      <c r="L27" s="147" t="s">
        <v>397</v>
      </c>
      <c r="M27" s="153">
        <v>2</v>
      </c>
      <c r="N27" s="154">
        <v>3</v>
      </c>
      <c r="O27" s="156">
        <f t="shared" ref="O27:O28" si="19">M27*N27</f>
        <v>6</v>
      </c>
      <c r="P27" s="167" t="str">
        <f t="shared" si="13"/>
        <v>Medio</v>
      </c>
      <c r="Q27" s="156">
        <v>10</v>
      </c>
      <c r="R27" s="156">
        <f t="shared" si="0"/>
        <v>60</v>
      </c>
      <c r="S27" s="153" t="str">
        <f t="shared" si="14"/>
        <v>III</v>
      </c>
      <c r="T27" s="155" t="str">
        <f t="shared" si="15"/>
        <v>Mejorable</v>
      </c>
      <c r="U27" s="137" t="s">
        <v>391</v>
      </c>
      <c r="V27" s="137" t="s">
        <v>392</v>
      </c>
      <c r="W27" s="137" t="s">
        <v>392</v>
      </c>
      <c r="X27" s="149" t="s">
        <v>405</v>
      </c>
      <c r="Y27" s="148" t="s">
        <v>278</v>
      </c>
      <c r="Z27" s="148" t="s">
        <v>392</v>
      </c>
      <c r="AA27" s="149" t="s">
        <v>406</v>
      </c>
      <c r="AB27" s="147" t="s">
        <v>390</v>
      </c>
      <c r="AC27" s="209" t="s">
        <v>406</v>
      </c>
      <c r="AD27" s="153">
        <v>2</v>
      </c>
      <c r="AE27" s="154">
        <v>1</v>
      </c>
      <c r="AF27" s="156">
        <f t="shared" si="1"/>
        <v>2</v>
      </c>
      <c r="AG27" s="157">
        <f>AF27*Q27</f>
        <v>20</v>
      </c>
      <c r="AH27" s="158" t="str">
        <f>IF((AG27&gt;599),"I",IF(AG27&gt;149,"II",IF(AG27&gt;39,"III",IF(AG27&lt;31,"IV"))))</f>
        <v>IV</v>
      </c>
      <c r="AI27" s="155" t="str">
        <f>IF(AH27="IV","Aceptable",IF(AH27="III","Mejorable",IF(AH27="II","No Aceptable o Aceptable con Control Especifico",IF(AH27="I","No Aceptable"))))</f>
        <v>Aceptable</v>
      </c>
      <c r="AJ27" s="159">
        <f>R27</f>
        <v>60</v>
      </c>
      <c r="AK27" s="159">
        <f>AG27</f>
        <v>20</v>
      </c>
      <c r="AL27" s="160">
        <f>(AJ27-AK27)/AJ27</f>
        <v>0.66666666666666663</v>
      </c>
      <c r="AM27" s="161" t="s">
        <v>407</v>
      </c>
      <c r="AN27" s="210" t="s">
        <v>399</v>
      </c>
    </row>
    <row r="28" spans="1:40" ht="241.05" customHeight="1">
      <c r="A28" s="571"/>
      <c r="B28" s="152" t="s">
        <v>385</v>
      </c>
      <c r="C28" s="162" t="s">
        <v>386</v>
      </c>
      <c r="D28" s="208" t="s">
        <v>953</v>
      </c>
      <c r="E28" s="149" t="s">
        <v>847</v>
      </c>
      <c r="F28" s="208" t="s">
        <v>28</v>
      </c>
      <c r="G28" s="136" t="s">
        <v>35</v>
      </c>
      <c r="H28" s="311" t="s">
        <v>615</v>
      </c>
      <c r="I28" s="136" t="s">
        <v>605</v>
      </c>
      <c r="J28" s="149" t="s">
        <v>401</v>
      </c>
      <c r="K28" s="147" t="s">
        <v>397</v>
      </c>
      <c r="L28" s="147" t="s">
        <v>397</v>
      </c>
      <c r="M28" s="153">
        <v>2</v>
      </c>
      <c r="N28" s="154">
        <v>3</v>
      </c>
      <c r="O28" s="153">
        <f t="shared" si="19"/>
        <v>6</v>
      </c>
      <c r="P28" s="167" t="str">
        <f t="shared" si="13"/>
        <v>Medio</v>
      </c>
      <c r="Q28" s="153">
        <v>60</v>
      </c>
      <c r="R28" s="153">
        <f t="shared" si="0"/>
        <v>360</v>
      </c>
      <c r="S28" s="153" t="str">
        <f t="shared" si="14"/>
        <v>II</v>
      </c>
      <c r="T28" s="155" t="str">
        <f t="shared" si="15"/>
        <v>No Aceptable o Aceptable con Control Especifico</v>
      </c>
      <c r="U28" s="137" t="s">
        <v>391</v>
      </c>
      <c r="V28" s="137" t="s">
        <v>392</v>
      </c>
      <c r="W28" s="137" t="s">
        <v>392</v>
      </c>
      <c r="X28" s="149" t="s">
        <v>606</v>
      </c>
      <c r="Y28" s="148" t="s">
        <v>278</v>
      </c>
      <c r="Z28" s="148" t="s">
        <v>392</v>
      </c>
      <c r="AA28" s="149" t="s">
        <v>965</v>
      </c>
      <c r="AB28" s="147" t="s">
        <v>390</v>
      </c>
      <c r="AC28" s="209" t="s">
        <v>966</v>
      </c>
      <c r="AD28" s="153">
        <v>2</v>
      </c>
      <c r="AE28" s="154">
        <v>2</v>
      </c>
      <c r="AF28" s="156">
        <f t="shared" si="1"/>
        <v>4</v>
      </c>
      <c r="AG28" s="157">
        <f t="shared" ref="AG28:AG29" si="20">AF28*Q28</f>
        <v>240</v>
      </c>
      <c r="AH28" s="158" t="str">
        <f t="shared" ref="AH28:AH29" si="21">IF((AG28&gt;599),"I",IF(AG28&gt;149,"II",IF(AG28&gt;39,"III",IF(AG28&lt;31,"IV"))))</f>
        <v>II</v>
      </c>
      <c r="AI28" s="155" t="str">
        <f t="shared" ref="AI28:AI29" si="22">IF(AH28="IV","Aceptable",IF(AH28="III","Mejorable",IF(AH28="II","No Aceptable o Aceptable con Control Especifico",IF(AH28="I","No Aceptable"))))</f>
        <v>No Aceptable o Aceptable con Control Especifico</v>
      </c>
      <c r="AJ28" s="159">
        <f t="shared" ref="AJ28:AJ29" si="23">R28</f>
        <v>360</v>
      </c>
      <c r="AK28" s="159">
        <f t="shared" ref="AK28:AK29" si="24">AG28</f>
        <v>240</v>
      </c>
      <c r="AL28" s="160">
        <f t="shared" ref="AL28:AL29" si="25">(AJ28-AK28)/AJ28</f>
        <v>0.33333333333333331</v>
      </c>
      <c r="AM28" s="161" t="s">
        <v>394</v>
      </c>
      <c r="AN28" s="210" t="s">
        <v>563</v>
      </c>
    </row>
    <row r="29" spans="1:40" ht="240" customHeight="1">
      <c r="A29" s="571"/>
      <c r="B29" s="152" t="s">
        <v>385</v>
      </c>
      <c r="C29" s="162" t="s">
        <v>386</v>
      </c>
      <c r="D29" s="208" t="s">
        <v>953</v>
      </c>
      <c r="E29" s="149" t="s">
        <v>847</v>
      </c>
      <c r="F29" s="208" t="s">
        <v>28</v>
      </c>
      <c r="G29" s="136" t="s">
        <v>48</v>
      </c>
      <c r="H29" s="136" t="s">
        <v>426</v>
      </c>
      <c r="I29" s="136" t="s">
        <v>600</v>
      </c>
      <c r="J29" s="149" t="s">
        <v>603</v>
      </c>
      <c r="K29" s="149" t="s">
        <v>604</v>
      </c>
      <c r="L29" s="147" t="s">
        <v>390</v>
      </c>
      <c r="M29" s="153">
        <v>2</v>
      </c>
      <c r="N29" s="154">
        <v>3</v>
      </c>
      <c r="O29" s="153">
        <f>M29*N29</f>
        <v>6</v>
      </c>
      <c r="P29" s="167" t="str">
        <f t="shared" si="13"/>
        <v>Medio</v>
      </c>
      <c r="Q29" s="153">
        <v>60</v>
      </c>
      <c r="R29" s="153">
        <f t="shared" si="0"/>
        <v>360</v>
      </c>
      <c r="S29" s="153" t="str">
        <f t="shared" si="14"/>
        <v>II</v>
      </c>
      <c r="T29" s="155" t="str">
        <f t="shared" si="15"/>
        <v>No Aceptable o Aceptable con Control Especifico</v>
      </c>
      <c r="U29" s="137" t="s">
        <v>391</v>
      </c>
      <c r="V29" s="137" t="s">
        <v>392</v>
      </c>
      <c r="W29" s="137" t="s">
        <v>392</v>
      </c>
      <c r="X29" s="149" t="s">
        <v>398</v>
      </c>
      <c r="Y29" s="148" t="s">
        <v>278</v>
      </c>
      <c r="Z29" s="148" t="s">
        <v>392</v>
      </c>
      <c r="AA29" s="149" t="s">
        <v>964</v>
      </c>
      <c r="AB29" s="147" t="s">
        <v>837</v>
      </c>
      <c r="AC29" s="209" t="s">
        <v>659</v>
      </c>
      <c r="AD29" s="153">
        <v>2</v>
      </c>
      <c r="AE29" s="154">
        <v>2</v>
      </c>
      <c r="AF29" s="156">
        <f t="shared" si="1"/>
        <v>4</v>
      </c>
      <c r="AG29" s="157">
        <f t="shared" si="20"/>
        <v>240</v>
      </c>
      <c r="AH29" s="158" t="str">
        <f t="shared" si="21"/>
        <v>II</v>
      </c>
      <c r="AI29" s="155" t="str">
        <f t="shared" si="22"/>
        <v>No Aceptable o Aceptable con Control Especifico</v>
      </c>
      <c r="AJ29" s="159">
        <f t="shared" si="23"/>
        <v>360</v>
      </c>
      <c r="AK29" s="159">
        <f t="shared" si="24"/>
        <v>240</v>
      </c>
      <c r="AL29" s="160">
        <f t="shared" si="25"/>
        <v>0.33333333333333331</v>
      </c>
      <c r="AM29" s="161" t="s">
        <v>394</v>
      </c>
      <c r="AN29" s="210" t="s">
        <v>563</v>
      </c>
    </row>
    <row r="30" spans="1:40" ht="101.55" customHeight="1">
      <c r="A30" s="571"/>
      <c r="B30" s="152" t="s">
        <v>385</v>
      </c>
      <c r="C30" s="162" t="s">
        <v>386</v>
      </c>
      <c r="D30" s="208" t="s">
        <v>957</v>
      </c>
      <c r="E30" s="149" t="s">
        <v>847</v>
      </c>
      <c r="F30" s="311" t="s">
        <v>29</v>
      </c>
      <c r="G30" s="311" t="s">
        <v>43</v>
      </c>
      <c r="H30" s="311" t="s">
        <v>617</v>
      </c>
      <c r="I30" s="147" t="s">
        <v>618</v>
      </c>
      <c r="J30" s="147" t="s">
        <v>397</v>
      </c>
      <c r="K30" s="147" t="s">
        <v>397</v>
      </c>
      <c r="L30" s="147" t="s">
        <v>397</v>
      </c>
      <c r="M30" s="153">
        <v>2</v>
      </c>
      <c r="N30" s="154">
        <v>3</v>
      </c>
      <c r="O30" s="153">
        <f t="shared" si="12"/>
        <v>6</v>
      </c>
      <c r="P30" s="167" t="str">
        <f t="shared" si="2"/>
        <v>Medio</v>
      </c>
      <c r="Q30" s="153">
        <v>10</v>
      </c>
      <c r="R30" s="153">
        <f t="shared" si="0"/>
        <v>60</v>
      </c>
      <c r="S30" s="153" t="str">
        <f t="shared" si="3"/>
        <v>III</v>
      </c>
      <c r="T30" s="155" t="str">
        <f t="shared" si="4"/>
        <v>Mejorable</v>
      </c>
      <c r="U30" s="137" t="s">
        <v>391</v>
      </c>
      <c r="V30" s="137" t="s">
        <v>392</v>
      </c>
      <c r="W30" s="137" t="s">
        <v>392</v>
      </c>
      <c r="X30" s="149" t="s">
        <v>619</v>
      </c>
      <c r="Y30" s="148" t="s">
        <v>278</v>
      </c>
      <c r="Z30" s="147" t="s">
        <v>392</v>
      </c>
      <c r="AA30" s="149" t="s">
        <v>621</v>
      </c>
      <c r="AB30" s="147" t="s">
        <v>390</v>
      </c>
      <c r="AC30" s="209" t="s">
        <v>622</v>
      </c>
      <c r="AD30" s="153">
        <v>2</v>
      </c>
      <c r="AE30" s="154">
        <v>2</v>
      </c>
      <c r="AF30" s="156">
        <f t="shared" si="1"/>
        <v>4</v>
      </c>
      <c r="AG30" s="157">
        <f t="shared" si="7"/>
        <v>40</v>
      </c>
      <c r="AH30" s="158" t="str">
        <f t="shared" si="5"/>
        <v>III</v>
      </c>
      <c r="AI30" s="155" t="str">
        <f t="shared" si="8"/>
        <v>Mejorable</v>
      </c>
      <c r="AJ30" s="159">
        <v>60</v>
      </c>
      <c r="AK30" s="159">
        <f t="shared" si="10"/>
        <v>40</v>
      </c>
      <c r="AL30" s="160">
        <f t="shared" si="11"/>
        <v>0.33333333333333331</v>
      </c>
      <c r="AM30" s="161" t="s">
        <v>407</v>
      </c>
      <c r="AN30" s="210" t="s">
        <v>427</v>
      </c>
    </row>
    <row r="31" spans="1:40" ht="117" customHeight="1">
      <c r="A31" s="571"/>
      <c r="B31" s="162" t="s">
        <v>385</v>
      </c>
      <c r="C31" s="162" t="s">
        <v>386</v>
      </c>
      <c r="D31" s="208" t="s">
        <v>429</v>
      </c>
      <c r="E31" s="149" t="s">
        <v>847</v>
      </c>
      <c r="F31" s="208" t="s">
        <v>29</v>
      </c>
      <c r="G31" s="136" t="s">
        <v>36</v>
      </c>
      <c r="H31" s="136" t="s">
        <v>432</v>
      </c>
      <c r="I31" s="136" t="s">
        <v>433</v>
      </c>
      <c r="J31" s="153" t="s">
        <v>397</v>
      </c>
      <c r="K31" s="147" t="s">
        <v>397</v>
      </c>
      <c r="L31" s="147" t="s">
        <v>410</v>
      </c>
      <c r="M31" s="153">
        <v>2</v>
      </c>
      <c r="N31" s="154">
        <v>2</v>
      </c>
      <c r="O31" s="156">
        <f t="shared" si="12"/>
        <v>4</v>
      </c>
      <c r="P31" s="167" t="str">
        <f t="shared" si="2"/>
        <v>Bajo</v>
      </c>
      <c r="Q31" s="156">
        <v>60</v>
      </c>
      <c r="R31" s="156">
        <f t="shared" si="0"/>
        <v>240</v>
      </c>
      <c r="S31" s="153" t="str">
        <f t="shared" si="3"/>
        <v>II</v>
      </c>
      <c r="T31" s="155" t="str">
        <f t="shared" si="4"/>
        <v>No Aceptable o Aceptable con Control Especifico</v>
      </c>
      <c r="U31" s="137" t="s">
        <v>391</v>
      </c>
      <c r="V31" s="137" t="s">
        <v>392</v>
      </c>
      <c r="W31" s="137" t="s">
        <v>392</v>
      </c>
      <c r="X31" s="149" t="s">
        <v>434</v>
      </c>
      <c r="Y31" s="148" t="s">
        <v>278</v>
      </c>
      <c r="Z31" s="148" t="s">
        <v>392</v>
      </c>
      <c r="AA31" s="149" t="s">
        <v>963</v>
      </c>
      <c r="AB31" s="147" t="s">
        <v>390</v>
      </c>
      <c r="AC31" s="209" t="s">
        <v>958</v>
      </c>
      <c r="AD31" s="153">
        <v>2</v>
      </c>
      <c r="AE31" s="154">
        <v>1</v>
      </c>
      <c r="AF31" s="156">
        <f t="shared" si="1"/>
        <v>2</v>
      </c>
      <c r="AG31" s="157">
        <f t="shared" si="7"/>
        <v>120</v>
      </c>
      <c r="AH31" s="158" t="str">
        <f t="shared" si="5"/>
        <v>III</v>
      </c>
      <c r="AI31" s="155" t="str">
        <f t="shared" si="8"/>
        <v>Mejorable</v>
      </c>
      <c r="AJ31" s="159">
        <f t="shared" ref="AJ31" si="26">R31</f>
        <v>240</v>
      </c>
      <c r="AK31" s="159">
        <f t="shared" si="10"/>
        <v>120</v>
      </c>
      <c r="AL31" s="160">
        <f t="shared" si="11"/>
        <v>0.5</v>
      </c>
      <c r="AM31" s="161" t="s">
        <v>407</v>
      </c>
      <c r="AN31" s="210" t="s">
        <v>395</v>
      </c>
    </row>
    <row r="32" spans="1:40" ht="181.95" customHeight="1">
      <c r="A32" s="571"/>
      <c r="B32" s="162" t="s">
        <v>385</v>
      </c>
      <c r="C32" s="162" t="s">
        <v>386</v>
      </c>
      <c r="D32" s="208" t="s">
        <v>952</v>
      </c>
      <c r="E32" s="149" t="s">
        <v>847</v>
      </c>
      <c r="F32" s="208" t="s">
        <v>29</v>
      </c>
      <c r="G32" s="136" t="s">
        <v>62</v>
      </c>
      <c r="H32" s="136" t="s">
        <v>439</v>
      </c>
      <c r="I32" s="147" t="s">
        <v>681</v>
      </c>
      <c r="J32" s="149" t="s">
        <v>389</v>
      </c>
      <c r="K32" s="149" t="s">
        <v>397</v>
      </c>
      <c r="L32" s="149" t="s">
        <v>682</v>
      </c>
      <c r="M32" s="153">
        <v>6</v>
      </c>
      <c r="N32" s="154">
        <v>1</v>
      </c>
      <c r="O32" s="153">
        <f t="shared" si="12"/>
        <v>6</v>
      </c>
      <c r="P32" s="167" t="str">
        <f t="shared" si="2"/>
        <v>Medio</v>
      </c>
      <c r="Q32" s="153">
        <v>100</v>
      </c>
      <c r="R32" s="153">
        <f t="shared" si="0"/>
        <v>600</v>
      </c>
      <c r="S32" s="153" t="str">
        <f t="shared" si="3"/>
        <v>I</v>
      </c>
      <c r="T32" s="155" t="str">
        <f t="shared" si="4"/>
        <v>No Aceptable</v>
      </c>
      <c r="U32" s="137" t="s">
        <v>391</v>
      </c>
      <c r="V32" s="137" t="s">
        <v>392</v>
      </c>
      <c r="W32" s="137" t="s">
        <v>392</v>
      </c>
      <c r="X32" s="149" t="s">
        <v>626</v>
      </c>
      <c r="Y32" s="148" t="s">
        <v>278</v>
      </c>
      <c r="Z32" s="147" t="s">
        <v>392</v>
      </c>
      <c r="AA32" s="149" t="s">
        <v>881</v>
      </c>
      <c r="AB32" s="147" t="s">
        <v>390</v>
      </c>
      <c r="AC32" s="209" t="s">
        <v>968</v>
      </c>
      <c r="AD32" s="153">
        <v>2</v>
      </c>
      <c r="AE32" s="154">
        <v>1</v>
      </c>
      <c r="AF32" s="156">
        <f t="shared" si="1"/>
        <v>2</v>
      </c>
      <c r="AG32" s="157">
        <f t="shared" si="7"/>
        <v>200</v>
      </c>
      <c r="AH32" s="158" t="str">
        <f t="shared" si="5"/>
        <v>II</v>
      </c>
      <c r="AI32" s="155" t="str">
        <f t="shared" si="8"/>
        <v>No Aceptable o Aceptable con Control Especifico</v>
      </c>
      <c r="AJ32" s="159">
        <v>600</v>
      </c>
      <c r="AK32" s="159">
        <f t="shared" si="10"/>
        <v>200</v>
      </c>
      <c r="AL32" s="160">
        <f t="shared" si="11"/>
        <v>0.66666666666666663</v>
      </c>
      <c r="AM32" s="161" t="s">
        <v>394</v>
      </c>
      <c r="AN32" s="210" t="s">
        <v>399</v>
      </c>
    </row>
    <row r="33" spans="1:40" ht="208.95" customHeight="1">
      <c r="A33" s="571"/>
      <c r="B33" s="313" t="s">
        <v>385</v>
      </c>
      <c r="C33" s="313" t="s">
        <v>386</v>
      </c>
      <c r="D33" s="315" t="s">
        <v>954</v>
      </c>
      <c r="E33" s="149" t="s">
        <v>847</v>
      </c>
      <c r="F33" s="325" t="s">
        <v>29</v>
      </c>
      <c r="G33" s="326" t="s">
        <v>67</v>
      </c>
      <c r="H33" s="326" t="s">
        <v>440</v>
      </c>
      <c r="I33" s="312" t="s">
        <v>820</v>
      </c>
      <c r="J33" s="314" t="s">
        <v>389</v>
      </c>
      <c r="K33" s="314" t="s">
        <v>397</v>
      </c>
      <c r="L33" s="314" t="s">
        <v>685</v>
      </c>
      <c r="M33" s="276">
        <v>6</v>
      </c>
      <c r="N33" s="277">
        <v>1</v>
      </c>
      <c r="O33" s="276">
        <f t="shared" si="12"/>
        <v>6</v>
      </c>
      <c r="P33" s="316" t="str">
        <f t="shared" si="2"/>
        <v>Medio</v>
      </c>
      <c r="Q33" s="276">
        <v>100</v>
      </c>
      <c r="R33" s="276">
        <f t="shared" si="0"/>
        <v>600</v>
      </c>
      <c r="S33" s="276" t="str">
        <f t="shared" si="3"/>
        <v>I</v>
      </c>
      <c r="T33" s="281" t="str">
        <f t="shared" si="4"/>
        <v>No Aceptable</v>
      </c>
      <c r="U33" s="317" t="s">
        <v>391</v>
      </c>
      <c r="V33" s="317" t="s">
        <v>392</v>
      </c>
      <c r="W33" s="317" t="s">
        <v>392</v>
      </c>
      <c r="X33" s="314" t="s">
        <v>626</v>
      </c>
      <c r="Y33" s="318" t="s">
        <v>278</v>
      </c>
      <c r="Z33" s="312" t="s">
        <v>392</v>
      </c>
      <c r="AA33" s="314" t="s">
        <v>962</v>
      </c>
      <c r="AB33" s="312" t="s">
        <v>390</v>
      </c>
      <c r="AC33" s="327" t="s">
        <v>687</v>
      </c>
      <c r="AD33" s="328">
        <v>2</v>
      </c>
      <c r="AE33" s="329">
        <v>1</v>
      </c>
      <c r="AF33" s="330">
        <f t="shared" si="1"/>
        <v>2</v>
      </c>
      <c r="AG33" s="331">
        <f t="shared" si="7"/>
        <v>200</v>
      </c>
      <c r="AH33" s="332" t="str">
        <f t="shared" si="5"/>
        <v>II</v>
      </c>
      <c r="AI33" s="333" t="str">
        <f t="shared" si="8"/>
        <v>No Aceptable o Aceptable con Control Especifico</v>
      </c>
      <c r="AJ33" s="334">
        <v>600</v>
      </c>
      <c r="AK33" s="334">
        <f t="shared" si="10"/>
        <v>200</v>
      </c>
      <c r="AL33" s="335">
        <f t="shared" si="11"/>
        <v>0.66666666666666663</v>
      </c>
      <c r="AM33" s="336" t="s">
        <v>394</v>
      </c>
      <c r="AN33" s="284" t="s">
        <v>399</v>
      </c>
    </row>
    <row r="34" spans="1:40" ht="235.95" customHeight="1">
      <c r="A34" s="571"/>
      <c r="B34" s="162" t="s">
        <v>385</v>
      </c>
      <c r="C34" s="162" t="s">
        <v>386</v>
      </c>
      <c r="D34" s="208" t="s">
        <v>953</v>
      </c>
      <c r="E34" s="149" t="s">
        <v>847</v>
      </c>
      <c r="F34" s="323" t="s">
        <v>29</v>
      </c>
      <c r="G34" s="311" t="s">
        <v>56</v>
      </c>
      <c r="H34" s="311" t="s">
        <v>629</v>
      </c>
      <c r="I34" s="147" t="s">
        <v>632</v>
      </c>
      <c r="J34" s="149" t="s">
        <v>631</v>
      </c>
      <c r="K34" s="149" t="s">
        <v>630</v>
      </c>
      <c r="L34" s="149" t="s">
        <v>637</v>
      </c>
      <c r="M34" s="153">
        <v>2</v>
      </c>
      <c r="N34" s="154">
        <v>4</v>
      </c>
      <c r="O34" s="153">
        <f t="shared" si="12"/>
        <v>8</v>
      </c>
      <c r="P34" s="167" t="str">
        <f t="shared" si="2"/>
        <v>Medio</v>
      </c>
      <c r="Q34" s="153">
        <v>100</v>
      </c>
      <c r="R34" s="153">
        <f t="shared" si="0"/>
        <v>800</v>
      </c>
      <c r="S34" s="153" t="str">
        <f t="shared" si="3"/>
        <v>I</v>
      </c>
      <c r="T34" s="155" t="str">
        <f t="shared" si="4"/>
        <v>No Aceptable</v>
      </c>
      <c r="U34" s="137" t="s">
        <v>391</v>
      </c>
      <c r="V34" s="260" t="s">
        <v>392</v>
      </c>
      <c r="W34" s="260" t="s">
        <v>392</v>
      </c>
      <c r="X34" s="261" t="s">
        <v>626</v>
      </c>
      <c r="Y34" s="262" t="s">
        <v>278</v>
      </c>
      <c r="Z34" s="263" t="s">
        <v>633</v>
      </c>
      <c r="AA34" s="261" t="s">
        <v>961</v>
      </c>
      <c r="AB34" s="263" t="s">
        <v>635</v>
      </c>
      <c r="AC34" s="264" t="s">
        <v>642</v>
      </c>
      <c r="AD34" s="265">
        <v>2</v>
      </c>
      <c r="AE34" s="266">
        <v>2</v>
      </c>
      <c r="AF34" s="267">
        <f t="shared" si="1"/>
        <v>4</v>
      </c>
      <c r="AG34" s="268">
        <f t="shared" si="7"/>
        <v>400</v>
      </c>
      <c r="AH34" s="269" t="str">
        <f t="shared" si="5"/>
        <v>II</v>
      </c>
      <c r="AI34" s="270" t="str">
        <f t="shared" si="8"/>
        <v>No Aceptable o Aceptable con Control Especifico</v>
      </c>
      <c r="AJ34" s="271">
        <v>800</v>
      </c>
      <c r="AK34" s="271">
        <f t="shared" si="10"/>
        <v>400</v>
      </c>
      <c r="AL34" s="272">
        <f t="shared" si="11"/>
        <v>0.5</v>
      </c>
      <c r="AM34" s="273" t="s">
        <v>407</v>
      </c>
      <c r="AN34" s="210" t="s">
        <v>395</v>
      </c>
    </row>
    <row r="35" spans="1:40" ht="234" customHeight="1">
      <c r="A35" s="571"/>
      <c r="B35" s="162" t="s">
        <v>385</v>
      </c>
      <c r="C35" s="162" t="s">
        <v>574</v>
      </c>
      <c r="D35" s="208" t="s">
        <v>953</v>
      </c>
      <c r="E35" s="149" t="s">
        <v>847</v>
      </c>
      <c r="F35" s="311" t="s">
        <v>30</v>
      </c>
      <c r="G35" s="311" t="s">
        <v>44</v>
      </c>
      <c r="H35" s="285" t="s">
        <v>1041</v>
      </c>
      <c r="I35" s="149" t="s">
        <v>645</v>
      </c>
      <c r="J35" s="147" t="s">
        <v>390</v>
      </c>
      <c r="K35" s="147" t="s">
        <v>638</v>
      </c>
      <c r="L35" s="147" t="s">
        <v>639</v>
      </c>
      <c r="M35" s="153">
        <v>2</v>
      </c>
      <c r="N35" s="154">
        <v>4</v>
      </c>
      <c r="O35" s="153">
        <f t="shared" si="12"/>
        <v>8</v>
      </c>
      <c r="P35" s="167" t="str">
        <f t="shared" si="2"/>
        <v>Medio</v>
      </c>
      <c r="Q35" s="153">
        <v>100</v>
      </c>
      <c r="R35" s="153">
        <f t="shared" si="0"/>
        <v>800</v>
      </c>
      <c r="S35" s="153" t="str">
        <f t="shared" si="3"/>
        <v>I</v>
      </c>
      <c r="T35" s="155" t="str">
        <f t="shared" si="4"/>
        <v>No Aceptable</v>
      </c>
      <c r="U35" s="137" t="s">
        <v>391</v>
      </c>
      <c r="V35" s="137" t="s">
        <v>392</v>
      </c>
      <c r="W35" s="137" t="s">
        <v>392</v>
      </c>
      <c r="X35" s="149" t="s">
        <v>626</v>
      </c>
      <c r="Y35" s="262" t="s">
        <v>278</v>
      </c>
      <c r="Z35" s="263" t="s">
        <v>392</v>
      </c>
      <c r="AA35" s="261" t="s">
        <v>960</v>
      </c>
      <c r="AB35" s="263" t="s">
        <v>641</v>
      </c>
      <c r="AC35" s="264" t="s">
        <v>643</v>
      </c>
      <c r="AD35" s="265">
        <v>2</v>
      </c>
      <c r="AE35" s="266">
        <v>3</v>
      </c>
      <c r="AF35" s="267">
        <f t="shared" si="1"/>
        <v>6</v>
      </c>
      <c r="AG35" s="268">
        <f t="shared" si="7"/>
        <v>600</v>
      </c>
      <c r="AH35" s="269" t="str">
        <f t="shared" si="5"/>
        <v>I</v>
      </c>
      <c r="AI35" s="270" t="str">
        <f t="shared" si="8"/>
        <v>No Aceptable</v>
      </c>
      <c r="AJ35" s="271">
        <v>800</v>
      </c>
      <c r="AK35" s="271">
        <f t="shared" si="10"/>
        <v>600</v>
      </c>
      <c r="AL35" s="272">
        <f t="shared" si="11"/>
        <v>0.25</v>
      </c>
      <c r="AM35" s="273" t="s">
        <v>407</v>
      </c>
      <c r="AN35" s="210" t="s">
        <v>634</v>
      </c>
    </row>
    <row r="36" spans="1:40" ht="145.19999999999999">
      <c r="A36" s="573" t="s">
        <v>444</v>
      </c>
      <c r="B36" s="162" t="s">
        <v>385</v>
      </c>
      <c r="C36" s="162" t="s">
        <v>386</v>
      </c>
      <c r="D36" s="136" t="s">
        <v>447</v>
      </c>
      <c r="E36" s="149" t="s">
        <v>847</v>
      </c>
      <c r="F36" s="208" t="s">
        <v>25</v>
      </c>
      <c r="G36" s="136" t="s">
        <v>32</v>
      </c>
      <c r="H36" s="136" t="s">
        <v>448</v>
      </c>
      <c r="I36" s="136" t="s">
        <v>664</v>
      </c>
      <c r="J36" s="147" t="s">
        <v>389</v>
      </c>
      <c r="K36" s="149" t="s">
        <v>665</v>
      </c>
      <c r="L36" s="147" t="s">
        <v>390</v>
      </c>
      <c r="M36" s="153">
        <v>2</v>
      </c>
      <c r="N36" s="154">
        <v>4</v>
      </c>
      <c r="O36" s="153">
        <f t="shared" si="12"/>
        <v>8</v>
      </c>
      <c r="P36" s="167" t="str">
        <f t="shared" si="2"/>
        <v>Medio</v>
      </c>
      <c r="Q36" s="153">
        <v>60</v>
      </c>
      <c r="R36" s="153">
        <f t="shared" si="0"/>
        <v>480</v>
      </c>
      <c r="S36" s="153" t="str">
        <f t="shared" si="3"/>
        <v>II</v>
      </c>
      <c r="T36" s="155" t="str">
        <f t="shared" si="4"/>
        <v>No Aceptable o Aceptable con Control Especifico</v>
      </c>
      <c r="U36" s="137" t="s">
        <v>666</v>
      </c>
      <c r="V36" s="137" t="s">
        <v>392</v>
      </c>
      <c r="W36" s="137" t="s">
        <v>392</v>
      </c>
      <c r="X36" s="149" t="s">
        <v>667</v>
      </c>
      <c r="Y36" s="148" t="s">
        <v>278</v>
      </c>
      <c r="Z36" s="148" t="s">
        <v>392</v>
      </c>
      <c r="AA36" s="149" t="s">
        <v>669</v>
      </c>
      <c r="AB36" s="147" t="s">
        <v>390</v>
      </c>
      <c r="AC36" s="209" t="s">
        <v>668</v>
      </c>
      <c r="AD36" s="276">
        <v>2</v>
      </c>
      <c r="AE36" s="277">
        <v>3</v>
      </c>
      <c r="AF36" s="278">
        <f>AD36*AE36</f>
        <v>6</v>
      </c>
      <c r="AG36" s="279">
        <f>AF36*Q36</f>
        <v>360</v>
      </c>
      <c r="AH36" s="280" t="str">
        <f>IF((AG36&gt;599),"I",IF(AG36&gt;149,"II",IF(AG36&gt;39,"III",IF(AG36&lt;31,"IV"))))</f>
        <v>II</v>
      </c>
      <c r="AI36" s="281" t="str">
        <f>IF(AH36="IV","Aceptable",IF(AH36="III","Mejorable",IF(AH36="II","No Aceptable o Aceptable con Control Especifico",IF(AH36="I","No Aceptable"))))</f>
        <v>No Aceptable o Aceptable con Control Especifico</v>
      </c>
      <c r="AJ36" s="282">
        <v>480</v>
      </c>
      <c r="AK36" s="282">
        <f>AG36</f>
        <v>360</v>
      </c>
      <c r="AL36" s="283">
        <f t="shared" si="11"/>
        <v>0.25</v>
      </c>
      <c r="AM36" s="161" t="s">
        <v>394</v>
      </c>
      <c r="AN36" s="210" t="s">
        <v>634</v>
      </c>
    </row>
    <row r="37" spans="1:40" ht="198">
      <c r="A37" s="574"/>
      <c r="B37" s="162" t="s">
        <v>385</v>
      </c>
      <c r="C37" s="162" t="s">
        <v>386</v>
      </c>
      <c r="D37" s="136" t="s">
        <v>449</v>
      </c>
      <c r="E37" s="149" t="s">
        <v>847</v>
      </c>
      <c r="F37" s="208" t="s">
        <v>25</v>
      </c>
      <c r="G37" s="136" t="s">
        <v>39</v>
      </c>
      <c r="H37" s="136" t="s">
        <v>450</v>
      </c>
      <c r="I37" s="339" t="s">
        <v>655</v>
      </c>
      <c r="J37" s="149" t="s">
        <v>389</v>
      </c>
      <c r="K37" s="147" t="s">
        <v>397</v>
      </c>
      <c r="L37" s="149" t="s">
        <v>404</v>
      </c>
      <c r="M37" s="153">
        <v>2</v>
      </c>
      <c r="N37" s="154">
        <v>4</v>
      </c>
      <c r="O37" s="153">
        <f t="shared" si="12"/>
        <v>8</v>
      </c>
      <c r="P37" s="167" t="str">
        <f t="shared" si="2"/>
        <v>Medio</v>
      </c>
      <c r="Q37" s="153">
        <v>25</v>
      </c>
      <c r="R37" s="153">
        <f t="shared" si="0"/>
        <v>200</v>
      </c>
      <c r="S37" s="153" t="str">
        <f t="shared" si="3"/>
        <v>II</v>
      </c>
      <c r="T37" s="221" t="str">
        <f t="shared" si="4"/>
        <v>No Aceptable o Aceptable con Control Especifico</v>
      </c>
      <c r="U37" s="137" t="s">
        <v>391</v>
      </c>
      <c r="V37" s="137" t="s">
        <v>392</v>
      </c>
      <c r="W37" s="137" t="s">
        <v>392</v>
      </c>
      <c r="X37" s="149" t="s">
        <v>609</v>
      </c>
      <c r="Y37" s="148" t="s">
        <v>278</v>
      </c>
      <c r="Z37" s="147" t="s">
        <v>610</v>
      </c>
      <c r="AA37" s="149" t="s">
        <v>611</v>
      </c>
      <c r="AB37" s="147" t="s">
        <v>390</v>
      </c>
      <c r="AC37" s="209" t="s">
        <v>620</v>
      </c>
      <c r="AD37" s="153">
        <v>2</v>
      </c>
      <c r="AE37" s="154">
        <v>3</v>
      </c>
      <c r="AF37" s="156">
        <f t="shared" ref="AF37:AF56" si="27">AD37*AE37</f>
        <v>6</v>
      </c>
      <c r="AG37" s="157">
        <f t="shared" ref="AG37:AG39" si="28">AF37*Q37</f>
        <v>150</v>
      </c>
      <c r="AH37" s="158" t="str">
        <f t="shared" ref="AH37:AH39" si="29">IF((AG37&gt;599),"I",IF(AG37&gt;149,"II",IF(AG37&gt;39,"III",IF(AG37&lt;31,"IV"))))</f>
        <v>II</v>
      </c>
      <c r="AI37" s="155" t="str">
        <f t="shared" ref="AI37:AI39" si="30">IF(AH37="IV","Aceptable",IF(AH37="III","Mejorable",IF(AH37="II","No Aceptable o Aceptable con Control Especifico",IF(AH37="I","No Aceptable"))))</f>
        <v>No Aceptable o Aceptable con Control Especifico</v>
      </c>
      <c r="AJ37" s="159">
        <v>200</v>
      </c>
      <c r="AK37" s="159">
        <f t="shared" ref="AK37:AK39" si="31">AG37</f>
        <v>150</v>
      </c>
      <c r="AL37" s="160">
        <f t="shared" si="11"/>
        <v>0.25</v>
      </c>
      <c r="AM37" s="161" t="s">
        <v>407</v>
      </c>
      <c r="AN37" s="210" t="s">
        <v>634</v>
      </c>
    </row>
    <row r="38" spans="1:40" ht="198">
      <c r="A38" s="574"/>
      <c r="B38" s="162" t="s">
        <v>385</v>
      </c>
      <c r="C38" s="162" t="s">
        <v>386</v>
      </c>
      <c r="D38" s="136" t="s">
        <v>449</v>
      </c>
      <c r="E38" s="149" t="s">
        <v>847</v>
      </c>
      <c r="F38" s="208" t="s">
        <v>25</v>
      </c>
      <c r="G38" s="136" t="s">
        <v>570</v>
      </c>
      <c r="H38" s="136" t="s">
        <v>441</v>
      </c>
      <c r="I38" s="136" t="s">
        <v>403</v>
      </c>
      <c r="J38" s="149" t="s">
        <v>389</v>
      </c>
      <c r="K38" s="147" t="s">
        <v>397</v>
      </c>
      <c r="L38" s="149" t="s">
        <v>404</v>
      </c>
      <c r="M38" s="153">
        <v>2</v>
      </c>
      <c r="N38" s="154">
        <v>3</v>
      </c>
      <c r="O38" s="153">
        <f t="shared" si="12"/>
        <v>6</v>
      </c>
      <c r="P38" s="167" t="str">
        <f t="shared" si="2"/>
        <v>Medio</v>
      </c>
      <c r="Q38" s="153">
        <v>10</v>
      </c>
      <c r="R38" s="153">
        <f t="shared" si="0"/>
        <v>60</v>
      </c>
      <c r="S38" s="153" t="str">
        <f t="shared" si="3"/>
        <v>III</v>
      </c>
      <c r="T38" s="221" t="str">
        <f t="shared" si="4"/>
        <v>Mejorable</v>
      </c>
      <c r="U38" s="137" t="s">
        <v>391</v>
      </c>
      <c r="V38" s="137" t="s">
        <v>392</v>
      </c>
      <c r="W38" s="137" t="s">
        <v>392</v>
      </c>
      <c r="X38" s="149" t="s">
        <v>405</v>
      </c>
      <c r="Y38" s="148" t="s">
        <v>278</v>
      </c>
      <c r="Z38" s="147" t="s">
        <v>607</v>
      </c>
      <c r="AA38" s="149" t="s">
        <v>608</v>
      </c>
      <c r="AB38" s="147" t="s">
        <v>390</v>
      </c>
      <c r="AC38" s="209" t="s">
        <v>658</v>
      </c>
      <c r="AD38" s="153">
        <v>2</v>
      </c>
      <c r="AE38" s="154">
        <v>2</v>
      </c>
      <c r="AF38" s="156">
        <f t="shared" si="27"/>
        <v>4</v>
      </c>
      <c r="AG38" s="157">
        <f t="shared" si="28"/>
        <v>40</v>
      </c>
      <c r="AH38" s="158" t="str">
        <f t="shared" si="29"/>
        <v>III</v>
      </c>
      <c r="AI38" s="155" t="str">
        <f t="shared" si="30"/>
        <v>Mejorable</v>
      </c>
      <c r="AJ38" s="159">
        <f t="shared" ref="AJ38:AJ39" si="32">R38</f>
        <v>60</v>
      </c>
      <c r="AK38" s="159">
        <f t="shared" si="31"/>
        <v>40</v>
      </c>
      <c r="AL38" s="160">
        <f t="shared" si="11"/>
        <v>0.33333333333333331</v>
      </c>
      <c r="AM38" s="161" t="s">
        <v>407</v>
      </c>
      <c r="AN38" s="210" t="s">
        <v>427</v>
      </c>
    </row>
    <row r="39" spans="1:40" ht="138">
      <c r="A39" s="574"/>
      <c r="B39" s="162" t="s">
        <v>385</v>
      </c>
      <c r="C39" s="162" t="s">
        <v>386</v>
      </c>
      <c r="D39" s="136" t="s">
        <v>445</v>
      </c>
      <c r="E39" s="149" t="s">
        <v>847</v>
      </c>
      <c r="F39" s="208" t="s">
        <v>25</v>
      </c>
      <c r="G39" s="136" t="s">
        <v>569</v>
      </c>
      <c r="H39" s="320" t="s">
        <v>1009</v>
      </c>
      <c r="I39" s="149" t="s">
        <v>706</v>
      </c>
      <c r="J39" s="149" t="s">
        <v>389</v>
      </c>
      <c r="K39" s="147" t="s">
        <v>397</v>
      </c>
      <c r="L39" s="149" t="s">
        <v>707</v>
      </c>
      <c r="M39" s="153">
        <v>2</v>
      </c>
      <c r="N39" s="154">
        <v>3</v>
      </c>
      <c r="O39" s="153">
        <f t="shared" si="12"/>
        <v>6</v>
      </c>
      <c r="P39" s="167" t="str">
        <f t="shared" si="2"/>
        <v>Medio</v>
      </c>
      <c r="Q39" s="153">
        <v>60</v>
      </c>
      <c r="R39" s="153">
        <f t="shared" si="0"/>
        <v>360</v>
      </c>
      <c r="S39" s="153" t="str">
        <f t="shared" si="3"/>
        <v>II</v>
      </c>
      <c r="T39" s="155" t="str">
        <f t="shared" si="4"/>
        <v>No Aceptable o Aceptable con Control Especifico</v>
      </c>
      <c r="U39" s="137" t="s">
        <v>391</v>
      </c>
      <c r="V39" s="137" t="s">
        <v>392</v>
      </c>
      <c r="W39" s="137" t="s">
        <v>392</v>
      </c>
      <c r="X39" s="149" t="s">
        <v>708</v>
      </c>
      <c r="Y39" s="148" t="s">
        <v>278</v>
      </c>
      <c r="Z39" s="147" t="s">
        <v>392</v>
      </c>
      <c r="AA39" s="149" t="s">
        <v>709</v>
      </c>
      <c r="AB39" s="147" t="s">
        <v>390</v>
      </c>
      <c r="AC39" s="209" t="s">
        <v>710</v>
      </c>
      <c r="AD39" s="153">
        <v>2</v>
      </c>
      <c r="AE39" s="154">
        <v>2</v>
      </c>
      <c r="AF39" s="156">
        <f t="shared" si="27"/>
        <v>4</v>
      </c>
      <c r="AG39" s="157">
        <f t="shared" si="28"/>
        <v>240</v>
      </c>
      <c r="AH39" s="158" t="str">
        <f t="shared" si="29"/>
        <v>II</v>
      </c>
      <c r="AI39" s="155" t="str">
        <f t="shared" si="30"/>
        <v>No Aceptable o Aceptable con Control Especifico</v>
      </c>
      <c r="AJ39" s="159">
        <f t="shared" si="32"/>
        <v>360</v>
      </c>
      <c r="AK39" s="159">
        <f t="shared" si="31"/>
        <v>240</v>
      </c>
      <c r="AL39" s="160">
        <f t="shared" si="11"/>
        <v>0.33333333333333331</v>
      </c>
      <c r="AM39" s="161" t="s">
        <v>394</v>
      </c>
      <c r="AN39" s="210" t="s">
        <v>427</v>
      </c>
    </row>
    <row r="40" spans="1:40" ht="211.2">
      <c r="A40" s="574"/>
      <c r="B40" s="152" t="s">
        <v>385</v>
      </c>
      <c r="C40" s="162" t="s">
        <v>386</v>
      </c>
      <c r="D40" s="136" t="s">
        <v>387</v>
      </c>
      <c r="E40" s="149" t="s">
        <v>847</v>
      </c>
      <c r="F40" s="208" t="s">
        <v>27</v>
      </c>
      <c r="G40" s="136" t="s">
        <v>388</v>
      </c>
      <c r="H40" s="208" t="s">
        <v>743</v>
      </c>
      <c r="I40" s="136" t="s">
        <v>596</v>
      </c>
      <c r="J40" s="147" t="s">
        <v>389</v>
      </c>
      <c r="K40" s="149" t="s">
        <v>592</v>
      </c>
      <c r="L40" s="147" t="s">
        <v>390</v>
      </c>
      <c r="M40" s="153">
        <v>2</v>
      </c>
      <c r="N40" s="154">
        <v>3</v>
      </c>
      <c r="O40" s="153">
        <f>M40*N40</f>
        <v>6</v>
      </c>
      <c r="P40" s="167" t="str">
        <f>IF((O40&gt;23),"MuyAlto",IF(O40&gt;9,"Alto",IF(O40&gt;5,"Medio",IF(O40&lt;6,"Bajo"))))</f>
        <v>Medio</v>
      </c>
      <c r="Q40" s="153">
        <v>25</v>
      </c>
      <c r="R40" s="153">
        <f t="shared" si="0"/>
        <v>150</v>
      </c>
      <c r="S40" s="153" t="str">
        <f>IF((R40&gt;599),"I",IF(R40&gt;149,"II",IF(R40&gt;39,"III",IF(R40&lt;31,"IV"))))</f>
        <v>II</v>
      </c>
      <c r="T40" s="155" t="str">
        <f>IF(S40="IV","Aceptable",IF(S40="III","Mejorable",IF(S40="II","No Aceptable o Aceptable con Control Especifico",IF(S40="I","No Aceptable"))))</f>
        <v>No Aceptable o Aceptable con Control Especifico</v>
      </c>
      <c r="U40" s="137" t="s">
        <v>391</v>
      </c>
      <c r="V40" s="137" t="s">
        <v>392</v>
      </c>
      <c r="W40" s="137" t="s">
        <v>392</v>
      </c>
      <c r="X40" s="149" t="s">
        <v>593</v>
      </c>
      <c r="Y40" s="148" t="s">
        <v>278</v>
      </c>
      <c r="Z40" s="148" t="s">
        <v>392</v>
      </c>
      <c r="AA40" s="149" t="s">
        <v>838</v>
      </c>
      <c r="AB40" s="147" t="s">
        <v>390</v>
      </c>
      <c r="AC40" s="348" t="s">
        <v>937</v>
      </c>
      <c r="AD40" s="153">
        <v>2</v>
      </c>
      <c r="AE40" s="154">
        <v>2</v>
      </c>
      <c r="AF40" s="156">
        <f t="shared" si="27"/>
        <v>4</v>
      </c>
      <c r="AG40" s="157">
        <f>AF40*Q40</f>
        <v>100</v>
      </c>
      <c r="AH40" s="158" t="str">
        <f>IF((AG40&gt;599),"I",IF(AG40&gt;149,"II",IF(AG40&gt;39,"III",IF(AG40&lt;31,"IV"))))</f>
        <v>III</v>
      </c>
      <c r="AI40" s="155" t="str">
        <f>IF(AH40="IV","Aceptable",IF(AH40="III","Mejorable",IF(AH40="II","No Aceptable o Aceptable con Control Especifico",IF(AH40="I","No Aceptable"))))</f>
        <v>Mejorable</v>
      </c>
      <c r="AJ40" s="159">
        <f>R40</f>
        <v>150</v>
      </c>
      <c r="AK40" s="159">
        <f>AG40</f>
        <v>100</v>
      </c>
      <c r="AL40" s="160">
        <f>(AJ40-AK40)/AJ40</f>
        <v>0.33333333333333331</v>
      </c>
      <c r="AM40" s="161" t="s">
        <v>394</v>
      </c>
      <c r="AN40" s="210" t="s">
        <v>427</v>
      </c>
    </row>
    <row r="41" spans="1:40" ht="237.6">
      <c r="A41" s="574"/>
      <c r="B41" s="152" t="s">
        <v>385</v>
      </c>
      <c r="C41" s="162" t="s">
        <v>386</v>
      </c>
      <c r="D41" s="136" t="s">
        <v>449</v>
      </c>
      <c r="E41" s="149" t="s">
        <v>847</v>
      </c>
      <c r="F41" s="208" t="s">
        <v>27</v>
      </c>
      <c r="G41" s="208" t="s">
        <v>566</v>
      </c>
      <c r="H41" s="208" t="s">
        <v>612</v>
      </c>
      <c r="I41" s="136" t="s">
        <v>594</v>
      </c>
      <c r="J41" s="147" t="s">
        <v>389</v>
      </c>
      <c r="K41" s="149" t="s">
        <v>595</v>
      </c>
      <c r="L41" s="147" t="s">
        <v>390</v>
      </c>
      <c r="M41" s="153">
        <v>2</v>
      </c>
      <c r="N41" s="154">
        <v>3</v>
      </c>
      <c r="O41" s="153">
        <f t="shared" ref="O41:O42" si="33">M41*N41</f>
        <v>6</v>
      </c>
      <c r="P41" s="167" t="str">
        <f t="shared" ref="P41:P52" si="34">IF((O41&gt;23),"MuyAlto",IF(O41&gt;9,"Alto",IF(O41&gt;5,"Medio",IF(O41&lt;6,"Bajo"))))</f>
        <v>Medio</v>
      </c>
      <c r="Q41" s="153">
        <v>60</v>
      </c>
      <c r="R41" s="153">
        <f t="shared" si="0"/>
        <v>360</v>
      </c>
      <c r="S41" s="153" t="str">
        <f t="shared" ref="S41:S52" si="35">IF((R41&gt;599),"I",IF(R41&gt;149,"II",IF(R41&gt;39,"III",IF(R41&lt;31,"IV"))))</f>
        <v>II</v>
      </c>
      <c r="T41" s="155" t="str">
        <f t="shared" ref="T41:T52" si="36">IF(S41="IV","Aceptable",IF(S41="III","Mejorable",IF(S41="II","No Aceptable o Aceptable con Control Especifico",IF(S41="I","No Aceptable"))))</f>
        <v>No Aceptable o Aceptable con Control Especifico</v>
      </c>
      <c r="U41" s="137" t="s">
        <v>391</v>
      </c>
      <c r="V41" s="137" t="s">
        <v>392</v>
      </c>
      <c r="W41" s="137" t="s">
        <v>392</v>
      </c>
      <c r="X41" s="149" t="s">
        <v>599</v>
      </c>
      <c r="Y41" s="148" t="s">
        <v>278</v>
      </c>
      <c r="Z41" s="148" t="s">
        <v>392</v>
      </c>
      <c r="AA41" s="149" t="s">
        <v>850</v>
      </c>
      <c r="AB41" s="147" t="s">
        <v>390</v>
      </c>
      <c r="AC41" s="348" t="s">
        <v>937</v>
      </c>
      <c r="AD41" s="153">
        <v>2</v>
      </c>
      <c r="AE41" s="154">
        <v>2</v>
      </c>
      <c r="AF41" s="156">
        <f t="shared" si="27"/>
        <v>4</v>
      </c>
      <c r="AG41" s="157">
        <f>AF41*Q41</f>
        <v>240</v>
      </c>
      <c r="AH41" s="158" t="str">
        <f t="shared" ref="AH41:AH52" si="37">IF((AG41&gt;599),"I",IF(AG41&gt;149,"II",IF(AG41&gt;39,"III",IF(AG41&lt;31,"IV"))))</f>
        <v>II</v>
      </c>
      <c r="AI41" s="155" t="str">
        <f>IF(AH41="IV","Aceptable",IF(AH41="III","Mejorable",IF(AH41="II","No Aceptable o Aceptable con Control Especifico",IF(AH41="I","No Aceptable"))))</f>
        <v>No Aceptable o Aceptable con Control Especifico</v>
      </c>
      <c r="AJ41" s="159">
        <f>R41</f>
        <v>360</v>
      </c>
      <c r="AK41" s="159">
        <f>AG41</f>
        <v>240</v>
      </c>
      <c r="AL41" s="160">
        <f>(AJ41-AK41)/AJ41</f>
        <v>0.33333333333333331</v>
      </c>
      <c r="AM41" s="161" t="s">
        <v>394</v>
      </c>
      <c r="AN41" s="210" t="s">
        <v>427</v>
      </c>
    </row>
    <row r="42" spans="1:40" ht="198">
      <c r="A42" s="574"/>
      <c r="B42" s="162" t="s">
        <v>385</v>
      </c>
      <c r="C42" s="162" t="s">
        <v>386</v>
      </c>
      <c r="D42" s="136" t="s">
        <v>449</v>
      </c>
      <c r="E42" s="149" t="s">
        <v>847</v>
      </c>
      <c r="F42" s="208" t="s">
        <v>28</v>
      </c>
      <c r="G42" s="136" t="s">
        <v>35</v>
      </c>
      <c r="H42" s="311" t="s">
        <v>615</v>
      </c>
      <c r="I42" s="136" t="s">
        <v>605</v>
      </c>
      <c r="J42" s="149" t="s">
        <v>401</v>
      </c>
      <c r="K42" s="147" t="s">
        <v>397</v>
      </c>
      <c r="L42" s="147" t="s">
        <v>397</v>
      </c>
      <c r="M42" s="153">
        <v>2</v>
      </c>
      <c r="N42" s="154">
        <v>3</v>
      </c>
      <c r="O42" s="153">
        <f t="shared" si="33"/>
        <v>6</v>
      </c>
      <c r="P42" s="167" t="str">
        <f t="shared" si="34"/>
        <v>Medio</v>
      </c>
      <c r="Q42" s="153">
        <v>60</v>
      </c>
      <c r="R42" s="153">
        <f t="shared" si="0"/>
        <v>360</v>
      </c>
      <c r="S42" s="153" t="str">
        <f t="shared" si="35"/>
        <v>II</v>
      </c>
      <c r="T42" s="155" t="str">
        <f t="shared" si="36"/>
        <v>No Aceptable o Aceptable con Control Especifico</v>
      </c>
      <c r="U42" s="137" t="s">
        <v>391</v>
      </c>
      <c r="V42" s="137" t="s">
        <v>392</v>
      </c>
      <c r="W42" s="137" t="s">
        <v>392</v>
      </c>
      <c r="X42" s="149" t="s">
        <v>606</v>
      </c>
      <c r="Y42" s="148" t="s">
        <v>278</v>
      </c>
      <c r="Z42" s="148" t="s">
        <v>392</v>
      </c>
      <c r="AA42" s="149" t="s">
        <v>965</v>
      </c>
      <c r="AB42" s="147" t="s">
        <v>390</v>
      </c>
      <c r="AC42" s="209" t="s">
        <v>966</v>
      </c>
      <c r="AD42" s="153">
        <v>2</v>
      </c>
      <c r="AE42" s="154">
        <v>2</v>
      </c>
      <c r="AF42" s="156">
        <f t="shared" si="27"/>
        <v>4</v>
      </c>
      <c r="AG42" s="157">
        <f t="shared" ref="AG42:AG52" si="38">AF42*Q42</f>
        <v>240</v>
      </c>
      <c r="AH42" s="158" t="str">
        <f t="shared" si="37"/>
        <v>II</v>
      </c>
      <c r="AI42" s="155" t="str">
        <f t="shared" ref="AI42:AI52" si="39">IF(AH42="IV","Aceptable",IF(AH42="III","Mejorable",IF(AH42="II","No Aceptable o Aceptable con Control Especifico",IF(AH42="I","No Aceptable"))))</f>
        <v>No Aceptable o Aceptable con Control Especifico</v>
      </c>
      <c r="AJ42" s="159">
        <f t="shared" ref="AJ42:AJ43" si="40">R42</f>
        <v>360</v>
      </c>
      <c r="AK42" s="159">
        <f t="shared" ref="AK42:AK52" si="41">AG42</f>
        <v>240</v>
      </c>
      <c r="AL42" s="160">
        <f t="shared" ref="AL42:AL52" si="42">(AJ42-AK42)/AJ42</f>
        <v>0.33333333333333331</v>
      </c>
      <c r="AM42" s="161" t="s">
        <v>394</v>
      </c>
      <c r="AN42" s="210" t="s">
        <v>563</v>
      </c>
    </row>
    <row r="43" spans="1:40" ht="198">
      <c r="A43" s="574"/>
      <c r="B43" s="162" t="s">
        <v>385</v>
      </c>
      <c r="C43" s="162" t="s">
        <v>386</v>
      </c>
      <c r="D43" s="136" t="s">
        <v>449</v>
      </c>
      <c r="E43" s="149" t="s">
        <v>847</v>
      </c>
      <c r="F43" s="208" t="s">
        <v>28</v>
      </c>
      <c r="G43" s="136" t="s">
        <v>48</v>
      </c>
      <c r="H43" s="136" t="s">
        <v>426</v>
      </c>
      <c r="I43" s="136" t="s">
        <v>600</v>
      </c>
      <c r="J43" s="149" t="s">
        <v>603</v>
      </c>
      <c r="K43" s="149" t="s">
        <v>604</v>
      </c>
      <c r="L43" s="147" t="s">
        <v>390</v>
      </c>
      <c r="M43" s="153">
        <v>2</v>
      </c>
      <c r="N43" s="154">
        <v>3</v>
      </c>
      <c r="O43" s="153">
        <f>M43*N43</f>
        <v>6</v>
      </c>
      <c r="P43" s="167" t="str">
        <f t="shared" si="34"/>
        <v>Medio</v>
      </c>
      <c r="Q43" s="153">
        <v>60</v>
      </c>
      <c r="R43" s="153">
        <f t="shared" si="0"/>
        <v>360</v>
      </c>
      <c r="S43" s="153" t="str">
        <f t="shared" si="35"/>
        <v>II</v>
      </c>
      <c r="T43" s="155" t="str">
        <f t="shared" si="36"/>
        <v>No Aceptable o Aceptable con Control Especifico</v>
      </c>
      <c r="U43" s="137" t="s">
        <v>391</v>
      </c>
      <c r="V43" s="137" t="s">
        <v>392</v>
      </c>
      <c r="W43" s="137" t="s">
        <v>392</v>
      </c>
      <c r="X43" s="149" t="s">
        <v>398</v>
      </c>
      <c r="Y43" s="148" t="s">
        <v>278</v>
      </c>
      <c r="Z43" s="148" t="s">
        <v>392</v>
      </c>
      <c r="AA43" s="149" t="s">
        <v>964</v>
      </c>
      <c r="AB43" s="147" t="s">
        <v>837</v>
      </c>
      <c r="AC43" s="209" t="s">
        <v>659</v>
      </c>
      <c r="AD43" s="153">
        <v>2</v>
      </c>
      <c r="AE43" s="154">
        <v>2</v>
      </c>
      <c r="AF43" s="156">
        <f t="shared" si="27"/>
        <v>4</v>
      </c>
      <c r="AG43" s="157">
        <f t="shared" si="38"/>
        <v>240</v>
      </c>
      <c r="AH43" s="158" t="str">
        <f t="shared" si="37"/>
        <v>II</v>
      </c>
      <c r="AI43" s="155" t="str">
        <f t="shared" si="39"/>
        <v>No Aceptable o Aceptable con Control Especifico</v>
      </c>
      <c r="AJ43" s="159">
        <f t="shared" si="40"/>
        <v>360</v>
      </c>
      <c r="AK43" s="159">
        <f t="shared" si="41"/>
        <v>240</v>
      </c>
      <c r="AL43" s="160">
        <f t="shared" si="42"/>
        <v>0.33333333333333331</v>
      </c>
      <c r="AM43" s="161" t="s">
        <v>394</v>
      </c>
      <c r="AN43" s="210" t="s">
        <v>563</v>
      </c>
    </row>
    <row r="44" spans="1:40" ht="138">
      <c r="A44" s="574"/>
      <c r="B44" s="162" t="s">
        <v>385</v>
      </c>
      <c r="C44" s="162" t="s">
        <v>574</v>
      </c>
      <c r="D44" s="136" t="s">
        <v>445</v>
      </c>
      <c r="E44" s="149" t="s">
        <v>847</v>
      </c>
      <c r="F44" s="208" t="s">
        <v>29</v>
      </c>
      <c r="G44" s="136" t="s">
        <v>67</v>
      </c>
      <c r="H44" s="136" t="s">
        <v>440</v>
      </c>
      <c r="I44" s="147" t="s">
        <v>820</v>
      </c>
      <c r="J44" s="149" t="s">
        <v>389</v>
      </c>
      <c r="K44" s="149" t="s">
        <v>397</v>
      </c>
      <c r="L44" s="149" t="s">
        <v>685</v>
      </c>
      <c r="M44" s="153">
        <v>6</v>
      </c>
      <c r="N44" s="154">
        <v>1</v>
      </c>
      <c r="O44" s="153">
        <f t="shared" ref="O44:O51" si="43">M44*N44</f>
        <v>6</v>
      </c>
      <c r="P44" s="167" t="str">
        <f t="shared" si="34"/>
        <v>Medio</v>
      </c>
      <c r="Q44" s="153">
        <v>100</v>
      </c>
      <c r="R44" s="153">
        <f t="shared" si="0"/>
        <v>600</v>
      </c>
      <c r="S44" s="153" t="str">
        <f t="shared" si="35"/>
        <v>I</v>
      </c>
      <c r="T44" s="155" t="str">
        <f t="shared" si="36"/>
        <v>No Aceptable</v>
      </c>
      <c r="U44" s="137" t="s">
        <v>391</v>
      </c>
      <c r="V44" s="137" t="s">
        <v>392</v>
      </c>
      <c r="W44" s="137" t="s">
        <v>392</v>
      </c>
      <c r="X44" s="149" t="s">
        <v>626</v>
      </c>
      <c r="Y44" s="148" t="s">
        <v>278</v>
      </c>
      <c r="Z44" s="147" t="s">
        <v>392</v>
      </c>
      <c r="AA44" s="149" t="s">
        <v>795</v>
      </c>
      <c r="AB44" s="147" t="s">
        <v>390</v>
      </c>
      <c r="AC44" s="209" t="s">
        <v>687</v>
      </c>
      <c r="AD44" s="153">
        <v>2</v>
      </c>
      <c r="AE44" s="154">
        <v>1</v>
      </c>
      <c r="AF44" s="156">
        <f t="shared" si="27"/>
        <v>2</v>
      </c>
      <c r="AG44" s="157">
        <f t="shared" si="38"/>
        <v>200</v>
      </c>
      <c r="AH44" s="158" t="str">
        <f t="shared" si="37"/>
        <v>II</v>
      </c>
      <c r="AI44" s="155" t="str">
        <f t="shared" si="39"/>
        <v>No Aceptable o Aceptable con Control Especifico</v>
      </c>
      <c r="AJ44" s="159">
        <v>600</v>
      </c>
      <c r="AK44" s="159">
        <f t="shared" si="41"/>
        <v>200</v>
      </c>
      <c r="AL44" s="160">
        <f t="shared" si="42"/>
        <v>0.66666666666666663</v>
      </c>
      <c r="AM44" s="161" t="s">
        <v>394</v>
      </c>
      <c r="AN44" s="210" t="s">
        <v>399</v>
      </c>
    </row>
    <row r="45" spans="1:40" ht="138">
      <c r="A45" s="574"/>
      <c r="B45" s="162" t="s">
        <v>385</v>
      </c>
      <c r="C45" s="162" t="s">
        <v>574</v>
      </c>
      <c r="D45" s="136" t="s">
        <v>445</v>
      </c>
      <c r="E45" s="149" t="s">
        <v>847</v>
      </c>
      <c r="F45" s="208" t="s">
        <v>29</v>
      </c>
      <c r="G45" s="136" t="s">
        <v>62</v>
      </c>
      <c r="H45" s="136" t="s">
        <v>446</v>
      </c>
      <c r="I45" s="147" t="s">
        <v>681</v>
      </c>
      <c r="J45" s="149" t="s">
        <v>389</v>
      </c>
      <c r="K45" s="149" t="s">
        <v>397</v>
      </c>
      <c r="L45" s="149" t="s">
        <v>682</v>
      </c>
      <c r="M45" s="153">
        <v>6</v>
      </c>
      <c r="N45" s="154">
        <v>1</v>
      </c>
      <c r="O45" s="153">
        <f t="shared" si="43"/>
        <v>6</v>
      </c>
      <c r="P45" s="167" t="str">
        <f t="shared" si="34"/>
        <v>Medio</v>
      </c>
      <c r="Q45" s="153">
        <v>100</v>
      </c>
      <c r="R45" s="153">
        <f t="shared" si="0"/>
        <v>600</v>
      </c>
      <c r="S45" s="153" t="str">
        <f t="shared" si="35"/>
        <v>I</v>
      </c>
      <c r="T45" s="155" t="str">
        <f t="shared" si="36"/>
        <v>No Aceptable</v>
      </c>
      <c r="U45" s="137" t="s">
        <v>391</v>
      </c>
      <c r="V45" s="137" t="s">
        <v>392</v>
      </c>
      <c r="W45" s="137" t="s">
        <v>392</v>
      </c>
      <c r="X45" s="149" t="s">
        <v>626</v>
      </c>
      <c r="Y45" s="148" t="s">
        <v>278</v>
      </c>
      <c r="Z45" s="147" t="s">
        <v>392</v>
      </c>
      <c r="AA45" s="149" t="s">
        <v>793</v>
      </c>
      <c r="AB45" s="147" t="s">
        <v>390</v>
      </c>
      <c r="AC45" s="209" t="s">
        <v>794</v>
      </c>
      <c r="AD45" s="153">
        <v>2</v>
      </c>
      <c r="AE45" s="154">
        <v>1</v>
      </c>
      <c r="AF45" s="156">
        <f t="shared" si="27"/>
        <v>2</v>
      </c>
      <c r="AG45" s="157">
        <f t="shared" si="38"/>
        <v>200</v>
      </c>
      <c r="AH45" s="158" t="str">
        <f t="shared" si="37"/>
        <v>II</v>
      </c>
      <c r="AI45" s="155" t="str">
        <f t="shared" si="39"/>
        <v>No Aceptable o Aceptable con Control Especifico</v>
      </c>
      <c r="AJ45" s="159">
        <v>600</v>
      </c>
      <c r="AK45" s="159">
        <f t="shared" si="41"/>
        <v>200</v>
      </c>
      <c r="AL45" s="160">
        <f t="shared" si="42"/>
        <v>0.66666666666666663</v>
      </c>
      <c r="AM45" s="161" t="s">
        <v>394</v>
      </c>
      <c r="AN45" s="210" t="s">
        <v>399</v>
      </c>
    </row>
    <row r="46" spans="1:40" ht="198">
      <c r="A46" s="574"/>
      <c r="B46" s="162" t="s">
        <v>385</v>
      </c>
      <c r="C46" s="162" t="s">
        <v>386</v>
      </c>
      <c r="D46" s="136" t="s">
        <v>449</v>
      </c>
      <c r="E46" s="149" t="s">
        <v>847</v>
      </c>
      <c r="F46" s="208" t="s">
        <v>29</v>
      </c>
      <c r="G46" s="208" t="s">
        <v>43</v>
      </c>
      <c r="H46" s="311" t="s">
        <v>1010</v>
      </c>
      <c r="I46" s="147" t="s">
        <v>618</v>
      </c>
      <c r="J46" s="147" t="s">
        <v>397</v>
      </c>
      <c r="K46" s="147" t="s">
        <v>397</v>
      </c>
      <c r="L46" s="147" t="s">
        <v>397</v>
      </c>
      <c r="M46" s="153">
        <v>2</v>
      </c>
      <c r="N46" s="154">
        <v>3</v>
      </c>
      <c r="O46" s="153">
        <f t="shared" si="43"/>
        <v>6</v>
      </c>
      <c r="P46" s="167" t="str">
        <f t="shared" si="34"/>
        <v>Medio</v>
      </c>
      <c r="Q46" s="153">
        <v>10</v>
      </c>
      <c r="R46" s="153">
        <f t="shared" si="0"/>
        <v>60</v>
      </c>
      <c r="S46" s="153" t="str">
        <f t="shared" si="35"/>
        <v>III</v>
      </c>
      <c r="T46" s="155" t="str">
        <f t="shared" si="36"/>
        <v>Mejorable</v>
      </c>
      <c r="U46" s="137" t="s">
        <v>391</v>
      </c>
      <c r="V46" s="137" t="s">
        <v>392</v>
      </c>
      <c r="W46" s="137" t="s">
        <v>392</v>
      </c>
      <c r="X46" s="149" t="s">
        <v>619</v>
      </c>
      <c r="Y46" s="148" t="s">
        <v>278</v>
      </c>
      <c r="Z46" s="147" t="s">
        <v>392</v>
      </c>
      <c r="AA46" s="149" t="s">
        <v>621</v>
      </c>
      <c r="AB46" s="147" t="s">
        <v>390</v>
      </c>
      <c r="AC46" s="209" t="s">
        <v>622</v>
      </c>
      <c r="AD46" s="153">
        <v>2</v>
      </c>
      <c r="AE46" s="154">
        <v>2</v>
      </c>
      <c r="AF46" s="156">
        <f t="shared" si="27"/>
        <v>4</v>
      </c>
      <c r="AG46" s="157">
        <f t="shared" si="38"/>
        <v>40</v>
      </c>
      <c r="AH46" s="158" t="str">
        <f t="shared" si="37"/>
        <v>III</v>
      </c>
      <c r="AI46" s="155" t="str">
        <f t="shared" si="39"/>
        <v>Mejorable</v>
      </c>
      <c r="AJ46" s="159">
        <v>60</v>
      </c>
      <c r="AK46" s="159">
        <f t="shared" si="41"/>
        <v>40</v>
      </c>
      <c r="AL46" s="160">
        <f t="shared" si="42"/>
        <v>0.33333333333333331</v>
      </c>
      <c r="AM46" s="161" t="s">
        <v>407</v>
      </c>
      <c r="AN46" s="210" t="s">
        <v>427</v>
      </c>
    </row>
    <row r="47" spans="1:40" ht="198">
      <c r="A47" s="574"/>
      <c r="B47" s="162" t="s">
        <v>385</v>
      </c>
      <c r="C47" s="162" t="s">
        <v>386</v>
      </c>
      <c r="D47" s="136" t="s">
        <v>449</v>
      </c>
      <c r="E47" s="149" t="s">
        <v>847</v>
      </c>
      <c r="F47" s="311" t="s">
        <v>30</v>
      </c>
      <c r="G47" s="311" t="s">
        <v>44</v>
      </c>
      <c r="H47" s="285" t="s">
        <v>1041</v>
      </c>
      <c r="I47" s="149" t="s">
        <v>645</v>
      </c>
      <c r="J47" s="147" t="s">
        <v>390</v>
      </c>
      <c r="K47" s="147" t="s">
        <v>638</v>
      </c>
      <c r="L47" s="147" t="s">
        <v>639</v>
      </c>
      <c r="M47" s="153">
        <v>2</v>
      </c>
      <c r="N47" s="154">
        <v>4</v>
      </c>
      <c r="O47" s="153">
        <f t="shared" si="43"/>
        <v>8</v>
      </c>
      <c r="P47" s="167" t="str">
        <f t="shared" si="34"/>
        <v>Medio</v>
      </c>
      <c r="Q47" s="153">
        <v>100</v>
      </c>
      <c r="R47" s="153">
        <f t="shared" si="0"/>
        <v>800</v>
      </c>
      <c r="S47" s="153" t="str">
        <f t="shared" si="35"/>
        <v>I</v>
      </c>
      <c r="T47" s="155" t="str">
        <f t="shared" si="36"/>
        <v>No Aceptable</v>
      </c>
      <c r="U47" s="137" t="s">
        <v>391</v>
      </c>
      <c r="V47" s="137" t="s">
        <v>392</v>
      </c>
      <c r="W47" s="137" t="s">
        <v>392</v>
      </c>
      <c r="X47" s="149" t="s">
        <v>626</v>
      </c>
      <c r="Y47" s="262" t="s">
        <v>278</v>
      </c>
      <c r="Z47" s="263" t="s">
        <v>392</v>
      </c>
      <c r="AA47" s="261" t="s">
        <v>960</v>
      </c>
      <c r="AB47" s="263" t="s">
        <v>641</v>
      </c>
      <c r="AC47" s="264" t="s">
        <v>643</v>
      </c>
      <c r="AD47" s="265">
        <v>2</v>
      </c>
      <c r="AE47" s="266">
        <v>3</v>
      </c>
      <c r="AF47" s="267">
        <f t="shared" si="27"/>
        <v>6</v>
      </c>
      <c r="AG47" s="268">
        <f t="shared" si="38"/>
        <v>600</v>
      </c>
      <c r="AH47" s="269" t="str">
        <f t="shared" si="37"/>
        <v>I</v>
      </c>
      <c r="AI47" s="270" t="str">
        <f t="shared" si="39"/>
        <v>No Aceptable</v>
      </c>
      <c r="AJ47" s="271">
        <v>800</v>
      </c>
      <c r="AK47" s="271">
        <f t="shared" si="41"/>
        <v>600</v>
      </c>
      <c r="AL47" s="272">
        <f t="shared" si="42"/>
        <v>0.25</v>
      </c>
      <c r="AM47" s="273" t="s">
        <v>407</v>
      </c>
      <c r="AN47" s="210" t="s">
        <v>634</v>
      </c>
    </row>
    <row r="48" spans="1:40" ht="184.8">
      <c r="A48" s="568" t="s">
        <v>452</v>
      </c>
      <c r="B48" s="162" t="s">
        <v>385</v>
      </c>
      <c r="C48" s="162" t="s">
        <v>386</v>
      </c>
      <c r="D48" s="136" t="s">
        <v>1031</v>
      </c>
      <c r="E48" s="149" t="s">
        <v>847</v>
      </c>
      <c r="F48" s="208" t="s">
        <v>29</v>
      </c>
      <c r="G48" s="136" t="s">
        <v>67</v>
      </c>
      <c r="H48" s="136" t="s">
        <v>454</v>
      </c>
      <c r="I48" s="147" t="s">
        <v>820</v>
      </c>
      <c r="J48" s="149" t="s">
        <v>389</v>
      </c>
      <c r="K48" s="149" t="s">
        <v>397</v>
      </c>
      <c r="L48" s="149" t="s">
        <v>685</v>
      </c>
      <c r="M48" s="153">
        <v>6</v>
      </c>
      <c r="N48" s="154">
        <v>1</v>
      </c>
      <c r="O48" s="153">
        <f t="shared" si="43"/>
        <v>6</v>
      </c>
      <c r="P48" s="167" t="str">
        <f t="shared" si="34"/>
        <v>Medio</v>
      </c>
      <c r="Q48" s="153">
        <v>100</v>
      </c>
      <c r="R48" s="153">
        <f t="shared" si="0"/>
        <v>600</v>
      </c>
      <c r="S48" s="153" t="str">
        <f t="shared" si="35"/>
        <v>I</v>
      </c>
      <c r="T48" s="155" t="str">
        <f t="shared" si="36"/>
        <v>No Aceptable</v>
      </c>
      <c r="U48" s="137" t="s">
        <v>391</v>
      </c>
      <c r="V48" s="137" t="s">
        <v>392</v>
      </c>
      <c r="W48" s="137" t="s">
        <v>392</v>
      </c>
      <c r="X48" s="149" t="s">
        <v>626</v>
      </c>
      <c r="Y48" s="148" t="s">
        <v>278</v>
      </c>
      <c r="Z48" s="147" t="s">
        <v>392</v>
      </c>
      <c r="AA48" s="149" t="s">
        <v>795</v>
      </c>
      <c r="AB48" s="147" t="s">
        <v>390</v>
      </c>
      <c r="AC48" s="209" t="s">
        <v>687</v>
      </c>
      <c r="AD48" s="153">
        <v>2</v>
      </c>
      <c r="AE48" s="154">
        <v>1</v>
      </c>
      <c r="AF48" s="156">
        <f t="shared" si="27"/>
        <v>2</v>
      </c>
      <c r="AG48" s="157">
        <f t="shared" si="38"/>
        <v>200</v>
      </c>
      <c r="AH48" s="158" t="str">
        <f t="shared" si="37"/>
        <v>II</v>
      </c>
      <c r="AI48" s="155" t="str">
        <f t="shared" si="39"/>
        <v>No Aceptable o Aceptable con Control Especifico</v>
      </c>
      <c r="AJ48" s="159">
        <v>600</v>
      </c>
      <c r="AK48" s="159">
        <f t="shared" si="41"/>
        <v>200</v>
      </c>
      <c r="AL48" s="160">
        <f t="shared" si="42"/>
        <v>0.66666666666666663</v>
      </c>
      <c r="AM48" s="161" t="s">
        <v>394</v>
      </c>
      <c r="AN48" s="210" t="s">
        <v>399</v>
      </c>
    </row>
    <row r="49" spans="1:40" ht="108">
      <c r="A49" s="569"/>
      <c r="B49" s="162" t="s">
        <v>385</v>
      </c>
      <c r="C49" s="162" t="s">
        <v>386</v>
      </c>
      <c r="D49" s="136" t="s">
        <v>453</v>
      </c>
      <c r="E49" s="149" t="s">
        <v>847</v>
      </c>
      <c r="F49" s="208" t="s">
        <v>29</v>
      </c>
      <c r="G49" s="136" t="s">
        <v>62</v>
      </c>
      <c r="H49" s="136" t="s">
        <v>455</v>
      </c>
      <c r="I49" s="147" t="s">
        <v>681</v>
      </c>
      <c r="J49" s="149" t="s">
        <v>389</v>
      </c>
      <c r="K49" s="149" t="s">
        <v>397</v>
      </c>
      <c r="L49" s="149" t="s">
        <v>682</v>
      </c>
      <c r="M49" s="153">
        <v>6</v>
      </c>
      <c r="N49" s="154">
        <v>1</v>
      </c>
      <c r="O49" s="153">
        <f t="shared" si="43"/>
        <v>6</v>
      </c>
      <c r="P49" s="167" t="str">
        <f t="shared" si="34"/>
        <v>Medio</v>
      </c>
      <c r="Q49" s="153">
        <v>100</v>
      </c>
      <c r="R49" s="153">
        <f t="shared" si="0"/>
        <v>600</v>
      </c>
      <c r="S49" s="153" t="str">
        <f t="shared" si="35"/>
        <v>I</v>
      </c>
      <c r="T49" s="155" t="str">
        <f t="shared" si="36"/>
        <v>No Aceptable</v>
      </c>
      <c r="U49" s="137" t="s">
        <v>391</v>
      </c>
      <c r="V49" s="137" t="s">
        <v>392</v>
      </c>
      <c r="W49" s="137" t="s">
        <v>392</v>
      </c>
      <c r="X49" s="149" t="s">
        <v>626</v>
      </c>
      <c r="Y49" s="148" t="s">
        <v>278</v>
      </c>
      <c r="Z49" s="147" t="s">
        <v>392</v>
      </c>
      <c r="AA49" s="149" t="s">
        <v>793</v>
      </c>
      <c r="AB49" s="147" t="s">
        <v>390</v>
      </c>
      <c r="AC49" s="209" t="s">
        <v>794</v>
      </c>
      <c r="AD49" s="153">
        <v>2</v>
      </c>
      <c r="AE49" s="154">
        <v>1</v>
      </c>
      <c r="AF49" s="156">
        <f t="shared" si="27"/>
        <v>2</v>
      </c>
      <c r="AG49" s="157">
        <f t="shared" si="38"/>
        <v>200</v>
      </c>
      <c r="AH49" s="158" t="str">
        <f t="shared" si="37"/>
        <v>II</v>
      </c>
      <c r="AI49" s="155" t="str">
        <f t="shared" si="39"/>
        <v>No Aceptable o Aceptable con Control Especifico</v>
      </c>
      <c r="AJ49" s="159">
        <v>600</v>
      </c>
      <c r="AK49" s="159">
        <f t="shared" si="41"/>
        <v>200</v>
      </c>
      <c r="AL49" s="160">
        <f t="shared" si="42"/>
        <v>0.66666666666666663</v>
      </c>
      <c r="AM49" s="161" t="s">
        <v>394</v>
      </c>
      <c r="AN49" s="210" t="s">
        <v>399</v>
      </c>
    </row>
    <row r="50" spans="1:40" ht="138">
      <c r="A50" s="569"/>
      <c r="B50" s="162" t="s">
        <v>385</v>
      </c>
      <c r="C50" s="162" t="s">
        <v>386</v>
      </c>
      <c r="D50" s="136" t="s">
        <v>456</v>
      </c>
      <c r="E50" s="149" t="s">
        <v>847</v>
      </c>
      <c r="F50" s="208" t="s">
        <v>29</v>
      </c>
      <c r="G50" s="136" t="s">
        <v>36</v>
      </c>
      <c r="H50" s="136" t="s">
        <v>432</v>
      </c>
      <c r="I50" s="136" t="s">
        <v>433</v>
      </c>
      <c r="J50" s="153" t="s">
        <v>397</v>
      </c>
      <c r="K50" s="147" t="s">
        <v>397</v>
      </c>
      <c r="L50" s="147" t="s">
        <v>410</v>
      </c>
      <c r="M50" s="153">
        <v>2</v>
      </c>
      <c r="N50" s="154">
        <v>2</v>
      </c>
      <c r="O50" s="156">
        <f t="shared" si="43"/>
        <v>4</v>
      </c>
      <c r="P50" s="167" t="str">
        <f t="shared" si="34"/>
        <v>Bajo</v>
      </c>
      <c r="Q50" s="156">
        <v>60</v>
      </c>
      <c r="R50" s="156">
        <f t="shared" si="0"/>
        <v>240</v>
      </c>
      <c r="S50" s="153" t="str">
        <f t="shared" si="35"/>
        <v>II</v>
      </c>
      <c r="T50" s="155" t="str">
        <f t="shared" si="36"/>
        <v>No Aceptable o Aceptable con Control Especifico</v>
      </c>
      <c r="U50" s="137" t="s">
        <v>391</v>
      </c>
      <c r="V50" s="137" t="s">
        <v>392</v>
      </c>
      <c r="W50" s="137" t="s">
        <v>392</v>
      </c>
      <c r="X50" s="149" t="s">
        <v>434</v>
      </c>
      <c r="Y50" s="148" t="s">
        <v>278</v>
      </c>
      <c r="Z50" s="148" t="s">
        <v>392</v>
      </c>
      <c r="AA50" s="149" t="s">
        <v>963</v>
      </c>
      <c r="AB50" s="147" t="s">
        <v>390</v>
      </c>
      <c r="AC50" s="209" t="s">
        <v>958</v>
      </c>
      <c r="AD50" s="153">
        <v>2</v>
      </c>
      <c r="AE50" s="154">
        <v>1</v>
      </c>
      <c r="AF50" s="156">
        <f t="shared" si="27"/>
        <v>2</v>
      </c>
      <c r="AG50" s="157">
        <f t="shared" si="38"/>
        <v>120</v>
      </c>
      <c r="AH50" s="158" t="str">
        <f t="shared" si="37"/>
        <v>III</v>
      </c>
      <c r="AI50" s="155" t="str">
        <f t="shared" si="39"/>
        <v>Mejorable</v>
      </c>
      <c r="AJ50" s="159">
        <f t="shared" ref="AJ50:AJ52" si="44">R50</f>
        <v>240</v>
      </c>
      <c r="AK50" s="159">
        <f t="shared" si="41"/>
        <v>120</v>
      </c>
      <c r="AL50" s="160">
        <f t="shared" si="42"/>
        <v>0.5</v>
      </c>
      <c r="AM50" s="161" t="s">
        <v>407</v>
      </c>
      <c r="AN50" s="210" t="s">
        <v>395</v>
      </c>
    </row>
    <row r="51" spans="1:40" ht="145.19999999999999">
      <c r="A51" s="569"/>
      <c r="B51" s="162" t="s">
        <v>385</v>
      </c>
      <c r="C51" s="162" t="s">
        <v>386</v>
      </c>
      <c r="D51" s="136" t="s">
        <v>456</v>
      </c>
      <c r="E51" s="149" t="s">
        <v>847</v>
      </c>
      <c r="F51" s="208" t="s">
        <v>28</v>
      </c>
      <c r="G51" s="136" t="s">
        <v>35</v>
      </c>
      <c r="H51" s="136" t="s">
        <v>457</v>
      </c>
      <c r="I51" s="136" t="s">
        <v>605</v>
      </c>
      <c r="J51" s="149" t="s">
        <v>401</v>
      </c>
      <c r="K51" s="147" t="s">
        <v>397</v>
      </c>
      <c r="L51" s="147" t="s">
        <v>397</v>
      </c>
      <c r="M51" s="153">
        <v>2</v>
      </c>
      <c r="N51" s="154">
        <v>3</v>
      </c>
      <c r="O51" s="153">
        <f t="shared" si="43"/>
        <v>6</v>
      </c>
      <c r="P51" s="167" t="str">
        <f t="shared" si="34"/>
        <v>Medio</v>
      </c>
      <c r="Q51" s="153">
        <v>60</v>
      </c>
      <c r="R51" s="153">
        <f t="shared" si="0"/>
        <v>360</v>
      </c>
      <c r="S51" s="153" t="str">
        <f t="shared" si="35"/>
        <v>II</v>
      </c>
      <c r="T51" s="155" t="str">
        <f t="shared" si="36"/>
        <v>No Aceptable o Aceptable con Control Especifico</v>
      </c>
      <c r="U51" s="137" t="s">
        <v>391</v>
      </c>
      <c r="V51" s="137" t="s">
        <v>392</v>
      </c>
      <c r="W51" s="137" t="s">
        <v>392</v>
      </c>
      <c r="X51" s="149" t="s">
        <v>606</v>
      </c>
      <c r="Y51" s="148" t="s">
        <v>278</v>
      </c>
      <c r="Z51" s="148" t="s">
        <v>392</v>
      </c>
      <c r="AA51" s="149" t="s">
        <v>965</v>
      </c>
      <c r="AB51" s="147" t="s">
        <v>390</v>
      </c>
      <c r="AC51" s="209" t="s">
        <v>966</v>
      </c>
      <c r="AD51" s="153">
        <v>2</v>
      </c>
      <c r="AE51" s="154">
        <v>2</v>
      </c>
      <c r="AF51" s="156">
        <f t="shared" si="27"/>
        <v>4</v>
      </c>
      <c r="AG51" s="157">
        <f t="shared" si="38"/>
        <v>240</v>
      </c>
      <c r="AH51" s="158" t="str">
        <f t="shared" si="37"/>
        <v>II</v>
      </c>
      <c r="AI51" s="155" t="str">
        <f t="shared" si="39"/>
        <v>No Aceptable o Aceptable con Control Especifico</v>
      </c>
      <c r="AJ51" s="159">
        <f t="shared" si="44"/>
        <v>360</v>
      </c>
      <c r="AK51" s="159">
        <f t="shared" si="41"/>
        <v>240</v>
      </c>
      <c r="AL51" s="160">
        <f t="shared" si="42"/>
        <v>0.33333333333333331</v>
      </c>
      <c r="AM51" s="161" t="s">
        <v>394</v>
      </c>
      <c r="AN51" s="210" t="s">
        <v>563</v>
      </c>
    </row>
    <row r="52" spans="1:40" ht="158.4">
      <c r="A52" s="569"/>
      <c r="B52" s="162" t="s">
        <v>385</v>
      </c>
      <c r="C52" s="162" t="s">
        <v>386</v>
      </c>
      <c r="D52" s="136" t="s">
        <v>456</v>
      </c>
      <c r="E52" s="149" t="s">
        <v>847</v>
      </c>
      <c r="F52" s="208" t="s">
        <v>28</v>
      </c>
      <c r="G52" s="136" t="s">
        <v>48</v>
      </c>
      <c r="H52" s="136" t="s">
        <v>458</v>
      </c>
      <c r="I52" s="136" t="s">
        <v>600</v>
      </c>
      <c r="J52" s="149" t="s">
        <v>603</v>
      </c>
      <c r="K52" s="149" t="s">
        <v>604</v>
      </c>
      <c r="L52" s="147" t="s">
        <v>390</v>
      </c>
      <c r="M52" s="153">
        <v>2</v>
      </c>
      <c r="N52" s="154">
        <v>3</v>
      </c>
      <c r="O52" s="153">
        <f>M52*N52</f>
        <v>6</v>
      </c>
      <c r="P52" s="167" t="str">
        <f t="shared" si="34"/>
        <v>Medio</v>
      </c>
      <c r="Q52" s="153">
        <v>60</v>
      </c>
      <c r="R52" s="153">
        <f t="shared" si="0"/>
        <v>360</v>
      </c>
      <c r="S52" s="153" t="str">
        <f t="shared" si="35"/>
        <v>II</v>
      </c>
      <c r="T52" s="155" t="str">
        <f t="shared" si="36"/>
        <v>No Aceptable o Aceptable con Control Especifico</v>
      </c>
      <c r="U52" s="137" t="s">
        <v>391</v>
      </c>
      <c r="V52" s="137" t="s">
        <v>392</v>
      </c>
      <c r="W52" s="137" t="s">
        <v>392</v>
      </c>
      <c r="X52" s="149" t="s">
        <v>398</v>
      </c>
      <c r="Y52" s="148" t="s">
        <v>278</v>
      </c>
      <c r="Z52" s="148" t="s">
        <v>392</v>
      </c>
      <c r="AA52" s="149" t="s">
        <v>964</v>
      </c>
      <c r="AB52" s="147" t="s">
        <v>837</v>
      </c>
      <c r="AC52" s="209" t="s">
        <v>659</v>
      </c>
      <c r="AD52" s="153">
        <v>2</v>
      </c>
      <c r="AE52" s="154">
        <v>2</v>
      </c>
      <c r="AF52" s="156">
        <f t="shared" si="27"/>
        <v>4</v>
      </c>
      <c r="AG52" s="157">
        <f t="shared" si="38"/>
        <v>240</v>
      </c>
      <c r="AH52" s="158" t="str">
        <f t="shared" si="37"/>
        <v>II</v>
      </c>
      <c r="AI52" s="155" t="str">
        <f t="shared" si="39"/>
        <v>No Aceptable o Aceptable con Control Especifico</v>
      </c>
      <c r="AJ52" s="159">
        <f t="shared" si="44"/>
        <v>360</v>
      </c>
      <c r="AK52" s="159">
        <f t="shared" si="41"/>
        <v>240</v>
      </c>
      <c r="AL52" s="160">
        <f t="shared" si="42"/>
        <v>0.33333333333333331</v>
      </c>
      <c r="AM52" s="161" t="s">
        <v>394</v>
      </c>
      <c r="AN52" s="210" t="s">
        <v>563</v>
      </c>
    </row>
    <row r="53" spans="1:40" ht="211.2">
      <c r="A53" s="569"/>
      <c r="B53" s="321" t="s">
        <v>385</v>
      </c>
      <c r="C53" s="321" t="s">
        <v>386</v>
      </c>
      <c r="D53" s="322" t="s">
        <v>462</v>
      </c>
      <c r="E53" s="149" t="s">
        <v>847</v>
      </c>
      <c r="F53" s="208" t="s">
        <v>27</v>
      </c>
      <c r="G53" s="136" t="s">
        <v>388</v>
      </c>
      <c r="H53" s="208" t="s">
        <v>743</v>
      </c>
      <c r="I53" s="136" t="s">
        <v>596</v>
      </c>
      <c r="J53" s="147" t="s">
        <v>389</v>
      </c>
      <c r="K53" s="149" t="s">
        <v>592</v>
      </c>
      <c r="L53" s="147" t="s">
        <v>390</v>
      </c>
      <c r="M53" s="153">
        <v>2</v>
      </c>
      <c r="N53" s="154">
        <v>3</v>
      </c>
      <c r="O53" s="153">
        <f>M53*N53</f>
        <v>6</v>
      </c>
      <c r="P53" s="167" t="str">
        <f>IF((O53&gt;23),"MuyAlto",IF(O53&gt;9,"Alto",IF(O53&gt;5,"Medio",IF(O53&lt;6,"Bajo"))))</f>
        <v>Medio</v>
      </c>
      <c r="Q53" s="153">
        <v>25</v>
      </c>
      <c r="R53" s="153">
        <f t="shared" si="0"/>
        <v>150</v>
      </c>
      <c r="S53" s="153" t="str">
        <f>IF((R53&gt;599),"I",IF(R53&gt;149,"II",IF(R53&gt;39,"III",IF(R53&lt;31,"IV"))))</f>
        <v>II</v>
      </c>
      <c r="T53" s="155" t="str">
        <f>IF(S53="IV","Aceptable",IF(S53="III","Mejorable",IF(S53="II","No Aceptable o Aceptable con Control Especifico",IF(S53="I","No Aceptable"))))</f>
        <v>No Aceptable o Aceptable con Control Especifico</v>
      </c>
      <c r="U53" s="137" t="s">
        <v>391</v>
      </c>
      <c r="V53" s="137" t="s">
        <v>392</v>
      </c>
      <c r="W53" s="137" t="s">
        <v>392</v>
      </c>
      <c r="X53" s="149" t="s">
        <v>593</v>
      </c>
      <c r="Y53" s="148" t="s">
        <v>278</v>
      </c>
      <c r="Z53" s="148" t="s">
        <v>392</v>
      </c>
      <c r="AA53" s="149" t="s">
        <v>838</v>
      </c>
      <c r="AB53" s="147" t="s">
        <v>390</v>
      </c>
      <c r="AC53" s="348" t="s">
        <v>937</v>
      </c>
      <c r="AD53" s="153">
        <v>2</v>
      </c>
      <c r="AE53" s="154">
        <v>2</v>
      </c>
      <c r="AF53" s="156">
        <f t="shared" si="27"/>
        <v>4</v>
      </c>
      <c r="AG53" s="157">
        <f>AF53*Q53</f>
        <v>100</v>
      </c>
      <c r="AH53" s="158" t="str">
        <f>IF((AG53&gt;599),"I",IF(AG53&gt;149,"II",IF(AG53&gt;39,"III",IF(AG53&lt;31,"IV"))))</f>
        <v>III</v>
      </c>
      <c r="AI53" s="155" t="str">
        <f>IF(AH53="IV","Aceptable",IF(AH53="III","Mejorable",IF(AH53="II","No Aceptable o Aceptable con Control Especifico",IF(AH53="I","No Aceptable"))))</f>
        <v>Mejorable</v>
      </c>
      <c r="AJ53" s="159">
        <f>R53</f>
        <v>150</v>
      </c>
      <c r="AK53" s="159">
        <f>AG53</f>
        <v>100</v>
      </c>
      <c r="AL53" s="160">
        <f>(AJ53-AK53)/AJ53</f>
        <v>0.33333333333333331</v>
      </c>
      <c r="AM53" s="161" t="s">
        <v>394</v>
      </c>
      <c r="AN53" s="210" t="s">
        <v>427</v>
      </c>
    </row>
    <row r="54" spans="1:40" ht="237.6">
      <c r="A54" s="569"/>
      <c r="B54" s="162" t="s">
        <v>385</v>
      </c>
      <c r="C54" s="162" t="s">
        <v>386</v>
      </c>
      <c r="D54" s="136" t="s">
        <v>456</v>
      </c>
      <c r="E54" s="149" t="s">
        <v>847</v>
      </c>
      <c r="F54" s="208" t="s">
        <v>27</v>
      </c>
      <c r="G54" s="208" t="s">
        <v>566</v>
      </c>
      <c r="H54" s="208" t="s">
        <v>612</v>
      </c>
      <c r="I54" s="136" t="s">
        <v>594</v>
      </c>
      <c r="J54" s="147" t="s">
        <v>389</v>
      </c>
      <c r="K54" s="149" t="s">
        <v>595</v>
      </c>
      <c r="L54" s="147" t="s">
        <v>390</v>
      </c>
      <c r="M54" s="153">
        <v>2</v>
      </c>
      <c r="N54" s="154">
        <v>3</v>
      </c>
      <c r="O54" s="153">
        <f t="shared" ref="O54" si="45">M54*N54</f>
        <v>6</v>
      </c>
      <c r="P54" s="167" t="str">
        <f t="shared" ref="P54" si="46">IF((O54&gt;23),"MuyAlto",IF(O54&gt;9,"Alto",IF(O54&gt;5,"Medio",IF(O54&lt;6,"Bajo"))))</f>
        <v>Medio</v>
      </c>
      <c r="Q54" s="153">
        <v>60</v>
      </c>
      <c r="R54" s="153">
        <f t="shared" si="0"/>
        <v>360</v>
      </c>
      <c r="S54" s="153" t="str">
        <f t="shared" ref="S54" si="47">IF((R54&gt;599),"I",IF(R54&gt;149,"II",IF(R54&gt;39,"III",IF(R54&lt;31,"IV"))))</f>
        <v>II</v>
      </c>
      <c r="T54" s="155" t="str">
        <f t="shared" ref="T54" si="48">IF(S54="IV","Aceptable",IF(S54="III","Mejorable",IF(S54="II","No Aceptable o Aceptable con Control Especifico",IF(S54="I","No Aceptable"))))</f>
        <v>No Aceptable o Aceptable con Control Especifico</v>
      </c>
      <c r="U54" s="137" t="s">
        <v>391</v>
      </c>
      <c r="V54" s="137" t="s">
        <v>392</v>
      </c>
      <c r="W54" s="137" t="s">
        <v>392</v>
      </c>
      <c r="X54" s="149" t="s">
        <v>599</v>
      </c>
      <c r="Y54" s="148" t="s">
        <v>278</v>
      </c>
      <c r="Z54" s="148" t="s">
        <v>392</v>
      </c>
      <c r="AA54" s="149" t="s">
        <v>850</v>
      </c>
      <c r="AB54" s="147" t="s">
        <v>390</v>
      </c>
      <c r="AC54" s="348" t="s">
        <v>937</v>
      </c>
      <c r="AD54" s="153">
        <v>2</v>
      </c>
      <c r="AE54" s="154">
        <v>2</v>
      </c>
      <c r="AF54" s="156">
        <f t="shared" si="27"/>
        <v>4</v>
      </c>
      <c r="AG54" s="157">
        <f>AF54*Q54</f>
        <v>240</v>
      </c>
      <c r="AH54" s="158" t="str">
        <f t="shared" ref="AH54" si="49">IF((AG54&gt;599),"I",IF(AG54&gt;149,"II",IF(AG54&gt;39,"III",IF(AG54&lt;31,"IV"))))</f>
        <v>II</v>
      </c>
      <c r="AI54" s="155" t="str">
        <f>IF(AH54="IV","Aceptable",IF(AH54="III","Mejorable",IF(AH54="II","No Aceptable o Aceptable con Control Especifico",IF(AH54="I","No Aceptable"))))</f>
        <v>No Aceptable o Aceptable con Control Especifico</v>
      </c>
      <c r="AJ54" s="159">
        <f>R54</f>
        <v>360</v>
      </c>
      <c r="AK54" s="159">
        <f>AG54</f>
        <v>240</v>
      </c>
      <c r="AL54" s="160">
        <f>(AJ54-AK54)/AJ54</f>
        <v>0.33333333333333331</v>
      </c>
      <c r="AM54" s="161" t="s">
        <v>394</v>
      </c>
      <c r="AN54" s="210" t="s">
        <v>427</v>
      </c>
    </row>
    <row r="55" spans="1:40" ht="138">
      <c r="A55" s="569"/>
      <c r="B55" s="162" t="s">
        <v>385</v>
      </c>
      <c r="C55" s="162" t="s">
        <v>386</v>
      </c>
      <c r="D55" s="136" t="s">
        <v>456</v>
      </c>
      <c r="E55" s="149" t="s">
        <v>847</v>
      </c>
      <c r="F55" s="208" t="s">
        <v>24</v>
      </c>
      <c r="G55" s="136" t="s">
        <v>38</v>
      </c>
      <c r="H55" s="136" t="s">
        <v>459</v>
      </c>
      <c r="I55" s="136" t="s">
        <v>460</v>
      </c>
      <c r="J55" s="153" t="s">
        <v>397</v>
      </c>
      <c r="K55" s="136" t="s">
        <v>430</v>
      </c>
      <c r="L55" s="153" t="s">
        <v>397</v>
      </c>
      <c r="M55" s="153">
        <v>2</v>
      </c>
      <c r="N55" s="154">
        <v>4</v>
      </c>
      <c r="O55" s="156">
        <f t="shared" si="12"/>
        <v>8</v>
      </c>
      <c r="P55" s="167" t="str">
        <f t="shared" si="2"/>
        <v>Medio</v>
      </c>
      <c r="Q55" s="156">
        <v>10</v>
      </c>
      <c r="R55" s="156">
        <f t="shared" si="0"/>
        <v>80</v>
      </c>
      <c r="S55" s="153" t="str">
        <f t="shared" si="3"/>
        <v>III</v>
      </c>
      <c r="T55" s="155" t="str">
        <f t="shared" si="4"/>
        <v>Mejorable</v>
      </c>
      <c r="U55" s="137" t="s">
        <v>391</v>
      </c>
      <c r="V55" s="137" t="s">
        <v>392</v>
      </c>
      <c r="W55" s="137" t="s">
        <v>392</v>
      </c>
      <c r="X55" s="149" t="s">
        <v>431</v>
      </c>
      <c r="Y55" s="148" t="s">
        <v>278</v>
      </c>
      <c r="Z55" s="147" t="s">
        <v>392</v>
      </c>
      <c r="AA55" s="147" t="s">
        <v>442</v>
      </c>
      <c r="AB55" s="148" t="s">
        <v>390</v>
      </c>
      <c r="AC55" s="209" t="s">
        <v>562</v>
      </c>
      <c r="AD55" s="153">
        <v>2</v>
      </c>
      <c r="AE55" s="154">
        <v>1</v>
      </c>
      <c r="AF55" s="156">
        <f t="shared" si="27"/>
        <v>2</v>
      </c>
      <c r="AG55" s="157">
        <f>AF55*Q55</f>
        <v>20</v>
      </c>
      <c r="AH55" s="158" t="str">
        <f>IF((AG55&gt;599),"I",IF(AG55&gt;149,"II",IF(AG55&gt;39,"III",IF(AG55&lt;31,"IV"))))</f>
        <v>IV</v>
      </c>
      <c r="AI55" s="155" t="str">
        <f>IF(AH55="IV","Aceptable",IF(AH55="III","Mejorable",IF(AH55="II","No Aceptable o Aceptable con Control Especifico",IF(AH55="I","No Aceptable"))))</f>
        <v>Aceptable</v>
      </c>
      <c r="AJ55" s="159">
        <f>R55</f>
        <v>80</v>
      </c>
      <c r="AK55" s="159">
        <f>AG55</f>
        <v>20</v>
      </c>
      <c r="AL55" s="160">
        <f>(AJ55-AK55)/AJ55</f>
        <v>0.75</v>
      </c>
      <c r="AM55" s="161" t="s">
        <v>443</v>
      </c>
      <c r="AN55" s="210" t="s">
        <v>451</v>
      </c>
    </row>
    <row r="56" spans="1:40" ht="138">
      <c r="A56" s="569"/>
      <c r="B56" s="162" t="s">
        <v>385</v>
      </c>
      <c r="C56" s="162" t="s">
        <v>386</v>
      </c>
      <c r="D56" s="136" t="s">
        <v>456</v>
      </c>
      <c r="E56" s="149" t="s">
        <v>847</v>
      </c>
      <c r="F56" s="208" t="s">
        <v>25</v>
      </c>
      <c r="G56" s="136" t="s">
        <v>570</v>
      </c>
      <c r="H56" s="136" t="s">
        <v>461</v>
      </c>
      <c r="I56" s="136" t="s">
        <v>403</v>
      </c>
      <c r="J56" s="149" t="s">
        <v>389</v>
      </c>
      <c r="K56" s="147" t="s">
        <v>397</v>
      </c>
      <c r="L56" s="149" t="s">
        <v>404</v>
      </c>
      <c r="M56" s="153">
        <v>2</v>
      </c>
      <c r="N56" s="154">
        <v>3</v>
      </c>
      <c r="O56" s="153">
        <f t="shared" si="12"/>
        <v>6</v>
      </c>
      <c r="P56" s="167" t="str">
        <f t="shared" si="2"/>
        <v>Medio</v>
      </c>
      <c r="Q56" s="153">
        <v>10</v>
      </c>
      <c r="R56" s="153">
        <f t="shared" si="0"/>
        <v>60</v>
      </c>
      <c r="S56" s="153" t="str">
        <f t="shared" si="3"/>
        <v>III</v>
      </c>
      <c r="T56" s="221" t="str">
        <f t="shared" si="4"/>
        <v>Mejorable</v>
      </c>
      <c r="U56" s="137" t="s">
        <v>391</v>
      </c>
      <c r="V56" s="137" t="s">
        <v>392</v>
      </c>
      <c r="W56" s="137" t="s">
        <v>392</v>
      </c>
      <c r="X56" s="149" t="s">
        <v>405</v>
      </c>
      <c r="Y56" s="148" t="s">
        <v>278</v>
      </c>
      <c r="Z56" s="147" t="s">
        <v>607</v>
      </c>
      <c r="AA56" s="149" t="s">
        <v>608</v>
      </c>
      <c r="AB56" s="147" t="s">
        <v>390</v>
      </c>
      <c r="AC56" s="209" t="s">
        <v>658</v>
      </c>
      <c r="AD56" s="153">
        <v>2</v>
      </c>
      <c r="AE56" s="154">
        <v>2</v>
      </c>
      <c r="AF56" s="156">
        <f t="shared" si="27"/>
        <v>4</v>
      </c>
      <c r="AG56" s="157">
        <f t="shared" ref="AG56" si="50">AF56*Q56</f>
        <v>40</v>
      </c>
      <c r="AH56" s="158" t="str">
        <f t="shared" ref="AH56" si="51">IF((AG56&gt;599),"I",IF(AG56&gt;149,"II",IF(AG56&gt;39,"III",IF(AG56&lt;31,"IV"))))</f>
        <v>III</v>
      </c>
      <c r="AI56" s="155" t="str">
        <f t="shared" ref="AI56" si="52">IF(AH56="IV","Aceptable",IF(AH56="III","Mejorable",IF(AH56="II","No Aceptable o Aceptable con Control Especifico",IF(AH56="I","No Aceptable"))))</f>
        <v>Mejorable</v>
      </c>
      <c r="AJ56" s="159">
        <f t="shared" ref="AJ56" si="53">R56</f>
        <v>60</v>
      </c>
      <c r="AK56" s="159">
        <f t="shared" ref="AK56" si="54">AG56</f>
        <v>40</v>
      </c>
      <c r="AL56" s="160">
        <f t="shared" ref="AL56:AL58" si="55">(AJ56-AK56)/AJ56</f>
        <v>0.33333333333333331</v>
      </c>
      <c r="AM56" s="161" t="s">
        <v>407</v>
      </c>
      <c r="AN56" s="210" t="s">
        <v>427</v>
      </c>
    </row>
    <row r="57" spans="1:40" ht="127.8">
      <c r="A57" s="569"/>
      <c r="B57" s="162" t="s">
        <v>385</v>
      </c>
      <c r="C57" s="162" t="s">
        <v>386</v>
      </c>
      <c r="D57" s="136" t="s">
        <v>456</v>
      </c>
      <c r="E57" s="149" t="s">
        <v>847</v>
      </c>
      <c r="F57" s="208" t="s">
        <v>25</v>
      </c>
      <c r="G57" s="136" t="s">
        <v>32</v>
      </c>
      <c r="H57" s="136" t="s">
        <v>435</v>
      </c>
      <c r="I57" s="136" t="s">
        <v>664</v>
      </c>
      <c r="J57" s="147" t="s">
        <v>389</v>
      </c>
      <c r="K57" s="149" t="s">
        <v>665</v>
      </c>
      <c r="L57" s="147" t="s">
        <v>390</v>
      </c>
      <c r="M57" s="153">
        <v>2</v>
      </c>
      <c r="N57" s="154">
        <v>4</v>
      </c>
      <c r="O57" s="153">
        <f t="shared" si="12"/>
        <v>8</v>
      </c>
      <c r="P57" s="167" t="str">
        <f t="shared" si="2"/>
        <v>Medio</v>
      </c>
      <c r="Q57" s="153">
        <v>60</v>
      </c>
      <c r="R57" s="153">
        <f t="shared" si="0"/>
        <v>480</v>
      </c>
      <c r="S57" s="153" t="str">
        <f t="shared" si="3"/>
        <v>II</v>
      </c>
      <c r="T57" s="155" t="str">
        <f t="shared" si="4"/>
        <v>No Aceptable o Aceptable con Control Especifico</v>
      </c>
      <c r="U57" s="137" t="s">
        <v>666</v>
      </c>
      <c r="V57" s="137" t="s">
        <v>392</v>
      </c>
      <c r="W57" s="137" t="s">
        <v>392</v>
      </c>
      <c r="X57" s="149" t="s">
        <v>667</v>
      </c>
      <c r="Y57" s="148" t="s">
        <v>278</v>
      </c>
      <c r="Z57" s="148" t="s">
        <v>392</v>
      </c>
      <c r="AA57" s="149" t="s">
        <v>669</v>
      </c>
      <c r="AB57" s="147" t="s">
        <v>390</v>
      </c>
      <c r="AC57" s="209" t="s">
        <v>668</v>
      </c>
      <c r="AD57" s="276">
        <v>2</v>
      </c>
      <c r="AE57" s="277">
        <v>3</v>
      </c>
      <c r="AF57" s="278">
        <f>AD57*AE57</f>
        <v>6</v>
      </c>
      <c r="AG57" s="279">
        <f>AF57*Q57</f>
        <v>360</v>
      </c>
      <c r="AH57" s="280" t="str">
        <f>IF((AG57&gt;599),"I",IF(AG57&gt;149,"II",IF(AG57&gt;39,"III",IF(AG57&lt;31,"IV"))))</f>
        <v>II</v>
      </c>
      <c r="AI57" s="281" t="str">
        <f>IF(AH57="IV","Aceptable",IF(AH57="III","Mejorable",IF(AH57="II","No Aceptable o Aceptable con Control Especifico",IF(AH57="I","No Aceptable"))))</f>
        <v>No Aceptable o Aceptable con Control Especifico</v>
      </c>
      <c r="AJ57" s="282">
        <v>480</v>
      </c>
      <c r="AK57" s="282">
        <f>AG57</f>
        <v>360</v>
      </c>
      <c r="AL57" s="283">
        <f t="shared" si="55"/>
        <v>0.25</v>
      </c>
      <c r="AM57" s="161" t="s">
        <v>394</v>
      </c>
      <c r="AN57" s="210" t="s">
        <v>634</v>
      </c>
    </row>
    <row r="58" spans="1:40" ht="138">
      <c r="A58" s="569"/>
      <c r="B58" s="321" t="s">
        <v>385</v>
      </c>
      <c r="C58" s="321" t="s">
        <v>574</v>
      </c>
      <c r="D58" s="322" t="s">
        <v>456</v>
      </c>
      <c r="E58" s="149" t="s">
        <v>847</v>
      </c>
      <c r="F58" s="349" t="s">
        <v>30</v>
      </c>
      <c r="G58" s="349" t="s">
        <v>44</v>
      </c>
      <c r="H58" s="285" t="s">
        <v>1041</v>
      </c>
      <c r="I58" s="261" t="s">
        <v>645</v>
      </c>
      <c r="J58" s="263" t="s">
        <v>390</v>
      </c>
      <c r="K58" s="263" t="s">
        <v>638</v>
      </c>
      <c r="L58" s="263" t="s">
        <v>639</v>
      </c>
      <c r="M58" s="265">
        <v>2</v>
      </c>
      <c r="N58" s="266">
        <v>4</v>
      </c>
      <c r="O58" s="265">
        <f t="shared" si="12"/>
        <v>8</v>
      </c>
      <c r="P58" s="324" t="str">
        <f t="shared" si="2"/>
        <v>Medio</v>
      </c>
      <c r="Q58" s="265">
        <v>100</v>
      </c>
      <c r="R58" s="265">
        <f t="shared" si="0"/>
        <v>800</v>
      </c>
      <c r="S58" s="265" t="str">
        <f t="shared" si="3"/>
        <v>I</v>
      </c>
      <c r="T58" s="270" t="str">
        <f t="shared" si="4"/>
        <v>No Aceptable</v>
      </c>
      <c r="U58" s="260" t="s">
        <v>391</v>
      </c>
      <c r="V58" s="260" t="s">
        <v>392</v>
      </c>
      <c r="W58" s="260" t="s">
        <v>392</v>
      </c>
      <c r="X58" s="261" t="s">
        <v>626</v>
      </c>
      <c r="Y58" s="262" t="s">
        <v>278</v>
      </c>
      <c r="Z58" s="263" t="s">
        <v>392</v>
      </c>
      <c r="AA58" s="261" t="s">
        <v>960</v>
      </c>
      <c r="AB58" s="263" t="s">
        <v>641</v>
      </c>
      <c r="AC58" s="264" t="s">
        <v>643</v>
      </c>
      <c r="AD58" s="265">
        <v>2</v>
      </c>
      <c r="AE58" s="266">
        <v>3</v>
      </c>
      <c r="AF58" s="267">
        <f t="shared" ref="AF58" si="56">AD58*AE58</f>
        <v>6</v>
      </c>
      <c r="AG58" s="268">
        <f t="shared" ref="AG58" si="57">AF58*Q58</f>
        <v>600</v>
      </c>
      <c r="AH58" s="269" t="str">
        <f t="shared" ref="AH58" si="58">IF((AG58&gt;599),"I",IF(AG58&gt;149,"II",IF(AG58&gt;39,"III",IF(AG58&lt;31,"IV"))))</f>
        <v>I</v>
      </c>
      <c r="AI58" s="270" t="str">
        <f t="shared" ref="AI58" si="59">IF(AH58="IV","Aceptable",IF(AH58="III","Mejorable",IF(AH58="II","No Aceptable o Aceptable con Control Especifico",IF(AH58="I","No Aceptable"))))</f>
        <v>No Aceptable</v>
      </c>
      <c r="AJ58" s="271">
        <v>800</v>
      </c>
      <c r="AK58" s="271">
        <f t="shared" ref="AK58" si="60">AG58</f>
        <v>600</v>
      </c>
      <c r="AL58" s="272">
        <f t="shared" si="55"/>
        <v>0.25</v>
      </c>
      <c r="AM58" s="273" t="s">
        <v>407</v>
      </c>
      <c r="AN58" s="310" t="s">
        <v>634</v>
      </c>
    </row>
    <row r="59" spans="1:40" ht="277.2">
      <c r="A59" s="566" t="s">
        <v>567</v>
      </c>
      <c r="B59" s="162" t="s">
        <v>385</v>
      </c>
      <c r="C59" s="162" t="s">
        <v>386</v>
      </c>
      <c r="D59" s="319" t="s">
        <v>760</v>
      </c>
      <c r="E59" s="149" t="s">
        <v>847</v>
      </c>
      <c r="F59" s="208" t="s">
        <v>24</v>
      </c>
      <c r="G59" s="208" t="s">
        <v>72</v>
      </c>
      <c r="H59" s="208" t="s">
        <v>1113</v>
      </c>
      <c r="I59" s="136" t="s">
        <v>774</v>
      </c>
      <c r="J59" s="147" t="s">
        <v>397</v>
      </c>
      <c r="K59" s="147" t="s">
        <v>397</v>
      </c>
      <c r="L59" s="136" t="s">
        <v>775</v>
      </c>
      <c r="M59" s="153">
        <v>2</v>
      </c>
      <c r="N59" s="154">
        <v>2</v>
      </c>
      <c r="O59" s="156">
        <f t="shared" ref="O59:O75" si="61">M59*N59</f>
        <v>4</v>
      </c>
      <c r="P59" s="167" t="str">
        <f t="shared" ref="P59:P75" si="62">IF((O59&gt;23),"MuyAlto",IF(O59&gt;9,"Alto",IF(O59&gt;5,"Medio",IF(O59&lt;6,"Bajo"))))</f>
        <v>Bajo</v>
      </c>
      <c r="Q59" s="156">
        <v>25</v>
      </c>
      <c r="R59" s="156">
        <f t="shared" ref="R59:R75" si="63">O59*Q59</f>
        <v>100</v>
      </c>
      <c r="S59" s="153" t="str">
        <f t="shared" ref="S59:S75" si="64">IF((R59&gt;599),"I",IF(R59&gt;149,"II",IF(R59&gt;39,"III",IF(R59&lt;31,"IV"))))</f>
        <v>III</v>
      </c>
      <c r="T59" s="155" t="str">
        <f t="shared" ref="T59:T75" si="65">IF(S59="IV","Aceptable",IF(S59="III","Mejorable",IF(S59="II","No Aceptable o Aceptable con Control Especifico",IF(S59="I","No Aceptable"))))</f>
        <v>Mejorable</v>
      </c>
      <c r="U59" s="137" t="s">
        <v>391</v>
      </c>
      <c r="V59" s="137" t="s">
        <v>392</v>
      </c>
      <c r="W59" s="137" t="s">
        <v>392</v>
      </c>
      <c r="X59" s="149" t="s">
        <v>463</v>
      </c>
      <c r="Y59" s="148" t="s">
        <v>278</v>
      </c>
      <c r="Z59" s="147" t="s">
        <v>392</v>
      </c>
      <c r="AA59" s="308" t="s">
        <v>779</v>
      </c>
      <c r="AB59" s="147" t="s">
        <v>777</v>
      </c>
      <c r="AC59" s="209" t="s">
        <v>1197</v>
      </c>
      <c r="AD59" s="153">
        <v>2</v>
      </c>
      <c r="AE59" s="154">
        <v>1</v>
      </c>
      <c r="AF59" s="156">
        <f t="shared" ref="AF59:AF75" si="66">AD59*AE59</f>
        <v>2</v>
      </c>
      <c r="AG59" s="157">
        <f t="shared" ref="AG59:AG75" si="67">AF59*Q59</f>
        <v>50</v>
      </c>
      <c r="AH59" s="158" t="str">
        <f t="shared" ref="AH59:AH75" si="68">IF((AG59&gt;599),"I",IF(AG59&gt;149,"II",IF(AG59&gt;39,"III",IF(AG59&lt;31,"IV"))))</f>
        <v>III</v>
      </c>
      <c r="AI59" s="155" t="str">
        <f t="shared" ref="AI59:AI75" si="69">IF(AH59="IV","Aceptable",IF(AH59="III","Mejorable",IF(AH59="II","No Aceptable o Aceptable con Control Especifico",IF(AH59="I","No Aceptable"))))</f>
        <v>Mejorable</v>
      </c>
      <c r="AJ59" s="159">
        <f t="shared" ref="AJ59:AJ72" si="70">R59</f>
        <v>100</v>
      </c>
      <c r="AK59" s="159">
        <f t="shared" ref="AK59:AK75" si="71">AG59</f>
        <v>50</v>
      </c>
      <c r="AL59" s="160">
        <f t="shared" ref="AL59:AL75" si="72">(AJ59-AK59)/AJ59</f>
        <v>0.5</v>
      </c>
      <c r="AM59" s="161" t="s">
        <v>419</v>
      </c>
      <c r="AN59" s="210" t="s">
        <v>395</v>
      </c>
    </row>
    <row r="60" spans="1:40" ht="290.39999999999998">
      <c r="A60" s="566"/>
      <c r="B60" s="162" t="s">
        <v>385</v>
      </c>
      <c r="C60" s="162" t="s">
        <v>386</v>
      </c>
      <c r="D60" s="319" t="s">
        <v>770</v>
      </c>
      <c r="E60" s="149" t="s">
        <v>847</v>
      </c>
      <c r="F60" s="208" t="s">
        <v>24</v>
      </c>
      <c r="G60" s="208" t="s">
        <v>38</v>
      </c>
      <c r="H60" s="208" t="s">
        <v>771</v>
      </c>
      <c r="I60" s="136" t="s">
        <v>773</v>
      </c>
      <c r="J60" s="147" t="s">
        <v>397</v>
      </c>
      <c r="K60" s="147" t="s">
        <v>397</v>
      </c>
      <c r="L60" s="136" t="s">
        <v>775</v>
      </c>
      <c r="M60" s="153">
        <v>2</v>
      </c>
      <c r="N60" s="154">
        <v>3</v>
      </c>
      <c r="O60" s="156">
        <f>M60*N60</f>
        <v>6</v>
      </c>
      <c r="P60" s="167" t="str">
        <f>IF((O60&gt;23),"MuyAlto",IF(O60&gt;9,"Alto",IF(O60&gt;5,"Medio",IF(O60&lt;6,"Bajo"))))</f>
        <v>Medio</v>
      </c>
      <c r="Q60" s="156">
        <v>25</v>
      </c>
      <c r="R60" s="156">
        <f>O60*Q60</f>
        <v>150</v>
      </c>
      <c r="S60" s="153" t="str">
        <f>IF((R60&gt;599),"I",IF(R60&gt;149,"II",IF(R60&gt;39,"III",IF(R60&lt;31,"IV"))))</f>
        <v>II</v>
      </c>
      <c r="T60" s="155" t="str">
        <f>IF(S60="IV","Aceptable",IF(S60="III","Mejorable",IF(S60="II","No Aceptable o Aceptable con Control Especifico",IF(S60="I","No Aceptable"))))</f>
        <v>No Aceptable o Aceptable con Control Especifico</v>
      </c>
      <c r="U60" s="137" t="s">
        <v>391</v>
      </c>
      <c r="V60" s="137" t="s">
        <v>392</v>
      </c>
      <c r="W60" s="137" t="s">
        <v>392</v>
      </c>
      <c r="X60" s="147" t="s">
        <v>776</v>
      </c>
      <c r="Y60" s="148" t="s">
        <v>278</v>
      </c>
      <c r="Z60" s="147" t="s">
        <v>392</v>
      </c>
      <c r="AA60" s="308" t="s">
        <v>780</v>
      </c>
      <c r="AB60" s="148" t="s">
        <v>390</v>
      </c>
      <c r="AC60" s="169" t="s">
        <v>781</v>
      </c>
      <c r="AD60" s="153">
        <v>2</v>
      </c>
      <c r="AE60" s="154">
        <v>1</v>
      </c>
      <c r="AF60" s="156">
        <f>AD60*AE60</f>
        <v>2</v>
      </c>
      <c r="AG60" s="157">
        <f>AF60*Q60</f>
        <v>50</v>
      </c>
      <c r="AH60" s="158" t="str">
        <f>IF((AG60&gt;599),"I",IF(AG60&gt;149,"II",IF(AG60&gt;39,"III",IF(AG60&lt;31,"IV"))))</f>
        <v>III</v>
      </c>
      <c r="AI60" s="155" t="str">
        <f>IF(AH60="IV","Aceptable",IF(AH60="III","Mejorable",IF(AH60="II","No Aceptable o Aceptable con Control Especifico",IF(AH60="I","No Aceptable"))))</f>
        <v>Mejorable</v>
      </c>
      <c r="AJ60" s="159">
        <f>R60</f>
        <v>150</v>
      </c>
      <c r="AK60" s="159">
        <f>AG60</f>
        <v>50</v>
      </c>
      <c r="AL60" s="160">
        <f>(AJ60-AK60)/AJ60</f>
        <v>0.66666666666666663</v>
      </c>
      <c r="AM60" s="161" t="s">
        <v>419</v>
      </c>
      <c r="AN60" s="210" t="s">
        <v>399</v>
      </c>
    </row>
    <row r="61" spans="1:40" ht="211.2">
      <c r="A61" s="566"/>
      <c r="B61" s="162" t="s">
        <v>385</v>
      </c>
      <c r="C61" s="162" t="s">
        <v>386</v>
      </c>
      <c r="D61" s="319" t="s">
        <v>764</v>
      </c>
      <c r="E61" s="149" t="s">
        <v>847</v>
      </c>
      <c r="F61" s="208" t="s">
        <v>27</v>
      </c>
      <c r="G61" s="208" t="s">
        <v>590</v>
      </c>
      <c r="H61" s="208" t="s">
        <v>761</v>
      </c>
      <c r="I61" s="136" t="s">
        <v>596</v>
      </c>
      <c r="J61" s="147" t="s">
        <v>389</v>
      </c>
      <c r="K61" s="149" t="s">
        <v>592</v>
      </c>
      <c r="L61" s="147" t="s">
        <v>390</v>
      </c>
      <c r="M61" s="153">
        <v>2</v>
      </c>
      <c r="N61" s="154">
        <v>3</v>
      </c>
      <c r="O61" s="153">
        <f>M61*N61</f>
        <v>6</v>
      </c>
      <c r="P61" s="167" t="str">
        <f>IF((O61&gt;23),"MuyAlto",IF(O61&gt;9,"Alto",IF(O61&gt;5,"Medio",IF(O61&lt;6,"Bajo"))))</f>
        <v>Medio</v>
      </c>
      <c r="Q61" s="153">
        <v>25</v>
      </c>
      <c r="R61" s="153">
        <f t="shared" ref="R61:R62" si="73">O61*Q61</f>
        <v>150</v>
      </c>
      <c r="S61" s="153" t="str">
        <f>IF((R61&gt;599),"I",IF(R61&gt;149,"II",IF(R61&gt;39,"III",IF(R61&lt;31,"IV"))))</f>
        <v>II</v>
      </c>
      <c r="T61" s="155" t="str">
        <f>IF(S61="IV","Aceptable",IF(S61="III","Mejorable",IF(S61="II","No Aceptable o Aceptable con Control Especifico",IF(S61="I","No Aceptable"))))</f>
        <v>No Aceptable o Aceptable con Control Especifico</v>
      </c>
      <c r="U61" s="137" t="s">
        <v>391</v>
      </c>
      <c r="V61" s="137" t="s">
        <v>392</v>
      </c>
      <c r="W61" s="137" t="s">
        <v>392</v>
      </c>
      <c r="X61" s="149" t="s">
        <v>593</v>
      </c>
      <c r="Y61" s="148" t="s">
        <v>278</v>
      </c>
      <c r="Z61" s="148" t="s">
        <v>392</v>
      </c>
      <c r="AA61" s="149" t="s">
        <v>762</v>
      </c>
      <c r="AB61" s="147" t="s">
        <v>390</v>
      </c>
      <c r="AC61" s="209" t="s">
        <v>937</v>
      </c>
      <c r="AD61" s="153">
        <v>2</v>
      </c>
      <c r="AE61" s="154">
        <v>2</v>
      </c>
      <c r="AF61" s="156">
        <f t="shared" ref="AF61:AF62" si="74">AD61*AE61</f>
        <v>4</v>
      </c>
      <c r="AG61" s="157">
        <f>AF61*Q61</f>
        <v>100</v>
      </c>
      <c r="AH61" s="158" t="str">
        <f>IF((AG61&gt;599),"I",IF(AG61&gt;149,"II",IF(AG61&gt;39,"III",IF(AG61&lt;31,"IV"))))</f>
        <v>III</v>
      </c>
      <c r="AI61" s="155" t="str">
        <f>IF(AH61="IV","Aceptable",IF(AH61="III","Mejorable",IF(AH61="II","No Aceptable o Aceptable con Control Especifico",IF(AH61="I","No Aceptable"))))</f>
        <v>Mejorable</v>
      </c>
      <c r="AJ61" s="159">
        <f>R61</f>
        <v>150</v>
      </c>
      <c r="AK61" s="159">
        <f>AG61</f>
        <v>100</v>
      </c>
      <c r="AL61" s="160">
        <f>(AJ61-AK61)/AJ61</f>
        <v>0.33333333333333331</v>
      </c>
      <c r="AM61" s="161" t="s">
        <v>394</v>
      </c>
      <c r="AN61" s="210" t="s">
        <v>427</v>
      </c>
    </row>
    <row r="62" spans="1:40" ht="237.6">
      <c r="A62" s="566"/>
      <c r="B62" s="162" t="s">
        <v>385</v>
      </c>
      <c r="C62" s="162" t="s">
        <v>386</v>
      </c>
      <c r="D62" s="319" t="s">
        <v>763</v>
      </c>
      <c r="E62" s="149" t="s">
        <v>847</v>
      </c>
      <c r="F62" s="208" t="s">
        <v>27</v>
      </c>
      <c r="G62" s="208" t="s">
        <v>566</v>
      </c>
      <c r="H62" s="208" t="s">
        <v>612</v>
      </c>
      <c r="I62" s="136" t="s">
        <v>594</v>
      </c>
      <c r="J62" s="147" t="s">
        <v>389</v>
      </c>
      <c r="K62" s="149" t="s">
        <v>595</v>
      </c>
      <c r="L62" s="147" t="s">
        <v>390</v>
      </c>
      <c r="M62" s="153">
        <v>2</v>
      </c>
      <c r="N62" s="154">
        <v>3</v>
      </c>
      <c r="O62" s="153">
        <f t="shared" ref="O62" si="75">M62*N62</f>
        <v>6</v>
      </c>
      <c r="P62" s="167" t="str">
        <f t="shared" ref="P62" si="76">IF((O62&gt;23),"MuyAlto",IF(O62&gt;9,"Alto",IF(O62&gt;5,"Medio",IF(O62&lt;6,"Bajo"))))</f>
        <v>Medio</v>
      </c>
      <c r="Q62" s="153">
        <v>60</v>
      </c>
      <c r="R62" s="153">
        <f t="shared" si="73"/>
        <v>360</v>
      </c>
      <c r="S62" s="153" t="str">
        <f t="shared" ref="S62" si="77">IF((R62&gt;599),"I",IF(R62&gt;149,"II",IF(R62&gt;39,"III",IF(R62&lt;31,"IV"))))</f>
        <v>II</v>
      </c>
      <c r="T62" s="155" t="str">
        <f t="shared" ref="T62" si="78">IF(S62="IV","Aceptable",IF(S62="III","Mejorable",IF(S62="II","No Aceptable o Aceptable con Control Especifico",IF(S62="I","No Aceptable"))))</f>
        <v>No Aceptable o Aceptable con Control Especifico</v>
      </c>
      <c r="U62" s="137" t="s">
        <v>391</v>
      </c>
      <c r="V62" s="137" t="s">
        <v>392</v>
      </c>
      <c r="W62" s="137" t="s">
        <v>392</v>
      </c>
      <c r="X62" s="149" t="s">
        <v>599</v>
      </c>
      <c r="Y62" s="148" t="s">
        <v>278</v>
      </c>
      <c r="Z62" s="148" t="s">
        <v>392</v>
      </c>
      <c r="AA62" s="149" t="s">
        <v>602</v>
      </c>
      <c r="AB62" s="147" t="s">
        <v>390</v>
      </c>
      <c r="AC62" s="209" t="s">
        <v>937</v>
      </c>
      <c r="AD62" s="153">
        <v>2</v>
      </c>
      <c r="AE62" s="154">
        <v>2</v>
      </c>
      <c r="AF62" s="156">
        <f t="shared" si="74"/>
        <v>4</v>
      </c>
      <c r="AG62" s="157">
        <f>AF62*Q62</f>
        <v>240</v>
      </c>
      <c r="AH62" s="158" t="str">
        <f t="shared" ref="AH62" si="79">IF((AG62&gt;599),"I",IF(AG62&gt;149,"II",IF(AG62&gt;39,"III",IF(AG62&lt;31,"IV"))))</f>
        <v>II</v>
      </c>
      <c r="AI62" s="155" t="str">
        <f>IF(AH62="IV","Aceptable",IF(AH62="III","Mejorable",IF(AH62="II","No Aceptable o Aceptable con Control Especifico",IF(AH62="I","No Aceptable"))))</f>
        <v>No Aceptable o Aceptable con Control Especifico</v>
      </c>
      <c r="AJ62" s="159">
        <f>R62</f>
        <v>360</v>
      </c>
      <c r="AK62" s="159">
        <f>AG62</f>
        <v>240</v>
      </c>
      <c r="AL62" s="160">
        <f>(AJ62-AK62)/AJ62</f>
        <v>0.33333333333333331</v>
      </c>
      <c r="AM62" s="161" t="s">
        <v>394</v>
      </c>
      <c r="AN62" s="210" t="s">
        <v>427</v>
      </c>
    </row>
    <row r="63" spans="1:40" ht="135.44999999999999" customHeight="1">
      <c r="A63" s="566"/>
      <c r="B63" s="162" t="s">
        <v>385</v>
      </c>
      <c r="C63" s="162" t="s">
        <v>386</v>
      </c>
      <c r="D63" s="319" t="s">
        <v>765</v>
      </c>
      <c r="E63" s="149" t="s">
        <v>847</v>
      </c>
      <c r="F63" s="208" t="s">
        <v>26</v>
      </c>
      <c r="G63" s="136" t="s">
        <v>33</v>
      </c>
      <c r="H63" s="136" t="s">
        <v>766</v>
      </c>
      <c r="I63" s="136" t="s">
        <v>769</v>
      </c>
      <c r="J63" s="147" t="s">
        <v>397</v>
      </c>
      <c r="K63" s="147" t="s">
        <v>397</v>
      </c>
      <c r="L63" s="136" t="s">
        <v>767</v>
      </c>
      <c r="M63" s="153">
        <v>2</v>
      </c>
      <c r="N63" s="154">
        <v>3</v>
      </c>
      <c r="O63" s="156">
        <f t="shared" si="61"/>
        <v>6</v>
      </c>
      <c r="P63" s="167" t="str">
        <f t="shared" si="62"/>
        <v>Medio</v>
      </c>
      <c r="Q63" s="156">
        <v>10</v>
      </c>
      <c r="R63" s="156">
        <f t="shared" si="63"/>
        <v>60</v>
      </c>
      <c r="S63" s="153" t="str">
        <f t="shared" si="64"/>
        <v>III</v>
      </c>
      <c r="T63" s="155" t="str">
        <f t="shared" si="65"/>
        <v>Mejorable</v>
      </c>
      <c r="U63" s="137" t="s">
        <v>391</v>
      </c>
      <c r="V63" s="137" t="s">
        <v>392</v>
      </c>
      <c r="W63" s="137" t="s">
        <v>392</v>
      </c>
      <c r="X63" s="567" t="s">
        <v>465</v>
      </c>
      <c r="Y63" s="148" t="s">
        <v>278</v>
      </c>
      <c r="Z63" s="147" t="s">
        <v>392</v>
      </c>
      <c r="AA63" s="149" t="s">
        <v>783</v>
      </c>
      <c r="AB63" s="148" t="s">
        <v>390</v>
      </c>
      <c r="AC63" s="209" t="s">
        <v>768</v>
      </c>
      <c r="AD63" s="153">
        <v>2</v>
      </c>
      <c r="AE63" s="154">
        <v>2</v>
      </c>
      <c r="AF63" s="156">
        <f t="shared" si="66"/>
        <v>4</v>
      </c>
      <c r="AG63" s="157">
        <f t="shared" si="67"/>
        <v>40</v>
      </c>
      <c r="AH63" s="158" t="str">
        <f t="shared" si="68"/>
        <v>III</v>
      </c>
      <c r="AI63" s="155" t="str">
        <f t="shared" si="69"/>
        <v>Mejorable</v>
      </c>
      <c r="AJ63" s="159">
        <f t="shared" si="70"/>
        <v>60</v>
      </c>
      <c r="AK63" s="159">
        <f t="shared" si="71"/>
        <v>40</v>
      </c>
      <c r="AL63" s="160">
        <f t="shared" si="72"/>
        <v>0.33333333333333331</v>
      </c>
      <c r="AM63" s="161" t="s">
        <v>419</v>
      </c>
      <c r="AN63" s="210" t="s">
        <v>427</v>
      </c>
    </row>
    <row r="64" spans="1:40" ht="101.55" customHeight="1">
      <c r="A64" s="566"/>
      <c r="B64" s="162" t="s">
        <v>385</v>
      </c>
      <c r="C64" s="162" t="s">
        <v>386</v>
      </c>
      <c r="D64" s="319" t="s">
        <v>765</v>
      </c>
      <c r="E64" s="149" t="s">
        <v>847</v>
      </c>
      <c r="F64" s="208" t="s">
        <v>26</v>
      </c>
      <c r="G64" s="136" t="s">
        <v>47</v>
      </c>
      <c r="H64" s="136" t="s">
        <v>466</v>
      </c>
      <c r="I64" s="136" t="s">
        <v>467</v>
      </c>
      <c r="J64" s="147" t="s">
        <v>397</v>
      </c>
      <c r="K64" s="147" t="s">
        <v>397</v>
      </c>
      <c r="L64" s="136" t="s">
        <v>782</v>
      </c>
      <c r="M64" s="153">
        <v>2</v>
      </c>
      <c r="N64" s="154">
        <v>3</v>
      </c>
      <c r="O64" s="156">
        <f t="shared" si="61"/>
        <v>6</v>
      </c>
      <c r="P64" s="167" t="str">
        <f t="shared" si="62"/>
        <v>Medio</v>
      </c>
      <c r="Q64" s="156">
        <v>10</v>
      </c>
      <c r="R64" s="156">
        <f t="shared" si="63"/>
        <v>60</v>
      </c>
      <c r="S64" s="153" t="str">
        <f t="shared" si="64"/>
        <v>III</v>
      </c>
      <c r="T64" s="155" t="str">
        <f t="shared" si="65"/>
        <v>Mejorable</v>
      </c>
      <c r="U64" s="137" t="s">
        <v>391</v>
      </c>
      <c r="V64" s="137" t="s">
        <v>392</v>
      </c>
      <c r="W64" s="137" t="s">
        <v>392</v>
      </c>
      <c r="X64" s="567"/>
      <c r="Y64" s="148" t="s">
        <v>278</v>
      </c>
      <c r="Z64" s="147" t="s">
        <v>392</v>
      </c>
      <c r="AA64" s="136" t="s">
        <v>783</v>
      </c>
      <c r="AB64" s="148" t="s">
        <v>468</v>
      </c>
      <c r="AC64" s="209" t="s">
        <v>464</v>
      </c>
      <c r="AD64" s="153">
        <v>2</v>
      </c>
      <c r="AE64" s="154">
        <v>2</v>
      </c>
      <c r="AF64" s="156">
        <f t="shared" si="66"/>
        <v>4</v>
      </c>
      <c r="AG64" s="157">
        <f t="shared" si="67"/>
        <v>40</v>
      </c>
      <c r="AH64" s="158" t="str">
        <f t="shared" si="68"/>
        <v>III</v>
      </c>
      <c r="AI64" s="155" t="str">
        <f t="shared" si="69"/>
        <v>Mejorable</v>
      </c>
      <c r="AJ64" s="159">
        <f t="shared" si="70"/>
        <v>60</v>
      </c>
      <c r="AK64" s="159">
        <f t="shared" si="71"/>
        <v>40</v>
      </c>
      <c r="AL64" s="160">
        <f t="shared" si="72"/>
        <v>0.33333333333333331</v>
      </c>
      <c r="AM64" s="161" t="s">
        <v>419</v>
      </c>
      <c r="AN64" s="210" t="s">
        <v>427</v>
      </c>
    </row>
    <row r="65" spans="1:40" ht="101.55" customHeight="1">
      <c r="A65" s="566"/>
      <c r="B65" s="162" t="s">
        <v>385</v>
      </c>
      <c r="C65" s="162" t="s">
        <v>574</v>
      </c>
      <c r="D65" s="338" t="s">
        <v>796</v>
      </c>
      <c r="E65" s="149" t="s">
        <v>847</v>
      </c>
      <c r="F65" s="208" t="s">
        <v>25</v>
      </c>
      <c r="G65" s="136" t="s">
        <v>569</v>
      </c>
      <c r="H65" s="136" t="s">
        <v>810</v>
      </c>
      <c r="I65" s="149" t="s">
        <v>706</v>
      </c>
      <c r="J65" s="149" t="s">
        <v>389</v>
      </c>
      <c r="K65" s="147" t="s">
        <v>397</v>
      </c>
      <c r="L65" s="149" t="s">
        <v>707</v>
      </c>
      <c r="M65" s="153">
        <v>2</v>
      </c>
      <c r="N65" s="154">
        <v>3</v>
      </c>
      <c r="O65" s="153">
        <f t="shared" si="61"/>
        <v>6</v>
      </c>
      <c r="P65" s="167" t="str">
        <f t="shared" si="62"/>
        <v>Medio</v>
      </c>
      <c r="Q65" s="153">
        <v>60</v>
      </c>
      <c r="R65" s="153">
        <f t="shared" si="63"/>
        <v>360</v>
      </c>
      <c r="S65" s="153" t="str">
        <f t="shared" si="64"/>
        <v>II</v>
      </c>
      <c r="T65" s="155" t="str">
        <f t="shared" si="65"/>
        <v>No Aceptable o Aceptable con Control Especifico</v>
      </c>
      <c r="U65" s="137" t="s">
        <v>391</v>
      </c>
      <c r="V65" s="137" t="s">
        <v>392</v>
      </c>
      <c r="W65" s="137" t="s">
        <v>392</v>
      </c>
      <c r="X65" s="149" t="s">
        <v>708</v>
      </c>
      <c r="Y65" s="148" t="s">
        <v>278</v>
      </c>
      <c r="Z65" s="147" t="s">
        <v>392</v>
      </c>
      <c r="AA65" s="149" t="s">
        <v>709</v>
      </c>
      <c r="AB65" s="147" t="s">
        <v>390</v>
      </c>
      <c r="AC65" s="209" t="s">
        <v>710</v>
      </c>
      <c r="AD65" s="153">
        <v>2</v>
      </c>
      <c r="AE65" s="154">
        <v>2</v>
      </c>
      <c r="AF65" s="156">
        <f t="shared" si="66"/>
        <v>4</v>
      </c>
      <c r="AG65" s="157">
        <f t="shared" si="67"/>
        <v>240</v>
      </c>
      <c r="AH65" s="158" t="str">
        <f t="shared" si="68"/>
        <v>II</v>
      </c>
      <c r="AI65" s="155" t="str">
        <f t="shared" si="69"/>
        <v>No Aceptable o Aceptable con Control Especifico</v>
      </c>
      <c r="AJ65" s="159">
        <f t="shared" si="70"/>
        <v>360</v>
      </c>
      <c r="AK65" s="159">
        <f t="shared" si="71"/>
        <v>240</v>
      </c>
      <c r="AL65" s="160">
        <f t="shared" si="72"/>
        <v>0.33333333333333331</v>
      </c>
      <c r="AM65" s="161" t="s">
        <v>394</v>
      </c>
      <c r="AN65" s="210" t="s">
        <v>427</v>
      </c>
    </row>
    <row r="66" spans="1:40" ht="106.95" customHeight="1">
      <c r="A66" s="566"/>
      <c r="B66" s="162" t="s">
        <v>385</v>
      </c>
      <c r="C66" s="162" t="s">
        <v>386</v>
      </c>
      <c r="D66" s="319" t="s">
        <v>763</v>
      </c>
      <c r="E66" s="149" t="s">
        <v>847</v>
      </c>
      <c r="F66" s="208" t="s">
        <v>28</v>
      </c>
      <c r="G66" s="208" t="s">
        <v>48</v>
      </c>
      <c r="H66" s="208" t="s">
        <v>579</v>
      </c>
      <c r="I66" s="136" t="s">
        <v>600</v>
      </c>
      <c r="J66" s="149" t="s">
        <v>603</v>
      </c>
      <c r="K66" s="149" t="s">
        <v>604</v>
      </c>
      <c r="L66" s="147" t="s">
        <v>390</v>
      </c>
      <c r="M66" s="153">
        <v>2</v>
      </c>
      <c r="N66" s="154">
        <v>3</v>
      </c>
      <c r="O66" s="153">
        <f>M66*N66</f>
        <v>6</v>
      </c>
      <c r="P66" s="167" t="str">
        <f t="shared" si="62"/>
        <v>Medio</v>
      </c>
      <c r="Q66" s="153">
        <v>60</v>
      </c>
      <c r="R66" s="153">
        <f t="shared" si="63"/>
        <v>360</v>
      </c>
      <c r="S66" s="153" t="str">
        <f t="shared" si="64"/>
        <v>II</v>
      </c>
      <c r="T66" s="155" t="str">
        <f t="shared" si="65"/>
        <v>No Aceptable o Aceptable con Control Especifico</v>
      </c>
      <c r="U66" s="137" t="s">
        <v>391</v>
      </c>
      <c r="V66" s="137" t="s">
        <v>392</v>
      </c>
      <c r="W66" s="137" t="s">
        <v>392</v>
      </c>
      <c r="X66" s="149" t="s">
        <v>398</v>
      </c>
      <c r="Y66" s="148" t="s">
        <v>278</v>
      </c>
      <c r="Z66" s="148" t="s">
        <v>392</v>
      </c>
      <c r="AA66" s="149" t="s">
        <v>704</v>
      </c>
      <c r="AB66" s="147" t="s">
        <v>837</v>
      </c>
      <c r="AC66" s="209" t="s">
        <v>659</v>
      </c>
      <c r="AD66" s="153">
        <v>2</v>
      </c>
      <c r="AE66" s="154">
        <v>2</v>
      </c>
      <c r="AF66" s="156">
        <f t="shared" si="66"/>
        <v>4</v>
      </c>
      <c r="AG66" s="157">
        <f t="shared" si="67"/>
        <v>240</v>
      </c>
      <c r="AH66" s="158" t="str">
        <f t="shared" si="68"/>
        <v>II</v>
      </c>
      <c r="AI66" s="155" t="str">
        <f t="shared" si="69"/>
        <v>No Aceptable o Aceptable con Control Especifico</v>
      </c>
      <c r="AJ66" s="159">
        <f t="shared" si="70"/>
        <v>360</v>
      </c>
      <c r="AK66" s="159">
        <f t="shared" si="71"/>
        <v>240</v>
      </c>
      <c r="AL66" s="160">
        <f t="shared" si="72"/>
        <v>0.33333333333333331</v>
      </c>
      <c r="AM66" s="161" t="s">
        <v>418</v>
      </c>
      <c r="AN66" s="210" t="s">
        <v>427</v>
      </c>
    </row>
    <row r="67" spans="1:40" ht="158.4">
      <c r="A67" s="566"/>
      <c r="B67" s="162" t="s">
        <v>385</v>
      </c>
      <c r="C67" s="162" t="s">
        <v>386</v>
      </c>
      <c r="D67" s="319" t="s">
        <v>763</v>
      </c>
      <c r="E67" s="149" t="s">
        <v>847</v>
      </c>
      <c r="F67" s="208" t="s">
        <v>28</v>
      </c>
      <c r="G67" s="208" t="s">
        <v>35</v>
      </c>
      <c r="H67" s="208" t="s">
        <v>575</v>
      </c>
      <c r="I67" s="136" t="s">
        <v>798</v>
      </c>
      <c r="J67" s="149" t="s">
        <v>397</v>
      </c>
      <c r="K67" s="147" t="s">
        <v>397</v>
      </c>
      <c r="L67" s="147" t="s">
        <v>390</v>
      </c>
      <c r="M67" s="153">
        <v>2</v>
      </c>
      <c r="N67" s="154">
        <v>3</v>
      </c>
      <c r="O67" s="153">
        <f t="shared" si="61"/>
        <v>6</v>
      </c>
      <c r="P67" s="167" t="str">
        <f t="shared" si="62"/>
        <v>Medio</v>
      </c>
      <c r="Q67" s="153">
        <v>60</v>
      </c>
      <c r="R67" s="153">
        <f t="shared" si="63"/>
        <v>360</v>
      </c>
      <c r="S67" s="153" t="str">
        <f t="shared" si="64"/>
        <v>II</v>
      </c>
      <c r="T67" s="155" t="str">
        <f t="shared" si="65"/>
        <v>No Aceptable o Aceptable con Control Especifico</v>
      </c>
      <c r="U67" s="137" t="s">
        <v>391</v>
      </c>
      <c r="V67" s="137" t="s">
        <v>392</v>
      </c>
      <c r="W67" s="137" t="s">
        <v>392</v>
      </c>
      <c r="X67" s="149" t="s">
        <v>702</v>
      </c>
      <c r="Y67" s="148" t="s">
        <v>278</v>
      </c>
      <c r="Z67" s="148" t="s">
        <v>392</v>
      </c>
      <c r="AA67" s="149" t="s">
        <v>804</v>
      </c>
      <c r="AB67" s="147" t="s">
        <v>390</v>
      </c>
      <c r="AC67" s="209" t="s">
        <v>659</v>
      </c>
      <c r="AD67" s="153">
        <v>2</v>
      </c>
      <c r="AE67" s="154">
        <v>2</v>
      </c>
      <c r="AF67" s="156">
        <f t="shared" si="66"/>
        <v>4</v>
      </c>
      <c r="AG67" s="157">
        <f t="shared" si="67"/>
        <v>240</v>
      </c>
      <c r="AH67" s="158" t="str">
        <f t="shared" si="68"/>
        <v>II</v>
      </c>
      <c r="AI67" s="155" t="str">
        <f t="shared" si="69"/>
        <v>No Aceptable o Aceptable con Control Especifico</v>
      </c>
      <c r="AJ67" s="159">
        <f t="shared" si="70"/>
        <v>360</v>
      </c>
      <c r="AK67" s="159">
        <f t="shared" si="71"/>
        <v>240</v>
      </c>
      <c r="AL67" s="160">
        <f t="shared" si="72"/>
        <v>0.33333333333333331</v>
      </c>
      <c r="AM67" s="161" t="s">
        <v>418</v>
      </c>
      <c r="AN67" s="210" t="s">
        <v>427</v>
      </c>
    </row>
    <row r="68" spans="1:40" ht="237.6">
      <c r="A68" s="566"/>
      <c r="B68" s="162" t="s">
        <v>385</v>
      </c>
      <c r="C68" s="162" t="s">
        <v>386</v>
      </c>
      <c r="D68" s="319" t="s">
        <v>797</v>
      </c>
      <c r="E68" s="149" t="s">
        <v>847</v>
      </c>
      <c r="F68" s="311" t="s">
        <v>28</v>
      </c>
      <c r="G68" s="311" t="s">
        <v>35</v>
      </c>
      <c r="H68" s="208" t="s">
        <v>578</v>
      </c>
      <c r="I68" s="208" t="s">
        <v>800</v>
      </c>
      <c r="J68" s="149" t="s">
        <v>397</v>
      </c>
      <c r="K68" s="147" t="s">
        <v>397</v>
      </c>
      <c r="L68" s="147" t="s">
        <v>397</v>
      </c>
      <c r="M68" s="153">
        <v>2</v>
      </c>
      <c r="N68" s="154">
        <v>3</v>
      </c>
      <c r="O68" s="153">
        <f t="shared" si="61"/>
        <v>6</v>
      </c>
      <c r="P68" s="167" t="str">
        <f t="shared" si="62"/>
        <v>Medio</v>
      </c>
      <c r="Q68" s="153">
        <v>60</v>
      </c>
      <c r="R68" s="153">
        <f t="shared" si="63"/>
        <v>360</v>
      </c>
      <c r="S68" s="153" t="str">
        <f t="shared" si="64"/>
        <v>II</v>
      </c>
      <c r="T68" s="155" t="str">
        <f t="shared" si="65"/>
        <v>No Aceptable o Aceptable con Control Especifico</v>
      </c>
      <c r="U68" s="137" t="s">
        <v>391</v>
      </c>
      <c r="V68" s="137" t="s">
        <v>392</v>
      </c>
      <c r="W68" s="137" t="s">
        <v>392</v>
      </c>
      <c r="X68" s="149" t="s">
        <v>801</v>
      </c>
      <c r="Y68" s="148" t="s">
        <v>278</v>
      </c>
      <c r="Z68" s="148" t="s">
        <v>392</v>
      </c>
      <c r="AA68" s="149" t="s">
        <v>802</v>
      </c>
      <c r="AB68" s="147" t="s">
        <v>390</v>
      </c>
      <c r="AC68" s="209" t="s">
        <v>809</v>
      </c>
      <c r="AD68" s="153">
        <v>2</v>
      </c>
      <c r="AE68" s="154">
        <v>2</v>
      </c>
      <c r="AF68" s="156">
        <f t="shared" si="66"/>
        <v>4</v>
      </c>
      <c r="AG68" s="157">
        <f t="shared" si="67"/>
        <v>240</v>
      </c>
      <c r="AH68" s="158" t="str">
        <f t="shared" si="68"/>
        <v>II</v>
      </c>
      <c r="AI68" s="155" t="str">
        <f t="shared" si="69"/>
        <v>No Aceptable o Aceptable con Control Especifico</v>
      </c>
      <c r="AJ68" s="159">
        <f t="shared" si="70"/>
        <v>360</v>
      </c>
      <c r="AK68" s="159">
        <f t="shared" si="71"/>
        <v>240</v>
      </c>
      <c r="AL68" s="160">
        <f t="shared" si="72"/>
        <v>0.33333333333333331</v>
      </c>
      <c r="AM68" s="161" t="s">
        <v>418</v>
      </c>
      <c r="AN68" s="210" t="s">
        <v>427</v>
      </c>
    </row>
    <row r="69" spans="1:40" ht="279" customHeight="1">
      <c r="A69" s="566"/>
      <c r="B69" s="162" t="s">
        <v>385</v>
      </c>
      <c r="C69" s="162" t="s">
        <v>386</v>
      </c>
      <c r="D69" s="319" t="s">
        <v>763</v>
      </c>
      <c r="E69" s="149" t="s">
        <v>847</v>
      </c>
      <c r="F69" s="208" t="s">
        <v>28</v>
      </c>
      <c r="G69" s="208" t="s">
        <v>55</v>
      </c>
      <c r="H69" s="208" t="s">
        <v>576</v>
      </c>
      <c r="I69" s="136" t="s">
        <v>693</v>
      </c>
      <c r="J69" s="149" t="s">
        <v>397</v>
      </c>
      <c r="K69" s="147" t="s">
        <v>397</v>
      </c>
      <c r="L69" s="147" t="s">
        <v>397</v>
      </c>
      <c r="M69" s="153">
        <v>6</v>
      </c>
      <c r="N69" s="154">
        <v>1</v>
      </c>
      <c r="O69" s="153">
        <f t="shared" si="61"/>
        <v>6</v>
      </c>
      <c r="P69" s="167" t="str">
        <f t="shared" si="62"/>
        <v>Medio</v>
      </c>
      <c r="Q69" s="153">
        <v>60</v>
      </c>
      <c r="R69" s="153">
        <f t="shared" si="63"/>
        <v>360</v>
      </c>
      <c r="S69" s="153" t="str">
        <f t="shared" si="64"/>
        <v>II</v>
      </c>
      <c r="T69" s="155" t="str">
        <f t="shared" si="65"/>
        <v>No Aceptable o Aceptable con Control Especifico</v>
      </c>
      <c r="U69" s="137" t="s">
        <v>391</v>
      </c>
      <c r="V69" s="137" t="s">
        <v>392</v>
      </c>
      <c r="W69" s="137" t="s">
        <v>392</v>
      </c>
      <c r="X69" s="149" t="s">
        <v>694</v>
      </c>
      <c r="Y69" s="148" t="s">
        <v>278</v>
      </c>
      <c r="Z69" s="148" t="s">
        <v>392</v>
      </c>
      <c r="AA69" s="149" t="s">
        <v>803</v>
      </c>
      <c r="AB69" s="147" t="s">
        <v>390</v>
      </c>
      <c r="AC69" s="209" t="s">
        <v>808</v>
      </c>
      <c r="AD69" s="153">
        <v>2</v>
      </c>
      <c r="AE69" s="154">
        <v>1</v>
      </c>
      <c r="AF69" s="156">
        <f t="shared" si="66"/>
        <v>2</v>
      </c>
      <c r="AG69" s="157">
        <f t="shared" si="67"/>
        <v>120</v>
      </c>
      <c r="AH69" s="158" t="str">
        <f t="shared" si="68"/>
        <v>III</v>
      </c>
      <c r="AI69" s="155" t="str">
        <f t="shared" si="69"/>
        <v>Mejorable</v>
      </c>
      <c r="AJ69" s="159">
        <f t="shared" si="70"/>
        <v>360</v>
      </c>
      <c r="AK69" s="159">
        <f t="shared" si="71"/>
        <v>120</v>
      </c>
      <c r="AL69" s="160">
        <f t="shared" si="72"/>
        <v>0.66666666666666663</v>
      </c>
      <c r="AM69" s="161" t="s">
        <v>394</v>
      </c>
      <c r="AN69" s="210" t="s">
        <v>425</v>
      </c>
    </row>
    <row r="70" spans="1:40" ht="214.95" customHeight="1">
      <c r="A70" s="566"/>
      <c r="B70" s="162" t="s">
        <v>385</v>
      </c>
      <c r="C70" s="162" t="s">
        <v>386</v>
      </c>
      <c r="D70" s="319" t="s">
        <v>763</v>
      </c>
      <c r="E70" s="149" t="s">
        <v>847</v>
      </c>
      <c r="F70" s="311" t="s">
        <v>28</v>
      </c>
      <c r="G70" s="311" t="s">
        <v>42</v>
      </c>
      <c r="H70" s="208" t="s">
        <v>577</v>
      </c>
      <c r="I70" s="136" t="s">
        <v>799</v>
      </c>
      <c r="J70" s="147" t="s">
        <v>397</v>
      </c>
      <c r="K70" s="147" t="s">
        <v>397</v>
      </c>
      <c r="L70" s="147" t="s">
        <v>397</v>
      </c>
      <c r="M70" s="153">
        <v>2</v>
      </c>
      <c r="N70" s="154">
        <v>3</v>
      </c>
      <c r="O70" s="156">
        <f t="shared" si="61"/>
        <v>6</v>
      </c>
      <c r="P70" s="167" t="str">
        <f t="shared" si="62"/>
        <v>Medio</v>
      </c>
      <c r="Q70" s="156">
        <v>60</v>
      </c>
      <c r="R70" s="156">
        <f t="shared" si="63"/>
        <v>360</v>
      </c>
      <c r="S70" s="153" t="str">
        <f t="shared" si="64"/>
        <v>II</v>
      </c>
      <c r="T70" s="155" t="str">
        <f t="shared" si="65"/>
        <v>No Aceptable o Aceptable con Control Especifico</v>
      </c>
      <c r="U70" s="137" t="s">
        <v>391</v>
      </c>
      <c r="V70" s="137" t="s">
        <v>392</v>
      </c>
      <c r="W70" s="137" t="s">
        <v>392</v>
      </c>
      <c r="X70" s="147" t="s">
        <v>805</v>
      </c>
      <c r="Y70" s="148" t="s">
        <v>278</v>
      </c>
      <c r="Z70" s="147" t="s">
        <v>392</v>
      </c>
      <c r="AA70" s="136" t="s">
        <v>806</v>
      </c>
      <c r="AB70" s="148" t="s">
        <v>390</v>
      </c>
      <c r="AC70" s="209" t="s">
        <v>807</v>
      </c>
      <c r="AD70" s="153">
        <v>2</v>
      </c>
      <c r="AE70" s="154">
        <v>2</v>
      </c>
      <c r="AF70" s="156">
        <f t="shared" si="66"/>
        <v>4</v>
      </c>
      <c r="AG70" s="157">
        <f t="shared" si="67"/>
        <v>240</v>
      </c>
      <c r="AH70" s="158" t="str">
        <f t="shared" si="68"/>
        <v>II</v>
      </c>
      <c r="AI70" s="155" t="str">
        <f t="shared" si="69"/>
        <v>No Aceptable o Aceptable con Control Especifico</v>
      </c>
      <c r="AJ70" s="159">
        <f t="shared" si="70"/>
        <v>360</v>
      </c>
      <c r="AK70" s="159">
        <f t="shared" si="71"/>
        <v>240</v>
      </c>
      <c r="AL70" s="160">
        <f t="shared" si="72"/>
        <v>0.33333333333333331</v>
      </c>
      <c r="AM70" s="161" t="s">
        <v>394</v>
      </c>
      <c r="AN70" s="210" t="s">
        <v>427</v>
      </c>
    </row>
    <row r="71" spans="1:40" ht="102.6">
      <c r="A71" s="566"/>
      <c r="B71" s="162" t="s">
        <v>385</v>
      </c>
      <c r="C71" s="162" t="s">
        <v>386</v>
      </c>
      <c r="D71" s="319" t="s">
        <v>792</v>
      </c>
      <c r="E71" s="149" t="s">
        <v>847</v>
      </c>
      <c r="F71" s="208" t="s">
        <v>29</v>
      </c>
      <c r="G71" s="208" t="s">
        <v>43</v>
      </c>
      <c r="H71" s="311" t="s">
        <v>617</v>
      </c>
      <c r="I71" s="147" t="s">
        <v>618</v>
      </c>
      <c r="J71" s="147" t="s">
        <v>397</v>
      </c>
      <c r="K71" s="147" t="s">
        <v>397</v>
      </c>
      <c r="L71" s="147" t="s">
        <v>397</v>
      </c>
      <c r="M71" s="153">
        <v>2</v>
      </c>
      <c r="N71" s="154">
        <v>3</v>
      </c>
      <c r="O71" s="153">
        <f t="shared" si="61"/>
        <v>6</v>
      </c>
      <c r="P71" s="167" t="str">
        <f t="shared" si="62"/>
        <v>Medio</v>
      </c>
      <c r="Q71" s="153">
        <v>10</v>
      </c>
      <c r="R71" s="153">
        <f t="shared" si="63"/>
        <v>60</v>
      </c>
      <c r="S71" s="153" t="str">
        <f t="shared" si="64"/>
        <v>III</v>
      </c>
      <c r="T71" s="155" t="str">
        <f t="shared" si="65"/>
        <v>Mejorable</v>
      </c>
      <c r="U71" s="137" t="s">
        <v>391</v>
      </c>
      <c r="V71" s="137" t="s">
        <v>392</v>
      </c>
      <c r="W71" s="137" t="s">
        <v>392</v>
      </c>
      <c r="X71" s="149" t="s">
        <v>619</v>
      </c>
      <c r="Y71" s="148" t="s">
        <v>278</v>
      </c>
      <c r="Z71" s="147" t="s">
        <v>392</v>
      </c>
      <c r="AA71" s="149" t="s">
        <v>621</v>
      </c>
      <c r="AB71" s="147" t="s">
        <v>390</v>
      </c>
      <c r="AC71" s="209" t="s">
        <v>622</v>
      </c>
      <c r="AD71" s="153">
        <v>2</v>
      </c>
      <c r="AE71" s="154">
        <v>2</v>
      </c>
      <c r="AF71" s="156">
        <f t="shared" si="66"/>
        <v>4</v>
      </c>
      <c r="AG71" s="157">
        <f t="shared" si="67"/>
        <v>40</v>
      </c>
      <c r="AH71" s="158" t="str">
        <f t="shared" si="68"/>
        <v>III</v>
      </c>
      <c r="AI71" s="155" t="str">
        <f t="shared" si="69"/>
        <v>Mejorable</v>
      </c>
      <c r="AJ71" s="159">
        <v>60</v>
      </c>
      <c r="AK71" s="159">
        <f t="shared" si="71"/>
        <v>40</v>
      </c>
      <c r="AL71" s="160">
        <f t="shared" si="72"/>
        <v>0.33333333333333331</v>
      </c>
      <c r="AM71" s="161" t="s">
        <v>407</v>
      </c>
      <c r="AN71" s="210" t="s">
        <v>427</v>
      </c>
    </row>
    <row r="72" spans="1:40" ht="108">
      <c r="A72" s="566"/>
      <c r="B72" s="162" t="s">
        <v>385</v>
      </c>
      <c r="C72" s="162" t="s">
        <v>386</v>
      </c>
      <c r="D72" s="338" t="s">
        <v>785</v>
      </c>
      <c r="E72" s="149" t="s">
        <v>847</v>
      </c>
      <c r="F72" s="208" t="s">
        <v>29</v>
      </c>
      <c r="G72" s="208" t="s">
        <v>36</v>
      </c>
      <c r="H72" s="208" t="s">
        <v>784</v>
      </c>
      <c r="I72" s="136" t="s">
        <v>481</v>
      </c>
      <c r="J72" s="136" t="s">
        <v>478</v>
      </c>
      <c r="K72" s="136" t="s">
        <v>397</v>
      </c>
      <c r="L72" s="136" t="s">
        <v>482</v>
      </c>
      <c r="M72" s="153">
        <v>2</v>
      </c>
      <c r="N72" s="154">
        <v>3</v>
      </c>
      <c r="O72" s="156">
        <f t="shared" si="61"/>
        <v>6</v>
      </c>
      <c r="P72" s="167" t="str">
        <f t="shared" si="62"/>
        <v>Medio</v>
      </c>
      <c r="Q72" s="156">
        <v>25</v>
      </c>
      <c r="R72" s="156">
        <f t="shared" si="63"/>
        <v>150</v>
      </c>
      <c r="S72" s="153" t="str">
        <f t="shared" si="64"/>
        <v>II</v>
      </c>
      <c r="T72" s="155" t="str">
        <f t="shared" si="65"/>
        <v>No Aceptable o Aceptable con Control Especifico</v>
      </c>
      <c r="U72" s="137" t="s">
        <v>391</v>
      </c>
      <c r="V72" s="137" t="s">
        <v>392</v>
      </c>
      <c r="W72" s="137" t="s">
        <v>392</v>
      </c>
      <c r="X72" s="136" t="s">
        <v>483</v>
      </c>
      <c r="Y72" s="148" t="s">
        <v>278</v>
      </c>
      <c r="Z72" s="136" t="s">
        <v>484</v>
      </c>
      <c r="AA72" s="136" t="s">
        <v>786</v>
      </c>
      <c r="AB72" s="148" t="s">
        <v>390</v>
      </c>
      <c r="AC72" s="136" t="s">
        <v>791</v>
      </c>
      <c r="AD72" s="153">
        <v>2</v>
      </c>
      <c r="AE72" s="154">
        <v>2</v>
      </c>
      <c r="AF72" s="156">
        <f t="shared" si="66"/>
        <v>4</v>
      </c>
      <c r="AG72" s="157">
        <f t="shared" si="67"/>
        <v>100</v>
      </c>
      <c r="AH72" s="158" t="str">
        <f t="shared" si="68"/>
        <v>III</v>
      </c>
      <c r="AI72" s="155" t="str">
        <f t="shared" si="69"/>
        <v>Mejorable</v>
      </c>
      <c r="AJ72" s="159">
        <f t="shared" si="70"/>
        <v>150</v>
      </c>
      <c r="AK72" s="159">
        <f t="shared" si="71"/>
        <v>100</v>
      </c>
      <c r="AL72" s="160">
        <f t="shared" si="72"/>
        <v>0.33333333333333331</v>
      </c>
      <c r="AM72" s="161" t="s">
        <v>476</v>
      </c>
      <c r="AN72" s="210" t="s">
        <v>427</v>
      </c>
    </row>
    <row r="73" spans="1:40" ht="108">
      <c r="A73" s="566"/>
      <c r="B73" s="162" t="s">
        <v>385</v>
      </c>
      <c r="C73" s="162" t="s">
        <v>574</v>
      </c>
      <c r="D73" s="338" t="s">
        <v>796</v>
      </c>
      <c r="E73" s="149" t="s">
        <v>847</v>
      </c>
      <c r="F73" s="208" t="s">
        <v>29</v>
      </c>
      <c r="G73" s="208" t="s">
        <v>62</v>
      </c>
      <c r="H73" s="311" t="s">
        <v>812</v>
      </c>
      <c r="I73" s="147" t="s">
        <v>681</v>
      </c>
      <c r="J73" s="149" t="s">
        <v>389</v>
      </c>
      <c r="K73" s="149" t="s">
        <v>397</v>
      </c>
      <c r="L73" s="149" t="s">
        <v>682</v>
      </c>
      <c r="M73" s="153">
        <v>6</v>
      </c>
      <c r="N73" s="154">
        <v>1</v>
      </c>
      <c r="O73" s="153">
        <f t="shared" si="61"/>
        <v>6</v>
      </c>
      <c r="P73" s="167" t="str">
        <f t="shared" si="62"/>
        <v>Medio</v>
      </c>
      <c r="Q73" s="153">
        <v>100</v>
      </c>
      <c r="R73" s="153">
        <f t="shared" si="63"/>
        <v>600</v>
      </c>
      <c r="S73" s="153" t="str">
        <f t="shared" si="64"/>
        <v>I</v>
      </c>
      <c r="T73" s="155" t="str">
        <f t="shared" si="65"/>
        <v>No Aceptable</v>
      </c>
      <c r="U73" s="137" t="s">
        <v>391</v>
      </c>
      <c r="V73" s="137" t="s">
        <v>392</v>
      </c>
      <c r="W73" s="137" t="s">
        <v>392</v>
      </c>
      <c r="X73" s="149" t="s">
        <v>626</v>
      </c>
      <c r="Y73" s="148" t="s">
        <v>278</v>
      </c>
      <c r="Z73" s="147" t="s">
        <v>392</v>
      </c>
      <c r="AA73" s="149" t="s">
        <v>793</v>
      </c>
      <c r="AB73" s="147" t="s">
        <v>390</v>
      </c>
      <c r="AC73" s="209" t="s">
        <v>794</v>
      </c>
      <c r="AD73" s="153">
        <v>2</v>
      </c>
      <c r="AE73" s="154">
        <v>1</v>
      </c>
      <c r="AF73" s="156">
        <f t="shared" si="66"/>
        <v>2</v>
      </c>
      <c r="AG73" s="157">
        <f t="shared" si="67"/>
        <v>200</v>
      </c>
      <c r="AH73" s="158" t="str">
        <f t="shared" si="68"/>
        <v>II</v>
      </c>
      <c r="AI73" s="155" t="str">
        <f t="shared" si="69"/>
        <v>No Aceptable o Aceptable con Control Especifico</v>
      </c>
      <c r="AJ73" s="159">
        <v>600</v>
      </c>
      <c r="AK73" s="159">
        <f t="shared" si="71"/>
        <v>200</v>
      </c>
      <c r="AL73" s="160">
        <f t="shared" si="72"/>
        <v>0.66666666666666663</v>
      </c>
      <c r="AM73" s="161" t="s">
        <v>394</v>
      </c>
      <c r="AN73" s="210" t="s">
        <v>399</v>
      </c>
    </row>
    <row r="74" spans="1:40" ht="102.6">
      <c r="A74" s="566"/>
      <c r="B74" s="162" t="s">
        <v>385</v>
      </c>
      <c r="C74" s="162" t="s">
        <v>574</v>
      </c>
      <c r="D74" s="338" t="s">
        <v>796</v>
      </c>
      <c r="E74" s="149" t="s">
        <v>847</v>
      </c>
      <c r="F74" s="208" t="s">
        <v>29</v>
      </c>
      <c r="G74" s="208" t="s">
        <v>67</v>
      </c>
      <c r="H74" s="311" t="s">
        <v>811</v>
      </c>
      <c r="I74" s="147" t="s">
        <v>820</v>
      </c>
      <c r="J74" s="149" t="s">
        <v>389</v>
      </c>
      <c r="K74" s="149" t="s">
        <v>397</v>
      </c>
      <c r="L74" s="149" t="s">
        <v>685</v>
      </c>
      <c r="M74" s="153">
        <v>6</v>
      </c>
      <c r="N74" s="154">
        <v>1</v>
      </c>
      <c r="O74" s="153">
        <f t="shared" si="61"/>
        <v>6</v>
      </c>
      <c r="P74" s="167" t="str">
        <f t="shared" si="62"/>
        <v>Medio</v>
      </c>
      <c r="Q74" s="153">
        <v>100</v>
      </c>
      <c r="R74" s="153">
        <f t="shared" si="63"/>
        <v>600</v>
      </c>
      <c r="S74" s="153" t="str">
        <f t="shared" si="64"/>
        <v>I</v>
      </c>
      <c r="T74" s="155" t="str">
        <f t="shared" si="65"/>
        <v>No Aceptable</v>
      </c>
      <c r="U74" s="137" t="s">
        <v>391</v>
      </c>
      <c r="V74" s="137" t="s">
        <v>392</v>
      </c>
      <c r="W74" s="137" t="s">
        <v>392</v>
      </c>
      <c r="X74" s="149" t="s">
        <v>626</v>
      </c>
      <c r="Y74" s="148" t="s">
        <v>278</v>
      </c>
      <c r="Z74" s="147" t="s">
        <v>392</v>
      </c>
      <c r="AA74" s="149" t="s">
        <v>795</v>
      </c>
      <c r="AB74" s="147" t="s">
        <v>390</v>
      </c>
      <c r="AC74" s="209" t="s">
        <v>687</v>
      </c>
      <c r="AD74" s="153">
        <v>2</v>
      </c>
      <c r="AE74" s="154">
        <v>1</v>
      </c>
      <c r="AF74" s="156">
        <f t="shared" si="66"/>
        <v>2</v>
      </c>
      <c r="AG74" s="157">
        <f t="shared" si="67"/>
        <v>200</v>
      </c>
      <c r="AH74" s="158" t="str">
        <f t="shared" si="68"/>
        <v>II</v>
      </c>
      <c r="AI74" s="155" t="str">
        <f t="shared" si="69"/>
        <v>No Aceptable o Aceptable con Control Especifico</v>
      </c>
      <c r="AJ74" s="159">
        <v>600</v>
      </c>
      <c r="AK74" s="159">
        <f t="shared" si="71"/>
        <v>200</v>
      </c>
      <c r="AL74" s="160">
        <f t="shared" si="72"/>
        <v>0.66666666666666663</v>
      </c>
      <c r="AM74" s="161" t="s">
        <v>394</v>
      </c>
      <c r="AN74" s="210" t="s">
        <v>399</v>
      </c>
    </row>
    <row r="75" spans="1:40" ht="108">
      <c r="A75" s="566"/>
      <c r="B75" s="162" t="s">
        <v>385</v>
      </c>
      <c r="C75" s="162" t="s">
        <v>574</v>
      </c>
      <c r="D75" s="319" t="s">
        <v>770</v>
      </c>
      <c r="E75" s="149" t="s">
        <v>847</v>
      </c>
      <c r="F75" s="208" t="s">
        <v>30</v>
      </c>
      <c r="G75" s="208" t="s">
        <v>44</v>
      </c>
      <c r="H75" s="311" t="s">
        <v>1041</v>
      </c>
      <c r="I75" s="147" t="s">
        <v>645</v>
      </c>
      <c r="J75" s="147" t="s">
        <v>390</v>
      </c>
      <c r="K75" s="147" t="s">
        <v>638</v>
      </c>
      <c r="L75" s="147" t="s">
        <v>639</v>
      </c>
      <c r="M75" s="153">
        <v>2</v>
      </c>
      <c r="N75" s="154">
        <v>4</v>
      </c>
      <c r="O75" s="153">
        <f t="shared" si="61"/>
        <v>8</v>
      </c>
      <c r="P75" s="167" t="str">
        <f t="shared" si="62"/>
        <v>Medio</v>
      </c>
      <c r="Q75" s="153">
        <v>100</v>
      </c>
      <c r="R75" s="153">
        <f t="shared" si="63"/>
        <v>800</v>
      </c>
      <c r="S75" s="153" t="str">
        <f t="shared" si="64"/>
        <v>I</v>
      </c>
      <c r="T75" s="155" t="str">
        <f t="shared" si="65"/>
        <v>No Aceptable</v>
      </c>
      <c r="U75" s="137" t="s">
        <v>391</v>
      </c>
      <c r="V75" s="137" t="s">
        <v>392</v>
      </c>
      <c r="W75" s="137" t="s">
        <v>392</v>
      </c>
      <c r="X75" s="149" t="s">
        <v>626</v>
      </c>
      <c r="Y75" s="148" t="s">
        <v>278</v>
      </c>
      <c r="Z75" s="147" t="s">
        <v>392</v>
      </c>
      <c r="AA75" s="149" t="s">
        <v>647</v>
      </c>
      <c r="AB75" s="147" t="s">
        <v>641</v>
      </c>
      <c r="AC75" s="209" t="s">
        <v>643</v>
      </c>
      <c r="AD75" s="153">
        <v>2</v>
      </c>
      <c r="AE75" s="154">
        <v>3</v>
      </c>
      <c r="AF75" s="156">
        <f t="shared" si="66"/>
        <v>6</v>
      </c>
      <c r="AG75" s="157">
        <f t="shared" si="67"/>
        <v>600</v>
      </c>
      <c r="AH75" s="158" t="str">
        <f t="shared" si="68"/>
        <v>I</v>
      </c>
      <c r="AI75" s="155" t="str">
        <f t="shared" si="69"/>
        <v>No Aceptable</v>
      </c>
      <c r="AJ75" s="159">
        <v>800</v>
      </c>
      <c r="AK75" s="159">
        <f t="shared" si="71"/>
        <v>600</v>
      </c>
      <c r="AL75" s="160">
        <f t="shared" si="72"/>
        <v>0.25</v>
      </c>
      <c r="AM75" s="161" t="s">
        <v>407</v>
      </c>
      <c r="AN75" s="210" t="s">
        <v>634</v>
      </c>
    </row>
  </sheetData>
  <autoFilter ref="A10:AB66" xr:uid="{00000000-0009-0000-0000-000005000000}"/>
  <mergeCells count="52">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M9:S9"/>
    <mergeCell ref="U9:W9"/>
    <mergeCell ref="X9:Y9"/>
    <mergeCell ref="Z9:AB9"/>
    <mergeCell ref="AC9:AC10"/>
    <mergeCell ref="AD9:AD10"/>
    <mergeCell ref="AE9:AE10"/>
    <mergeCell ref="AF9:AF10"/>
    <mergeCell ref="AG9:AG10"/>
    <mergeCell ref="AH9:AH10"/>
    <mergeCell ref="X63:X64"/>
    <mergeCell ref="A11:A22"/>
    <mergeCell ref="A23:A35"/>
    <mergeCell ref="A59:A75"/>
    <mergeCell ref="A36:A47"/>
    <mergeCell ref="A48:A58"/>
  </mergeCells>
  <conditionalFormatting sqref="M31:N31">
    <cfRule type="cellIs" dxfId="134" priority="414" stopIfTrue="1" operator="greaterThan">
      <formula>#REF!</formula>
    </cfRule>
  </conditionalFormatting>
  <conditionalFormatting sqref="M50:N50 M55:N55">
    <cfRule type="cellIs" dxfId="133" priority="236" stopIfTrue="1" operator="greaterThan">
      <formula>#REF!</formula>
    </cfRule>
  </conditionalFormatting>
  <conditionalFormatting sqref="M59:N60 Q59:Q60">
    <cfRule type="cellIs" dxfId="132" priority="250" stopIfTrue="1" operator="greaterThan">
      <formula>#REF!</formula>
    </cfRule>
  </conditionalFormatting>
  <conditionalFormatting sqref="M11:O30 Q13:R26 AD32:AE75 Q44:R49 M63:N64 Q63:Q64 M70:N70 Q70 M72:N72 Q72">
    <cfRule type="cellIs" dxfId="131" priority="249" stopIfTrue="1" operator="greaterThan">
      <formula>#REF!</formula>
    </cfRule>
  </conditionalFormatting>
  <conditionalFormatting sqref="M32:O47">
    <cfRule type="cellIs" dxfId="130" priority="93" stopIfTrue="1" operator="greaterThan">
      <formula>#REF!</formula>
    </cfRule>
  </conditionalFormatting>
  <conditionalFormatting sqref="M49:O49">
    <cfRule type="cellIs" dxfId="129" priority="66" stopIfTrue="1" operator="greaterThan">
      <formula>#REF!</formula>
    </cfRule>
  </conditionalFormatting>
  <conditionalFormatting sqref="M53:O54">
    <cfRule type="cellIs" dxfId="128" priority="34" stopIfTrue="1" operator="greaterThan">
      <formula>#REF!</formula>
    </cfRule>
  </conditionalFormatting>
  <conditionalFormatting sqref="M56:O56">
    <cfRule type="cellIs" dxfId="127" priority="9" stopIfTrue="1" operator="greaterThan">
      <formula>#REF!</formula>
    </cfRule>
  </conditionalFormatting>
  <conditionalFormatting sqref="M58:O58">
    <cfRule type="cellIs" dxfId="126" priority="2" stopIfTrue="1" operator="greaterThan">
      <formula>#REF!</formula>
    </cfRule>
  </conditionalFormatting>
  <conditionalFormatting sqref="M61:O62">
    <cfRule type="cellIs" dxfId="125" priority="248" stopIfTrue="1" operator="greaterThan">
      <formula>#REF!</formula>
    </cfRule>
  </conditionalFormatting>
  <conditionalFormatting sqref="M65:O69">
    <cfRule type="cellIs" dxfId="124" priority="241" stopIfTrue="1" operator="greaterThan">
      <formula>#REF!</formula>
    </cfRule>
  </conditionalFormatting>
  <conditionalFormatting sqref="M71:O71">
    <cfRule type="cellIs" dxfId="123" priority="245" stopIfTrue="1" operator="greaterThan">
      <formula>#REF!</formula>
    </cfRule>
  </conditionalFormatting>
  <conditionalFormatting sqref="M73:O75">
    <cfRule type="cellIs" dxfId="122" priority="243" stopIfTrue="1" operator="greaterThan">
      <formula>#REF!</formula>
    </cfRule>
  </conditionalFormatting>
  <conditionalFormatting sqref="M48:P48">
    <cfRule type="cellIs" dxfId="121" priority="79" stopIfTrue="1" operator="greaterThan">
      <formula>#REF!</formula>
    </cfRule>
  </conditionalFormatting>
  <conditionalFormatting sqref="M57:P57">
    <cfRule type="cellIs" dxfId="120" priority="22" stopIfTrue="1" operator="greaterThan">
      <formula>#REF!</formula>
    </cfRule>
  </conditionalFormatting>
  <conditionalFormatting sqref="M51:R52">
    <cfRule type="cellIs" dxfId="119" priority="49" stopIfTrue="1" operator="greaterThan">
      <formula>#REF!</formula>
    </cfRule>
  </conditionalFormatting>
  <conditionalFormatting sqref="P11">
    <cfRule type="iconSet" priority="561">
      <iconSet showValue="0">
        <cfvo type="percent" val="0"/>
        <cfvo type="num" val="10"/>
        <cfvo type="num" val="24"/>
      </iconSet>
    </cfRule>
    <cfRule type="iconSet" priority="560">
      <iconSet showValue="0" reverse="1">
        <cfvo type="percent" val="0"/>
        <cfvo type="num" val="10"/>
        <cfvo type="num" val="24"/>
      </iconSet>
    </cfRule>
    <cfRule type="colorScale" priority="559">
      <colorScale>
        <cfvo type="num" val="6"/>
        <cfvo type="num" val="9"/>
        <cfvo type="num" val="23"/>
        <color rgb="FFF8696B"/>
        <color rgb="FFFFEB84"/>
        <color rgb="FF63BE7B"/>
      </colorScale>
    </cfRule>
    <cfRule type="iconSet" priority="562">
      <iconSet>
        <cfvo type="percent" val="0"/>
        <cfvo type="percent" val="9"/>
        <cfvo type="percent" val="23"/>
      </iconSet>
    </cfRule>
  </conditionalFormatting>
  <conditionalFormatting sqref="P12">
    <cfRule type="iconSet" priority="557">
      <iconSet>
        <cfvo type="percent" val="0"/>
        <cfvo type="percent" val="9"/>
        <cfvo type="percent" val="23"/>
      </iconSet>
    </cfRule>
    <cfRule type="iconSet" priority="556">
      <iconSet showValue="0">
        <cfvo type="percent" val="0"/>
        <cfvo type="num" val="10"/>
        <cfvo type="num" val="24"/>
      </iconSet>
    </cfRule>
    <cfRule type="iconSet" priority="555">
      <iconSet showValue="0" reverse="1">
        <cfvo type="percent" val="0"/>
        <cfvo type="num" val="10"/>
        <cfvo type="num" val="24"/>
      </iconSet>
    </cfRule>
    <cfRule type="colorScale" priority="554">
      <colorScale>
        <cfvo type="num" val="6"/>
        <cfvo type="num" val="9"/>
        <cfvo type="num" val="23"/>
        <color rgb="FFF8696B"/>
        <color rgb="FFFFEB84"/>
        <color rgb="FF63BE7B"/>
      </colorScale>
    </cfRule>
  </conditionalFormatting>
  <conditionalFormatting sqref="P13">
    <cfRule type="iconSet" priority="522">
      <iconSet>
        <cfvo type="percent" val="0"/>
        <cfvo type="percent" val="9"/>
        <cfvo type="percent" val="23"/>
      </iconSet>
    </cfRule>
    <cfRule type="iconSet" priority="521">
      <iconSet showValue="0">
        <cfvo type="percent" val="0"/>
        <cfvo type="num" val="10"/>
        <cfvo type="num" val="24"/>
      </iconSet>
    </cfRule>
    <cfRule type="iconSet" priority="520">
      <iconSet showValue="0" reverse="1">
        <cfvo type="percent" val="0"/>
        <cfvo type="num" val="10"/>
        <cfvo type="num" val="24"/>
      </iconSet>
    </cfRule>
    <cfRule type="colorScale" priority="519">
      <colorScale>
        <cfvo type="num" val="6"/>
        <cfvo type="num" val="9"/>
        <cfvo type="num" val="23"/>
        <color rgb="FFF8696B"/>
        <color rgb="FFFFEB84"/>
        <color rgb="FF63BE7B"/>
      </colorScale>
    </cfRule>
  </conditionalFormatting>
  <conditionalFormatting sqref="P13:P26">
    <cfRule type="cellIs" dxfId="118" priority="333" stopIfTrue="1" operator="greaterThan">
      <formula>#REF!</formula>
    </cfRule>
  </conditionalFormatting>
  <conditionalFormatting sqref="P14:P15">
    <cfRule type="iconSet" priority="549">
      <iconSet>
        <cfvo type="percent" val="0"/>
        <cfvo type="percent" val="9"/>
        <cfvo type="percent" val="23"/>
      </iconSet>
    </cfRule>
    <cfRule type="iconSet" priority="548">
      <iconSet showValue="0">
        <cfvo type="percent" val="0"/>
        <cfvo type="num" val="10"/>
        <cfvo type="num" val="24"/>
      </iconSet>
    </cfRule>
    <cfRule type="iconSet" priority="547">
      <iconSet showValue="0" reverse="1">
        <cfvo type="percent" val="0"/>
        <cfvo type="num" val="10"/>
        <cfvo type="num" val="24"/>
      </iconSet>
    </cfRule>
    <cfRule type="colorScale" priority="546">
      <colorScale>
        <cfvo type="num" val="6"/>
        <cfvo type="num" val="9"/>
        <cfvo type="num" val="23"/>
        <color rgb="FFF8696B"/>
        <color rgb="FFFFEB84"/>
        <color rgb="FF63BE7B"/>
      </colorScale>
    </cfRule>
  </conditionalFormatting>
  <conditionalFormatting sqref="P16">
    <cfRule type="iconSet" priority="553">
      <iconSet>
        <cfvo type="percent" val="0"/>
        <cfvo type="percent" val="9"/>
        <cfvo type="percent" val="23"/>
      </iconSet>
    </cfRule>
    <cfRule type="iconSet" priority="551">
      <iconSet showValue="0" reverse="1">
        <cfvo type="percent" val="0"/>
        <cfvo type="num" val="10"/>
        <cfvo type="num" val="24"/>
      </iconSet>
    </cfRule>
    <cfRule type="colorScale" priority="550">
      <colorScale>
        <cfvo type="num" val="6"/>
        <cfvo type="num" val="9"/>
        <cfvo type="num" val="23"/>
        <color rgb="FFF8696B"/>
        <color rgb="FFFFEB84"/>
        <color rgb="FF63BE7B"/>
      </colorScale>
    </cfRule>
    <cfRule type="iconSet" priority="552">
      <iconSet showValue="0">
        <cfvo type="percent" val="0"/>
        <cfvo type="num" val="10"/>
        <cfvo type="num" val="24"/>
      </iconSet>
    </cfRule>
  </conditionalFormatting>
  <conditionalFormatting sqref="P17">
    <cfRule type="colorScale" priority="428">
      <colorScale>
        <cfvo type="num" val="6"/>
        <cfvo type="num" val="9"/>
        <cfvo type="num" val="23"/>
        <color rgb="FFF8696B"/>
        <color rgb="FFFFEB84"/>
        <color rgb="FF63BE7B"/>
      </colorScale>
    </cfRule>
    <cfRule type="iconSet" priority="431">
      <iconSet>
        <cfvo type="percent" val="0"/>
        <cfvo type="percent" val="9"/>
        <cfvo type="percent" val="23"/>
      </iconSet>
    </cfRule>
    <cfRule type="iconSet" priority="430">
      <iconSet showValue="0">
        <cfvo type="percent" val="0"/>
        <cfvo type="num" val="10"/>
        <cfvo type="num" val="24"/>
      </iconSet>
    </cfRule>
    <cfRule type="iconSet" priority="429">
      <iconSet showValue="0" reverse="1">
        <cfvo type="percent" val="0"/>
        <cfvo type="num" val="10"/>
        <cfvo type="num" val="24"/>
      </iconSet>
    </cfRule>
  </conditionalFormatting>
  <conditionalFormatting sqref="P18">
    <cfRule type="iconSet" priority="545">
      <iconSet>
        <cfvo type="percent" val="0"/>
        <cfvo type="percent" val="9"/>
        <cfvo type="percent" val="23"/>
      </iconSet>
    </cfRule>
    <cfRule type="iconSet" priority="544">
      <iconSet showValue="0">
        <cfvo type="percent" val="0"/>
        <cfvo type="num" val="10"/>
        <cfvo type="num" val="24"/>
      </iconSet>
    </cfRule>
    <cfRule type="iconSet" priority="543">
      <iconSet showValue="0" reverse="1">
        <cfvo type="percent" val="0"/>
        <cfvo type="num" val="10"/>
        <cfvo type="num" val="24"/>
      </iconSet>
    </cfRule>
    <cfRule type="colorScale" priority="542">
      <colorScale>
        <cfvo type="num" val="6"/>
        <cfvo type="num" val="9"/>
        <cfvo type="num" val="23"/>
        <color rgb="FFF8696B"/>
        <color rgb="FFFFEB84"/>
        <color rgb="FF63BE7B"/>
      </colorScale>
    </cfRule>
  </conditionalFormatting>
  <conditionalFormatting sqref="P19">
    <cfRule type="iconSet" priority="540">
      <iconSet showValue="0">
        <cfvo type="percent" val="0"/>
        <cfvo type="num" val="10"/>
        <cfvo type="num" val="24"/>
      </iconSet>
    </cfRule>
    <cfRule type="colorScale" priority="538">
      <colorScale>
        <cfvo type="num" val="6"/>
        <cfvo type="num" val="9"/>
        <cfvo type="num" val="23"/>
        <color rgb="FFF8696B"/>
        <color rgb="FFFFEB84"/>
        <color rgb="FF63BE7B"/>
      </colorScale>
    </cfRule>
    <cfRule type="iconSet" priority="539">
      <iconSet showValue="0" reverse="1">
        <cfvo type="percent" val="0"/>
        <cfvo type="num" val="10"/>
        <cfvo type="num" val="24"/>
      </iconSet>
    </cfRule>
    <cfRule type="iconSet" priority="541">
      <iconSet>
        <cfvo type="percent" val="0"/>
        <cfvo type="percent" val="9"/>
        <cfvo type="percent" val="23"/>
      </iconSet>
    </cfRule>
  </conditionalFormatting>
  <conditionalFormatting sqref="P20">
    <cfRule type="iconSet" priority="468">
      <iconSet showValue="0" reverse="1">
        <cfvo type="percent" val="0"/>
        <cfvo type="num" val="10"/>
        <cfvo type="num" val="24"/>
      </iconSet>
    </cfRule>
    <cfRule type="iconSet" priority="469">
      <iconSet showValue="0">
        <cfvo type="percent" val="0"/>
        <cfvo type="num" val="10"/>
        <cfvo type="num" val="24"/>
      </iconSet>
    </cfRule>
    <cfRule type="iconSet" priority="470">
      <iconSet>
        <cfvo type="percent" val="0"/>
        <cfvo type="percent" val="9"/>
        <cfvo type="percent" val="23"/>
      </iconSet>
    </cfRule>
    <cfRule type="colorScale" priority="467">
      <colorScale>
        <cfvo type="num" val="6"/>
        <cfvo type="num" val="9"/>
        <cfvo type="num" val="23"/>
        <color rgb="FFF8696B"/>
        <color rgb="FFFFEB84"/>
        <color rgb="FF63BE7B"/>
      </colorScale>
    </cfRule>
  </conditionalFormatting>
  <conditionalFormatting sqref="P21">
    <cfRule type="iconSet" priority="483">
      <iconSet>
        <cfvo type="percent" val="0"/>
        <cfvo type="percent" val="9"/>
        <cfvo type="percent" val="23"/>
      </iconSet>
    </cfRule>
    <cfRule type="colorScale" priority="480">
      <colorScale>
        <cfvo type="num" val="6"/>
        <cfvo type="num" val="9"/>
        <cfvo type="num" val="23"/>
        <color rgb="FFF8696B"/>
        <color rgb="FFFFEB84"/>
        <color rgb="FF63BE7B"/>
      </colorScale>
    </cfRule>
    <cfRule type="iconSet" priority="481">
      <iconSet showValue="0" reverse="1">
        <cfvo type="percent" val="0"/>
        <cfvo type="num" val="10"/>
        <cfvo type="num" val="24"/>
      </iconSet>
    </cfRule>
    <cfRule type="iconSet" priority="482">
      <iconSet showValue="0">
        <cfvo type="percent" val="0"/>
        <cfvo type="num" val="10"/>
        <cfvo type="num" val="24"/>
      </iconSet>
    </cfRule>
  </conditionalFormatting>
  <conditionalFormatting sqref="P22">
    <cfRule type="iconSet" priority="2374">
      <iconSet>
        <cfvo type="percent" val="0"/>
        <cfvo type="percent" val="9"/>
        <cfvo type="percent" val="23"/>
      </iconSet>
    </cfRule>
    <cfRule type="iconSet" priority="2373">
      <iconSet showValue="0">
        <cfvo type="percent" val="0"/>
        <cfvo type="num" val="10"/>
        <cfvo type="num" val="24"/>
      </iconSet>
    </cfRule>
    <cfRule type="iconSet" priority="2372">
      <iconSet showValue="0" reverse="1">
        <cfvo type="percent" val="0"/>
        <cfvo type="num" val="10"/>
        <cfvo type="num" val="24"/>
      </iconSet>
    </cfRule>
    <cfRule type="colorScale" priority="2371">
      <colorScale>
        <cfvo type="num" val="6"/>
        <cfvo type="num" val="9"/>
        <cfvo type="num" val="23"/>
        <color rgb="FFF8696B"/>
        <color rgb="FFFFEB84"/>
        <color rgb="FF63BE7B"/>
      </colorScale>
    </cfRule>
  </conditionalFormatting>
  <conditionalFormatting sqref="P23">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fRule type="iconSet" priority="389">
      <iconSet>
        <cfvo type="percent" val="0"/>
        <cfvo type="percent" val="9"/>
        <cfvo type="percent" val="23"/>
      </iconSet>
    </cfRule>
  </conditionalFormatting>
  <conditionalFormatting sqref="P24">
    <cfRule type="colorScale" priority="334">
      <colorScale>
        <cfvo type="num" val="6"/>
        <cfvo type="num" val="9"/>
        <cfvo type="num" val="23"/>
        <color rgb="FFF8696B"/>
        <color rgb="FFFFEB84"/>
        <color rgb="FF63BE7B"/>
      </colorScale>
    </cfRule>
    <cfRule type="iconSet" priority="336">
      <iconSet showValue="0">
        <cfvo type="percent" val="0"/>
        <cfvo type="num" val="10"/>
        <cfvo type="num" val="24"/>
      </iconSet>
    </cfRule>
    <cfRule type="iconSet" priority="337">
      <iconSet>
        <cfvo type="percent" val="0"/>
        <cfvo type="percent" val="9"/>
        <cfvo type="percent" val="23"/>
      </iconSet>
    </cfRule>
    <cfRule type="iconSet" priority="335">
      <iconSet showValue="0" reverse="1">
        <cfvo type="percent" val="0"/>
        <cfvo type="num" val="10"/>
        <cfvo type="num" val="24"/>
      </iconSet>
    </cfRule>
  </conditionalFormatting>
  <conditionalFormatting sqref="P25">
    <cfRule type="iconSet" priority="376">
      <iconSet>
        <cfvo type="percent" val="0"/>
        <cfvo type="percent" val="9"/>
        <cfvo type="percent" val="23"/>
      </iconSet>
    </cfRule>
    <cfRule type="iconSet" priority="374">
      <iconSet showValue="0" reverse="1">
        <cfvo type="percent" val="0"/>
        <cfvo type="num" val="10"/>
        <cfvo type="num" val="24"/>
      </iconSet>
    </cfRule>
    <cfRule type="iconSet" priority="375">
      <iconSet showValue="0">
        <cfvo type="percent" val="0"/>
        <cfvo type="num" val="10"/>
        <cfvo type="num" val="24"/>
      </iconSet>
    </cfRule>
    <cfRule type="colorScale" priority="373">
      <colorScale>
        <cfvo type="num" val="6"/>
        <cfvo type="num" val="9"/>
        <cfvo type="num" val="23"/>
        <color rgb="FFF8696B"/>
        <color rgb="FFFFEB84"/>
        <color rgb="FF63BE7B"/>
      </colorScale>
    </cfRule>
  </conditionalFormatting>
  <conditionalFormatting sqref="P26">
    <cfRule type="iconSet" priority="363">
      <iconSet>
        <cfvo type="percent" val="0"/>
        <cfvo type="percent" val="9"/>
        <cfvo type="percent" val="23"/>
      </iconSet>
    </cfRule>
    <cfRule type="colorScale" priority="360">
      <colorScale>
        <cfvo type="num" val="6"/>
        <cfvo type="num" val="9"/>
        <cfvo type="num" val="23"/>
        <color rgb="FFF8696B"/>
        <color rgb="FFFFEB84"/>
        <color rgb="FF63BE7B"/>
      </colorScale>
    </cfRule>
    <cfRule type="iconSet" priority="362">
      <iconSet showValue="0">
        <cfvo type="percent" val="0"/>
        <cfvo type="num" val="10"/>
        <cfvo type="num" val="24"/>
      </iconSet>
    </cfRule>
    <cfRule type="iconSet" priority="361">
      <iconSet showValue="0" reverse="1">
        <cfvo type="percent" val="0"/>
        <cfvo type="num" val="10"/>
        <cfvo type="num" val="24"/>
      </iconSet>
    </cfRule>
  </conditionalFormatting>
  <conditionalFormatting sqref="P28">
    <cfRule type="colorScale" priority="321">
      <colorScale>
        <cfvo type="num" val="6"/>
        <cfvo type="num" val="9"/>
        <cfvo type="num" val="23"/>
        <color rgb="FFF8696B"/>
        <color rgb="FFFFEB84"/>
        <color rgb="FF63BE7B"/>
      </colorScale>
    </cfRule>
    <cfRule type="iconSet" priority="323">
      <iconSet showValue="0">
        <cfvo type="percent" val="0"/>
        <cfvo type="num" val="10"/>
        <cfvo type="num" val="24"/>
      </iconSet>
    </cfRule>
    <cfRule type="iconSet" priority="324">
      <iconSet>
        <cfvo type="percent" val="0"/>
        <cfvo type="percent" val="9"/>
        <cfvo type="percent" val="23"/>
      </iconSet>
    </cfRule>
    <cfRule type="iconSet" priority="322">
      <iconSet showValue="0" reverse="1">
        <cfvo type="percent" val="0"/>
        <cfvo type="num" val="10"/>
        <cfvo type="num" val="24"/>
      </iconSet>
    </cfRule>
  </conditionalFormatting>
  <conditionalFormatting sqref="P28:P30">
    <cfRule type="cellIs" dxfId="117" priority="307" stopIfTrue="1" operator="greaterThan">
      <formula>#REF!</formula>
    </cfRule>
  </conditionalFormatting>
  <conditionalFormatting sqref="P29">
    <cfRule type="iconSet" priority="310">
      <iconSet showValue="0">
        <cfvo type="percent" val="0"/>
        <cfvo type="num" val="10"/>
        <cfvo type="num" val="24"/>
      </iconSet>
    </cfRule>
    <cfRule type="iconSet" priority="311">
      <iconSet>
        <cfvo type="percent" val="0"/>
        <cfvo type="percent" val="9"/>
        <cfvo type="percent" val="23"/>
      </iconSet>
    </cfRule>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onditionalFormatting>
  <conditionalFormatting sqref="P30">
    <cfRule type="iconSet" priority="400">
      <iconSet showValue="0" reverse="1">
        <cfvo type="percent" val="0"/>
        <cfvo type="num" val="10"/>
        <cfvo type="num" val="24"/>
      </iconSet>
    </cfRule>
    <cfRule type="iconSet" priority="401">
      <iconSet showValue="0">
        <cfvo type="percent" val="0"/>
        <cfvo type="num" val="10"/>
        <cfvo type="num" val="24"/>
      </iconSet>
    </cfRule>
    <cfRule type="iconSet" priority="402">
      <iconSet>
        <cfvo type="percent" val="0"/>
        <cfvo type="percent" val="9"/>
        <cfvo type="percent" val="23"/>
      </iconSet>
    </cfRule>
    <cfRule type="colorScale" priority="399">
      <colorScale>
        <cfvo type="num" val="6"/>
        <cfvo type="num" val="9"/>
        <cfvo type="num" val="23"/>
        <color rgb="FFF8696B"/>
        <color rgb="FFFFEB84"/>
        <color rgb="FF63BE7B"/>
      </colorScale>
    </cfRule>
  </conditionalFormatting>
  <conditionalFormatting sqref="P31 P27">
    <cfRule type="iconSet" priority="417">
      <iconSet showValue="0">
        <cfvo type="percent" val="0"/>
        <cfvo type="num" val="10"/>
        <cfvo type="num" val="24"/>
      </iconSet>
    </cfRule>
    <cfRule type="colorScale" priority="415">
      <colorScale>
        <cfvo type="num" val="6"/>
        <cfvo type="num" val="9"/>
        <cfvo type="num" val="23"/>
        <color rgb="FFF8696B"/>
        <color rgb="FFFFEB84"/>
        <color rgb="FF63BE7B"/>
      </colorScale>
    </cfRule>
    <cfRule type="iconSet" priority="418">
      <iconSet>
        <cfvo type="percent" val="0"/>
        <cfvo type="percent" val="9"/>
        <cfvo type="percent" val="23"/>
      </iconSet>
    </cfRule>
    <cfRule type="iconSet" priority="416">
      <iconSet showValue="0" reverse="1">
        <cfvo type="percent" val="0"/>
        <cfvo type="num" val="10"/>
        <cfvo type="num" val="24"/>
      </iconSet>
    </cfRule>
  </conditionalFormatting>
  <conditionalFormatting sqref="P32">
    <cfRule type="colorScale" priority="295">
      <colorScale>
        <cfvo type="num" val="6"/>
        <cfvo type="num" val="9"/>
        <cfvo type="num" val="23"/>
        <color rgb="FFF8696B"/>
        <color rgb="FFFFEB84"/>
        <color rgb="FF63BE7B"/>
      </colorScale>
    </cfRule>
    <cfRule type="iconSet" priority="298">
      <iconSet>
        <cfvo type="percent" val="0"/>
        <cfvo type="percent" val="9"/>
        <cfvo type="percent" val="23"/>
      </iconSet>
    </cfRule>
    <cfRule type="iconSet" priority="297">
      <iconSet showValue="0">
        <cfvo type="percent" val="0"/>
        <cfvo type="num" val="10"/>
        <cfvo type="num" val="24"/>
      </iconSet>
    </cfRule>
    <cfRule type="iconSet" priority="296">
      <iconSet showValue="0" reverse="1">
        <cfvo type="percent" val="0"/>
        <cfvo type="num" val="10"/>
        <cfvo type="num" val="24"/>
      </iconSet>
    </cfRule>
  </conditionalFormatting>
  <conditionalFormatting sqref="P32:P41">
    <cfRule type="cellIs" dxfId="116" priority="95" stopIfTrue="1" operator="greaterThan">
      <formula>#REF!</formula>
    </cfRule>
  </conditionalFormatting>
  <conditionalFormatting sqref="P33">
    <cfRule type="iconSet" priority="285">
      <iconSet>
        <cfvo type="percent" val="0"/>
        <cfvo type="percent" val="9"/>
        <cfvo type="percent" val="23"/>
      </iconSet>
    </cfRule>
    <cfRule type="colorScale" priority="282">
      <colorScale>
        <cfvo type="num" val="6"/>
        <cfvo type="num" val="9"/>
        <cfvo type="num" val="23"/>
        <color rgb="FFF8696B"/>
        <color rgb="FFFFEB84"/>
        <color rgb="FF63BE7B"/>
      </colorScale>
    </cfRule>
    <cfRule type="iconSet" priority="284">
      <iconSet showValue="0">
        <cfvo type="percent" val="0"/>
        <cfvo type="num" val="10"/>
        <cfvo type="num" val="24"/>
      </iconSet>
    </cfRule>
    <cfRule type="iconSet" priority="283">
      <iconSet showValue="0" reverse="1">
        <cfvo type="percent" val="0"/>
        <cfvo type="num" val="10"/>
        <cfvo type="num" val="24"/>
      </iconSet>
    </cfRule>
  </conditionalFormatting>
  <conditionalFormatting sqref="P34">
    <cfRule type="iconSet" priority="270">
      <iconSet showValue="0" reverse="1">
        <cfvo type="percent" val="0"/>
        <cfvo type="num" val="10"/>
        <cfvo type="num" val="24"/>
      </iconSet>
    </cfRule>
    <cfRule type="iconSet" priority="271">
      <iconSet showValue="0">
        <cfvo type="percent" val="0"/>
        <cfvo type="num" val="10"/>
        <cfvo type="num" val="24"/>
      </iconSet>
    </cfRule>
    <cfRule type="iconSet" priority="272">
      <iconSet>
        <cfvo type="percent" val="0"/>
        <cfvo type="percent" val="9"/>
        <cfvo type="percent" val="23"/>
      </iconSet>
    </cfRule>
    <cfRule type="colorScale" priority="269">
      <colorScale>
        <cfvo type="num" val="6"/>
        <cfvo type="num" val="9"/>
        <cfvo type="num" val="23"/>
        <color rgb="FFF8696B"/>
        <color rgb="FFFFEB84"/>
        <color rgb="FF63BE7B"/>
      </colorScale>
    </cfRule>
  </conditionalFormatting>
  <conditionalFormatting sqref="P35">
    <cfRule type="iconSet" priority="2378">
      <iconSet>
        <cfvo type="percent" val="0"/>
        <cfvo type="percent" val="9"/>
        <cfvo type="percent" val="23"/>
      </iconSet>
    </cfRule>
    <cfRule type="colorScale" priority="2375">
      <colorScale>
        <cfvo type="num" val="6"/>
        <cfvo type="num" val="9"/>
        <cfvo type="num" val="23"/>
        <color rgb="FFF8696B"/>
        <color rgb="FFFFEB84"/>
        <color rgb="FF63BE7B"/>
      </colorScale>
    </cfRule>
    <cfRule type="iconSet" priority="2376">
      <iconSet showValue="0" reverse="1">
        <cfvo type="percent" val="0"/>
        <cfvo type="num" val="10"/>
        <cfvo type="num" val="24"/>
      </iconSet>
    </cfRule>
    <cfRule type="iconSet" priority="2377">
      <iconSet showValue="0">
        <cfvo type="percent" val="0"/>
        <cfvo type="num" val="10"/>
        <cfvo type="num" val="24"/>
      </iconSet>
    </cfRule>
  </conditionalFormatting>
  <conditionalFormatting sqref="P36">
    <cfRule type="iconSet" priority="228">
      <iconSet>
        <cfvo type="percent" val="0"/>
        <cfvo type="percent" val="9"/>
        <cfvo type="percent" val="23"/>
      </iconSet>
    </cfRule>
    <cfRule type="iconSet" priority="226">
      <iconSet showValue="0" reverse="1">
        <cfvo type="percent" val="0"/>
        <cfvo type="num" val="10"/>
        <cfvo type="num" val="24"/>
      </iconSet>
    </cfRule>
    <cfRule type="colorScale" priority="225">
      <colorScale>
        <cfvo type="num" val="6"/>
        <cfvo type="num" val="9"/>
        <cfvo type="num" val="23"/>
        <color rgb="FFF8696B"/>
        <color rgb="FFFFEB84"/>
        <color rgb="FF63BE7B"/>
      </colorScale>
    </cfRule>
    <cfRule type="iconSet" priority="227">
      <iconSet showValue="0">
        <cfvo type="percent" val="0"/>
        <cfvo type="num" val="10"/>
        <cfvo type="num" val="24"/>
      </iconSet>
    </cfRule>
  </conditionalFormatting>
  <conditionalFormatting sqref="P37">
    <cfRule type="colorScale" priority="213">
      <colorScale>
        <cfvo type="num" val="6"/>
        <cfvo type="num" val="9"/>
        <cfvo type="num" val="23"/>
        <color rgb="FFF8696B"/>
        <color rgb="FFFFEB84"/>
        <color rgb="FF63BE7B"/>
      </colorScale>
    </cfRule>
    <cfRule type="iconSet" priority="216">
      <iconSet>
        <cfvo type="percent" val="0"/>
        <cfvo type="percent" val="9"/>
        <cfvo type="percent" val="23"/>
      </iconSet>
    </cfRule>
    <cfRule type="iconSet" priority="215">
      <iconSet showValue="0">
        <cfvo type="percent" val="0"/>
        <cfvo type="num" val="10"/>
        <cfvo type="num" val="24"/>
      </iconSet>
    </cfRule>
    <cfRule type="iconSet" priority="214">
      <iconSet showValue="0" reverse="1">
        <cfvo type="percent" val="0"/>
        <cfvo type="num" val="10"/>
        <cfvo type="num" val="24"/>
      </iconSet>
    </cfRule>
  </conditionalFormatting>
  <conditionalFormatting sqref="P38">
    <cfRule type="iconSet" priority="202">
      <iconSet showValue="0">
        <cfvo type="percent" val="0"/>
        <cfvo type="num" val="10"/>
        <cfvo type="num" val="24"/>
      </iconSet>
    </cfRule>
    <cfRule type="iconSet" priority="201">
      <iconSet showValue="0" reverse="1">
        <cfvo type="percent" val="0"/>
        <cfvo type="num" val="10"/>
        <cfvo type="num" val="24"/>
      </iconSet>
    </cfRule>
    <cfRule type="colorScale" priority="200">
      <colorScale>
        <cfvo type="num" val="6"/>
        <cfvo type="num" val="9"/>
        <cfvo type="num" val="23"/>
        <color rgb="FFF8696B"/>
        <color rgb="FFFFEB84"/>
        <color rgb="FF63BE7B"/>
      </colorScale>
    </cfRule>
    <cfRule type="iconSet" priority="203">
      <iconSet>
        <cfvo type="percent" val="0"/>
        <cfvo type="percent" val="9"/>
        <cfvo type="percent" val="23"/>
      </iconSet>
    </cfRule>
  </conditionalFormatting>
  <conditionalFormatting sqref="P39">
    <cfRule type="iconSet" priority="190">
      <iconSet>
        <cfvo type="percent" val="0"/>
        <cfvo type="percent" val="9"/>
        <cfvo type="percent" val="23"/>
      </iconSet>
    </cfRule>
    <cfRule type="iconSet" priority="189">
      <iconSet showValue="0">
        <cfvo type="percent" val="0"/>
        <cfvo type="num" val="10"/>
        <cfvo type="num" val="24"/>
      </iconSet>
    </cfRule>
    <cfRule type="iconSet" priority="188">
      <iconSet showValue="0" reverse="1">
        <cfvo type="percent" val="0"/>
        <cfvo type="num" val="10"/>
        <cfvo type="num" val="24"/>
      </iconSet>
    </cfRule>
    <cfRule type="colorScale" priority="187">
      <colorScale>
        <cfvo type="num" val="6"/>
        <cfvo type="num" val="9"/>
        <cfvo type="num" val="23"/>
        <color rgb="FFF8696B"/>
        <color rgb="FFFFEB84"/>
        <color rgb="FF63BE7B"/>
      </colorScale>
    </cfRule>
  </conditionalFormatting>
  <conditionalFormatting sqref="P40">
    <cfRule type="iconSet" priority="178">
      <iconSet>
        <cfvo type="percent" val="0"/>
        <cfvo type="percent" val="9"/>
        <cfvo type="percent" val="23"/>
      </iconSet>
    </cfRule>
    <cfRule type="iconSet" priority="177">
      <iconSet showValue="0">
        <cfvo type="percent" val="0"/>
        <cfvo type="num" val="10"/>
        <cfvo type="num" val="24"/>
      </iconSet>
    </cfRule>
    <cfRule type="iconSet" priority="176">
      <iconSet showValue="0" reverse="1">
        <cfvo type="percent" val="0"/>
        <cfvo type="num" val="10"/>
        <cfvo type="num" val="24"/>
      </iconSet>
    </cfRule>
    <cfRule type="colorScale" priority="175">
      <colorScale>
        <cfvo type="num" val="6"/>
        <cfvo type="num" val="9"/>
        <cfvo type="num" val="23"/>
        <color rgb="FFF8696B"/>
        <color rgb="FFFFEB84"/>
        <color rgb="FF63BE7B"/>
      </colorScale>
    </cfRule>
  </conditionalFormatting>
  <conditionalFormatting sqref="P41">
    <cfRule type="colorScale" priority="96">
      <colorScale>
        <cfvo type="num" val="6"/>
        <cfvo type="num" val="9"/>
        <cfvo type="num" val="23"/>
        <color rgb="FFF8696B"/>
        <color rgb="FFFFEB84"/>
        <color rgb="FF63BE7B"/>
      </colorScale>
    </cfRule>
    <cfRule type="iconSet" priority="98">
      <iconSet showValue="0">
        <cfvo type="percent" val="0"/>
        <cfvo type="num" val="10"/>
        <cfvo type="num" val="24"/>
      </iconSet>
    </cfRule>
    <cfRule type="iconSet" priority="97">
      <iconSet showValue="0" reverse="1">
        <cfvo type="percent" val="0"/>
        <cfvo type="num" val="10"/>
        <cfvo type="num" val="24"/>
      </iconSet>
    </cfRule>
    <cfRule type="iconSet" priority="99">
      <iconSet>
        <cfvo type="percent" val="0"/>
        <cfvo type="percent" val="9"/>
        <cfvo type="percent" val="23"/>
      </iconSet>
    </cfRule>
  </conditionalFormatting>
  <conditionalFormatting sqref="P42">
    <cfRule type="colorScale" priority="167">
      <colorScale>
        <cfvo type="num" val="6"/>
        <cfvo type="num" val="9"/>
        <cfvo type="num" val="23"/>
        <color rgb="FFF8696B"/>
        <color rgb="FFFFEB84"/>
        <color rgb="FF63BE7B"/>
      </colorScale>
    </cfRule>
    <cfRule type="iconSet" priority="169">
      <iconSet showValue="0">
        <cfvo type="percent" val="0"/>
        <cfvo type="num" val="10"/>
        <cfvo type="num" val="24"/>
      </iconSet>
    </cfRule>
    <cfRule type="iconSet" priority="168">
      <iconSet showValue="0" reverse="1">
        <cfvo type="percent" val="0"/>
        <cfvo type="num" val="10"/>
        <cfvo type="num" val="24"/>
      </iconSet>
    </cfRule>
    <cfRule type="iconSet" priority="170">
      <iconSet>
        <cfvo type="percent" val="0"/>
        <cfvo type="percent" val="9"/>
        <cfvo type="percent" val="23"/>
      </iconSet>
    </cfRule>
  </conditionalFormatting>
  <conditionalFormatting sqref="P43">
    <cfRule type="iconSet" priority="165">
      <iconSet showValue="0">
        <cfvo type="percent" val="0"/>
        <cfvo type="num" val="10"/>
        <cfvo type="num" val="24"/>
      </iconSet>
    </cfRule>
    <cfRule type="iconSet" priority="164">
      <iconSet showValue="0" reverse="1">
        <cfvo type="percent" val="0"/>
        <cfvo type="num" val="10"/>
        <cfvo type="num" val="24"/>
      </iconSet>
    </cfRule>
    <cfRule type="colorScale" priority="163">
      <colorScale>
        <cfvo type="num" val="6"/>
        <cfvo type="num" val="9"/>
        <cfvo type="num" val="23"/>
        <color rgb="FFF8696B"/>
        <color rgb="FFFFEB84"/>
        <color rgb="FF63BE7B"/>
      </colorScale>
    </cfRule>
    <cfRule type="iconSet" priority="166">
      <iconSet>
        <cfvo type="percent" val="0"/>
        <cfvo type="percent" val="9"/>
        <cfvo type="percent" val="23"/>
      </iconSet>
    </cfRule>
  </conditionalFormatting>
  <conditionalFormatting sqref="P44">
    <cfRule type="iconSet" priority="157">
      <iconSet showValue="0">
        <cfvo type="percent" val="0"/>
        <cfvo type="num" val="10"/>
        <cfvo type="num" val="24"/>
      </iconSet>
    </cfRule>
    <cfRule type="iconSet" priority="156">
      <iconSet showValue="0" reverse="1">
        <cfvo type="percent" val="0"/>
        <cfvo type="num" val="10"/>
        <cfvo type="num" val="24"/>
      </iconSet>
    </cfRule>
    <cfRule type="colorScale" priority="155">
      <colorScale>
        <cfvo type="num" val="6"/>
        <cfvo type="num" val="9"/>
        <cfvo type="num" val="23"/>
        <color rgb="FFF8696B"/>
        <color rgb="FFFFEB84"/>
        <color rgb="FF63BE7B"/>
      </colorScale>
    </cfRule>
    <cfRule type="iconSet" priority="158">
      <iconSet>
        <cfvo type="percent" val="0"/>
        <cfvo type="percent" val="9"/>
        <cfvo type="percent" val="23"/>
      </iconSet>
    </cfRule>
  </conditionalFormatting>
  <conditionalFormatting sqref="P44:P47">
    <cfRule type="cellIs" dxfId="115" priority="115" stopIfTrue="1" operator="greaterThan">
      <formula>#REF!</formula>
    </cfRule>
  </conditionalFormatting>
  <conditionalFormatting sqref="P45">
    <cfRule type="iconSet" priority="144">
      <iconSet showValue="0">
        <cfvo type="percent" val="0"/>
        <cfvo type="num" val="10"/>
        <cfvo type="num" val="24"/>
      </iconSet>
    </cfRule>
    <cfRule type="colorScale" priority="142">
      <colorScale>
        <cfvo type="num" val="6"/>
        <cfvo type="num" val="9"/>
        <cfvo type="num" val="23"/>
        <color rgb="FFF8696B"/>
        <color rgb="FFFFEB84"/>
        <color rgb="FF63BE7B"/>
      </colorScale>
    </cfRule>
    <cfRule type="iconSet" priority="143">
      <iconSet showValue="0" reverse="1">
        <cfvo type="percent" val="0"/>
        <cfvo type="num" val="10"/>
        <cfvo type="num" val="24"/>
      </iconSet>
    </cfRule>
    <cfRule type="iconSet" priority="145">
      <iconSet>
        <cfvo type="percent" val="0"/>
        <cfvo type="percent" val="9"/>
        <cfvo type="percent" val="23"/>
      </iconSet>
    </cfRule>
  </conditionalFormatting>
  <conditionalFormatting sqref="P46">
    <cfRule type="iconSet" priority="132">
      <iconSet>
        <cfvo type="percent" val="0"/>
        <cfvo type="percent" val="9"/>
        <cfvo type="percent" val="23"/>
      </iconSet>
    </cfRule>
    <cfRule type="iconSet" priority="130">
      <iconSet showValue="0" reverse="1">
        <cfvo type="percent" val="0"/>
        <cfvo type="num" val="10"/>
        <cfvo type="num" val="24"/>
      </iconSet>
    </cfRule>
    <cfRule type="colorScale" priority="129">
      <colorScale>
        <cfvo type="num" val="6"/>
        <cfvo type="num" val="9"/>
        <cfvo type="num" val="23"/>
        <color rgb="FFF8696B"/>
        <color rgb="FFFFEB84"/>
        <color rgb="FF63BE7B"/>
      </colorScale>
    </cfRule>
    <cfRule type="iconSet" priority="131">
      <iconSet showValue="0">
        <cfvo type="percent" val="0"/>
        <cfvo type="num" val="10"/>
        <cfvo type="num" val="24"/>
      </iconSet>
    </cfRule>
  </conditionalFormatting>
  <conditionalFormatting sqref="P47">
    <cfRule type="colorScale" priority="2379">
      <colorScale>
        <cfvo type="num" val="6"/>
        <cfvo type="num" val="9"/>
        <cfvo type="num" val="23"/>
        <color rgb="FFF8696B"/>
        <color rgb="FFFFEB84"/>
        <color rgb="FF63BE7B"/>
      </colorScale>
    </cfRule>
    <cfRule type="iconSet" priority="2380">
      <iconSet showValue="0" reverse="1">
        <cfvo type="percent" val="0"/>
        <cfvo type="num" val="10"/>
        <cfvo type="num" val="24"/>
      </iconSet>
    </cfRule>
    <cfRule type="iconSet" priority="2381">
      <iconSet showValue="0">
        <cfvo type="percent" val="0"/>
        <cfvo type="num" val="10"/>
        <cfvo type="num" val="24"/>
      </iconSet>
    </cfRule>
    <cfRule type="iconSet" priority="2382">
      <iconSet>
        <cfvo type="percent" val="0"/>
        <cfvo type="percent" val="9"/>
        <cfvo type="percent" val="23"/>
      </iconSet>
    </cfRule>
  </conditionalFormatting>
  <conditionalFormatting sqref="P48">
    <cfRule type="colorScale" priority="88">
      <colorScale>
        <cfvo type="num" val="6"/>
        <cfvo type="num" val="9"/>
        <cfvo type="num" val="23"/>
        <color rgb="FFF8696B"/>
        <color rgb="FFFFEB84"/>
        <color rgb="FF63BE7B"/>
      </colorScale>
    </cfRule>
    <cfRule type="iconSet" priority="91">
      <iconSet>
        <cfvo type="percent" val="0"/>
        <cfvo type="percent" val="9"/>
        <cfvo type="percent" val="23"/>
      </iconSet>
    </cfRule>
    <cfRule type="iconSet" priority="90">
      <iconSet showValue="0">
        <cfvo type="percent" val="0"/>
        <cfvo type="num" val="10"/>
        <cfvo type="num" val="24"/>
      </iconSet>
    </cfRule>
    <cfRule type="iconSet" priority="89">
      <iconSet showValue="0" reverse="1">
        <cfvo type="percent" val="0"/>
        <cfvo type="num" val="10"/>
        <cfvo type="num" val="24"/>
      </iconSet>
    </cfRule>
  </conditionalFormatting>
  <conditionalFormatting sqref="P49">
    <cfRule type="colorScale" priority="75">
      <colorScale>
        <cfvo type="num" val="6"/>
        <cfvo type="num" val="9"/>
        <cfvo type="num" val="23"/>
        <color rgb="FFF8696B"/>
        <color rgb="FFFFEB84"/>
        <color rgb="FF63BE7B"/>
      </colorScale>
    </cfRule>
    <cfRule type="cellIs" dxfId="114" priority="74" stopIfTrue="1" operator="greaterThan">
      <formula>#REF!</formula>
    </cfRule>
    <cfRule type="iconSet" priority="77">
      <iconSet showValue="0">
        <cfvo type="percent" val="0"/>
        <cfvo type="num" val="10"/>
        <cfvo type="num" val="24"/>
      </iconSet>
    </cfRule>
    <cfRule type="iconSet" priority="78">
      <iconSet>
        <cfvo type="percent" val="0"/>
        <cfvo type="percent" val="9"/>
        <cfvo type="percent" val="23"/>
      </iconSet>
    </cfRule>
    <cfRule type="iconSet" priority="76">
      <iconSet showValue="0" reverse="1">
        <cfvo type="percent" val="0"/>
        <cfvo type="num" val="10"/>
        <cfvo type="num" val="24"/>
      </iconSet>
    </cfRule>
  </conditionalFormatting>
  <conditionalFormatting sqref="P50">
    <cfRule type="iconSet" priority="65">
      <iconSet>
        <cfvo type="percent" val="0"/>
        <cfvo type="percent" val="9"/>
        <cfvo type="percent" val="23"/>
      </iconSet>
    </cfRule>
    <cfRule type="iconSet" priority="64">
      <iconSet showValue="0">
        <cfvo type="percent" val="0"/>
        <cfvo type="num" val="10"/>
        <cfvo type="num" val="24"/>
      </iconSet>
    </cfRule>
    <cfRule type="iconSet" priority="63">
      <iconSet showValue="0" reverse="1">
        <cfvo type="percent" val="0"/>
        <cfvo type="num" val="10"/>
        <cfvo type="num" val="24"/>
      </iconSet>
    </cfRule>
    <cfRule type="colorScale" priority="62">
      <colorScale>
        <cfvo type="num" val="6"/>
        <cfvo type="num" val="9"/>
        <cfvo type="num" val="23"/>
        <color rgb="FFF8696B"/>
        <color rgb="FFFFEB84"/>
        <color rgb="FF63BE7B"/>
      </colorScale>
    </cfRule>
  </conditionalFormatting>
  <conditionalFormatting sqref="P51">
    <cfRule type="iconSet" priority="60">
      <iconSet>
        <cfvo type="percent" val="0"/>
        <cfvo type="percent" val="9"/>
        <cfvo type="percent" val="23"/>
      </iconSet>
    </cfRule>
    <cfRule type="iconSet" priority="59">
      <iconSet showValue="0">
        <cfvo type="percent" val="0"/>
        <cfvo type="num" val="10"/>
        <cfvo type="num" val="24"/>
      </iconSet>
    </cfRule>
    <cfRule type="iconSet" priority="58">
      <iconSet showValue="0" reverse="1">
        <cfvo type="percent" val="0"/>
        <cfvo type="num" val="10"/>
        <cfvo type="num" val="24"/>
      </iconSet>
    </cfRule>
    <cfRule type="colorScale" priority="57">
      <colorScale>
        <cfvo type="num" val="6"/>
        <cfvo type="num" val="9"/>
        <cfvo type="num" val="23"/>
        <color rgb="FFF8696B"/>
        <color rgb="FFFFEB84"/>
        <color rgb="FF63BE7B"/>
      </colorScale>
    </cfRule>
  </conditionalFormatting>
  <conditionalFormatting sqref="P52">
    <cfRule type="iconSet" priority="56">
      <iconSet>
        <cfvo type="percent" val="0"/>
        <cfvo type="percent" val="9"/>
        <cfvo type="percent" val="23"/>
      </iconSet>
    </cfRule>
    <cfRule type="iconSet" priority="55">
      <iconSet showValue="0">
        <cfvo type="percent" val="0"/>
        <cfvo type="num" val="10"/>
        <cfvo type="num" val="24"/>
      </iconSet>
    </cfRule>
    <cfRule type="iconSet" priority="54">
      <iconSet showValue="0" reverse="1">
        <cfvo type="percent" val="0"/>
        <cfvo type="num" val="10"/>
        <cfvo type="num" val="24"/>
      </iconSet>
    </cfRule>
    <cfRule type="colorScale" priority="53">
      <colorScale>
        <cfvo type="num" val="6"/>
        <cfvo type="num" val="9"/>
        <cfvo type="num" val="23"/>
        <color rgb="FFF8696B"/>
        <color rgb="FFFFEB84"/>
        <color rgb="FF63BE7B"/>
      </colorScale>
    </cfRule>
  </conditionalFormatting>
  <conditionalFormatting sqref="P53">
    <cfRule type="iconSet" priority="47">
      <iconSet showValue="0">
        <cfvo type="percent" val="0"/>
        <cfvo type="num" val="10"/>
        <cfvo type="num" val="24"/>
      </iconSet>
    </cfRule>
    <cfRule type="iconSet" priority="48">
      <iconSet>
        <cfvo type="percent" val="0"/>
        <cfvo type="percent" val="9"/>
        <cfvo type="percent" val="23"/>
      </iconSet>
    </cfRule>
    <cfRule type="colorScale" priority="45">
      <colorScale>
        <cfvo type="num" val="6"/>
        <cfvo type="num" val="9"/>
        <cfvo type="num" val="23"/>
        <color rgb="FFF8696B"/>
        <color rgb="FFFFEB84"/>
        <color rgb="FF63BE7B"/>
      </colorScale>
    </cfRule>
    <cfRule type="iconSet" priority="46">
      <iconSet showValue="0" reverse="1">
        <cfvo type="percent" val="0"/>
        <cfvo type="num" val="10"/>
        <cfvo type="num" val="24"/>
      </iconSet>
    </cfRule>
  </conditionalFormatting>
  <conditionalFormatting sqref="P53:P54">
    <cfRule type="cellIs" dxfId="113" priority="36" stopIfTrue="1" operator="greaterThan">
      <formula>#REF!</formula>
    </cfRule>
  </conditionalFormatting>
  <conditionalFormatting sqref="P54">
    <cfRule type="iconSet" priority="39">
      <iconSet showValue="0">
        <cfvo type="percent" val="0"/>
        <cfvo type="num" val="10"/>
        <cfvo type="num" val="24"/>
      </iconSet>
    </cfRule>
    <cfRule type="colorScale" priority="37">
      <colorScale>
        <cfvo type="num" val="6"/>
        <cfvo type="num" val="9"/>
        <cfvo type="num" val="23"/>
        <color rgb="FFF8696B"/>
        <color rgb="FFFFEB84"/>
        <color rgb="FF63BE7B"/>
      </colorScale>
    </cfRule>
    <cfRule type="iconSet" priority="40">
      <iconSet>
        <cfvo type="percent" val="0"/>
        <cfvo type="percent" val="9"/>
        <cfvo type="percent" val="23"/>
      </iconSet>
    </cfRule>
    <cfRule type="iconSet" priority="38">
      <iconSet showValue="0" reverse="1">
        <cfvo type="percent" val="0"/>
        <cfvo type="num" val="10"/>
        <cfvo type="num" val="24"/>
      </iconSet>
    </cfRule>
  </conditionalFormatting>
  <conditionalFormatting sqref="P55">
    <cfRule type="iconSet" priority="238">
      <iconSet showValue="0" reverse="1">
        <cfvo type="percent" val="0"/>
        <cfvo type="num" val="10"/>
        <cfvo type="num" val="24"/>
      </iconSet>
    </cfRule>
    <cfRule type="iconSet" priority="240">
      <iconSet>
        <cfvo type="percent" val="0"/>
        <cfvo type="percent" val="9"/>
        <cfvo type="percent" val="23"/>
      </iconSet>
    </cfRule>
    <cfRule type="iconSet" priority="239">
      <iconSet showValue="0">
        <cfvo type="percent" val="0"/>
        <cfvo type="num" val="10"/>
        <cfvo type="num" val="24"/>
      </iconSet>
    </cfRule>
    <cfRule type="colorScale" priority="237">
      <colorScale>
        <cfvo type="num" val="6"/>
        <cfvo type="num" val="9"/>
        <cfvo type="num" val="23"/>
        <color rgb="FFF8696B"/>
        <color rgb="FFFFEB84"/>
        <color rgb="FF63BE7B"/>
      </colorScale>
    </cfRule>
  </conditionalFormatting>
  <conditionalFormatting sqref="P56">
    <cfRule type="iconSet" priority="19">
      <iconSet showValue="0">
        <cfvo type="percent" val="0"/>
        <cfvo type="num" val="10"/>
        <cfvo type="num" val="24"/>
      </iconSet>
    </cfRule>
    <cfRule type="iconSet" priority="20">
      <iconSet>
        <cfvo type="percent" val="0"/>
        <cfvo type="percent" val="9"/>
        <cfvo type="percent" val="23"/>
      </iconSet>
    </cfRule>
    <cfRule type="iconSet" priority="18">
      <iconSet showValue="0" reverse="1">
        <cfvo type="percent" val="0"/>
        <cfvo type="num" val="10"/>
        <cfvo type="num" val="24"/>
      </iconSet>
    </cfRule>
    <cfRule type="colorScale" priority="17">
      <colorScale>
        <cfvo type="num" val="6"/>
        <cfvo type="num" val="9"/>
        <cfvo type="num" val="23"/>
        <color rgb="FFF8696B"/>
        <color rgb="FFFFEB84"/>
        <color rgb="FF63BE7B"/>
      </colorScale>
    </cfRule>
    <cfRule type="cellIs" dxfId="112" priority="16" stopIfTrue="1" operator="greaterThan">
      <formula>#REF!</formula>
    </cfRule>
  </conditionalFormatting>
  <conditionalFormatting sqref="P57">
    <cfRule type="colorScale" priority="29">
      <colorScale>
        <cfvo type="num" val="6"/>
        <cfvo type="num" val="9"/>
        <cfvo type="num" val="23"/>
        <color rgb="FFF8696B"/>
        <color rgb="FFFFEB84"/>
        <color rgb="FF63BE7B"/>
      </colorScale>
    </cfRule>
    <cfRule type="iconSet" priority="30">
      <iconSet showValue="0" reverse="1">
        <cfvo type="percent" val="0"/>
        <cfvo type="num" val="10"/>
        <cfvo type="num" val="24"/>
      </iconSet>
    </cfRule>
    <cfRule type="iconSet" priority="31">
      <iconSet showValue="0">
        <cfvo type="percent" val="0"/>
        <cfvo type="num" val="10"/>
        <cfvo type="num" val="24"/>
      </iconSet>
    </cfRule>
    <cfRule type="iconSet" priority="32">
      <iconSet>
        <cfvo type="percent" val="0"/>
        <cfvo type="percent" val="9"/>
        <cfvo type="percent" val="23"/>
      </iconSet>
    </cfRule>
  </conditionalFormatting>
  <conditionalFormatting sqref="P58">
    <cfRule type="iconSet" priority="2384">
      <iconSet showValue="0" reverse="1">
        <cfvo type="percent" val="0"/>
        <cfvo type="num" val="10"/>
        <cfvo type="num" val="24"/>
      </iconSet>
    </cfRule>
    <cfRule type="colorScale" priority="2383">
      <colorScale>
        <cfvo type="num" val="6"/>
        <cfvo type="num" val="9"/>
        <cfvo type="num" val="23"/>
        <color rgb="FFF8696B"/>
        <color rgb="FFFFEB84"/>
        <color rgb="FF63BE7B"/>
      </colorScale>
    </cfRule>
    <cfRule type="iconSet" priority="2385">
      <iconSet showValue="0">
        <cfvo type="percent" val="0"/>
        <cfvo type="num" val="10"/>
        <cfvo type="num" val="24"/>
      </iconSet>
    </cfRule>
    <cfRule type="iconSet" priority="2386">
      <iconSet>
        <cfvo type="percent" val="0"/>
        <cfvo type="percent" val="9"/>
        <cfvo type="percent" val="23"/>
      </iconSet>
    </cfRule>
  </conditionalFormatting>
  <conditionalFormatting sqref="P58:P75">
    <cfRule type="cellIs" dxfId="111" priority="427" stopIfTrue="1" operator="greaterThan">
      <formula>#REF!</formula>
    </cfRule>
  </conditionalFormatting>
  <conditionalFormatting sqref="P59:P75">
    <cfRule type="iconSet" priority="2525">
      <iconSet>
        <cfvo type="percent" val="0"/>
        <cfvo type="percent" val="9"/>
        <cfvo type="percent" val="23"/>
      </iconSet>
    </cfRule>
    <cfRule type="colorScale" priority="2522">
      <colorScale>
        <cfvo type="num" val="6"/>
        <cfvo type="num" val="9"/>
        <cfvo type="num" val="23"/>
        <color rgb="FFF8696B"/>
        <color rgb="FFFFEB84"/>
        <color rgb="FF63BE7B"/>
      </colorScale>
    </cfRule>
    <cfRule type="iconSet" priority="2523">
      <iconSet showValue="0" reverse="1">
        <cfvo type="percent" val="0"/>
        <cfvo type="num" val="10"/>
        <cfvo type="num" val="24"/>
      </iconSet>
    </cfRule>
    <cfRule type="iconSet" priority="2524">
      <iconSet showValue="0">
        <cfvo type="percent" val="0"/>
        <cfvo type="num" val="10"/>
        <cfvo type="num" val="24"/>
      </iconSet>
    </cfRule>
  </conditionalFormatting>
  <conditionalFormatting sqref="P27:Q27 P31:Q31">
    <cfRule type="cellIs" dxfId="110" priority="413" stopIfTrue="1" operator="greaterThan">
      <formula>#REF!</formula>
    </cfRule>
  </conditionalFormatting>
  <conditionalFormatting sqref="P50:Q50">
    <cfRule type="cellIs" dxfId="109" priority="61" stopIfTrue="1" operator="greaterThan">
      <formula>#REF!</formula>
    </cfRule>
  </conditionalFormatting>
  <conditionalFormatting sqref="P55:Q55">
    <cfRule type="cellIs" dxfId="108" priority="235" stopIfTrue="1" operator="greaterThan">
      <formula>#REF!</formula>
    </cfRule>
  </conditionalFormatting>
  <conditionalFormatting sqref="P11:R12">
    <cfRule type="cellIs" dxfId="107" priority="528" stopIfTrue="1" operator="greaterThan">
      <formula>#REF!</formula>
    </cfRule>
  </conditionalFormatting>
  <conditionalFormatting sqref="P42:R43">
    <cfRule type="cellIs" dxfId="106" priority="159" stopIfTrue="1" operator="greaterThan">
      <formula>#REF!</formula>
    </cfRule>
  </conditionalFormatting>
  <conditionalFormatting sqref="Q28:R30">
    <cfRule type="cellIs" dxfId="105" priority="299" stopIfTrue="1" operator="greaterThan">
      <formula>#REF!</formula>
    </cfRule>
  </conditionalFormatting>
  <conditionalFormatting sqref="Q32:R41">
    <cfRule type="cellIs" dxfId="104" priority="92" stopIfTrue="1" operator="greaterThan">
      <formula>#REF!</formula>
    </cfRule>
  </conditionalFormatting>
  <conditionalFormatting sqref="Q53:R54">
    <cfRule type="cellIs" dxfId="103" priority="33" stopIfTrue="1" operator="greaterThan">
      <formula>#REF!</formula>
    </cfRule>
  </conditionalFormatting>
  <conditionalFormatting sqref="Q56:R58">
    <cfRule type="cellIs" dxfId="102" priority="1" stopIfTrue="1" operator="greaterThan">
      <formula>#REF!</formula>
    </cfRule>
  </conditionalFormatting>
  <conditionalFormatting sqref="Q61:R62">
    <cfRule type="cellIs" dxfId="101" priority="247" stopIfTrue="1" operator="greaterThan">
      <formula>#REF!</formula>
    </cfRule>
  </conditionalFormatting>
  <conditionalFormatting sqref="Q65:R69">
    <cfRule type="cellIs" dxfId="100" priority="242" stopIfTrue="1" operator="greaterThan">
      <formula>#REF!</formula>
    </cfRule>
  </conditionalFormatting>
  <conditionalFormatting sqref="Q71:R71">
    <cfRule type="cellIs" dxfId="99" priority="246" stopIfTrue="1" operator="greaterThan">
      <formula>#REF!</formula>
    </cfRule>
  </conditionalFormatting>
  <conditionalFormatting sqref="Q73:R75">
    <cfRule type="cellIs" dxfId="98" priority="244" stopIfTrue="1" operator="greaterThan">
      <formula>#REF!</formula>
    </cfRule>
  </conditionalFormatting>
  <conditionalFormatting sqref="T11:T75 AI11:AI75">
    <cfRule type="containsText" dxfId="97" priority="13" stopIfTrue="1" operator="containsText" text="NO Aceptable">
      <formula>NOT(ISERROR(SEARCH("NO Aceptable",T11)))</formula>
    </cfRule>
    <cfRule type="containsText" dxfId="96" priority="14" stopIfTrue="1" operator="containsText" text="Mejorable">
      <formula>NOT(ISERROR(SEARCH("Mejorable",T11)))</formula>
    </cfRule>
    <cfRule type="containsText" dxfId="95" priority="15" stopIfTrue="1" operator="containsText" text="Aceptable">
      <formula>NOT(ISERROR(SEARCH("Aceptable",T11)))</formula>
    </cfRule>
    <cfRule type="containsText" dxfId="94" priority="12" stopIfTrue="1" operator="containsText" text="No Aceptable o Aceptable con Control Especifico">
      <formula>NOT(ISERROR(SEARCH("No Aceptable o Aceptable con Control Especifico",T11)))</formula>
    </cfRule>
  </conditionalFormatting>
  <conditionalFormatting sqref="AD11:AE26">
    <cfRule type="cellIs" dxfId="93" priority="327" stopIfTrue="1" operator="greaterThan">
      <formula>#REF!</formula>
    </cfRule>
  </conditionalFormatting>
  <conditionalFormatting sqref="AD27:AE27 AD31:AE31">
    <cfRule type="cellIs" dxfId="92" priority="406" stopIfTrue="1" operator="greaterThan">
      <formula>#REF!</formula>
    </cfRule>
  </conditionalFormatting>
  <conditionalFormatting sqref="AD28:AE30">
    <cfRule type="cellIs" dxfId="91" priority="301" stopIfTrue="1" operator="greaterThan">
      <formula>#REF!</formula>
    </cfRule>
  </conditionalFormatting>
  <conditionalFormatting sqref="AG11:AG75">
    <cfRule type="containsText" dxfId="90" priority="11" stopIfTrue="1" operator="containsText" text="ACEPTABLE">
      <formula>NOT(ISERROR(SEARCH("ACEPTABLE",AG11)))</formula>
    </cfRule>
  </conditionalFormatting>
  <dataValidations count="7">
    <dataValidation type="list" allowBlank="1" showInputMessage="1" showErrorMessage="1" sqref="Q11:Q75" xr:uid="{79A30778-6833-9E49-9350-FBF97C4135D8}">
      <formula1>"100,60,25,10"</formula1>
    </dataValidation>
    <dataValidation type="list" allowBlank="1" showInputMessage="1" showErrorMessage="1" sqref="N11:N75 AE11:AE75" xr:uid="{63DC0533-EB8C-8A47-9A34-37A81AA7D9C4}">
      <formula1>"4, 3, 2, 1"</formula1>
    </dataValidation>
    <dataValidation type="list" allowBlank="1" showInputMessage="1" showErrorMessage="1" sqref="M11:M75 AD11:AD75" xr:uid="{4BA71FAB-A150-2E41-B84B-B08BF8F4A475}">
      <formula1>"10, 6, 2, 1"</formula1>
    </dataValidation>
    <dataValidation type="list" allowBlank="1" showInputMessage="1" showErrorMessage="1" sqref="Y11:Y75" xr:uid="{516AFF89-F608-4A4F-9CEC-CE3F732ECF24}">
      <formula1>"SI,NO"</formula1>
    </dataValidation>
    <dataValidation type="list" allowBlank="1" showInputMessage="1" showErrorMessage="1" sqref="B11:B75" xr:uid="{08D7AB6C-58EF-6C41-9D10-E19898A335C9}">
      <formula1>"RUTINARIA,NO RUTINARIA"</formula1>
    </dataValidation>
    <dataValidation type="list" allowBlank="1" showInputMessage="1" showErrorMessage="1" sqref="C11:C75" xr:uid="{6EE89F26-3208-0D42-BDB9-7D428F2F3C5E}">
      <formula1>"INTERNA,EXTERNA"</formula1>
    </dataValidation>
    <dataValidation type="list" allowBlank="1" showInputMessage="1" showErrorMessage="1" sqref="G11:G75" xr:uid="{C4D6AC12-2BD9-0B4F-9767-42BF3614FB8C}">
      <formula1>INDIRECT($F11)</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0E10E311-B084-6942-A25D-75AC653F1434}">
          <x14:formula1>
            <xm:f>'Peligros GTC 45'!$B$3:$H$3</xm:f>
          </x14:formula1>
          <xm:sqref>F11:F75</xm:sqref>
        </x14:dataValidation>
      </x14:dataValidation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F2A4E6-33EC-EF41-9C74-BFFEB555C016}">
  <sheetPr>
    <tabColor theme="4" tint="0.39997558519241921"/>
  </sheetPr>
  <dimension ref="A1:AN80"/>
  <sheetViews>
    <sheetView showGridLines="0" zoomScale="91" zoomScaleNormal="90" zoomScaleSheetLayoutView="100" workbookViewId="0">
      <selection activeCell="AC77" sqref="AC77"/>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796875" style="2" customWidth="1"/>
    <col min="7" max="7" width="24.19921875" style="2" customWidth="1"/>
    <col min="8" max="8" width="25.5" style="2" customWidth="1"/>
    <col min="9" max="9" width="22.796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23" style="2" customWidth="1"/>
    <col min="30" max="34" width="5.69921875" style="2" customWidth="1"/>
    <col min="35" max="35" width="16.69921875" style="2" customWidth="1"/>
    <col min="36" max="38" width="10.69921875" style="2"/>
    <col min="39" max="39" width="17.19921875" style="2" customWidth="1"/>
    <col min="40" max="40" width="17"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84" customHeight="1">
      <c r="A4" s="163" t="s">
        <v>226</v>
      </c>
      <c r="B4" s="443" t="s">
        <v>500</v>
      </c>
      <c r="C4" s="443"/>
      <c r="D4" s="443"/>
      <c r="E4" s="443"/>
      <c r="F4" s="74"/>
      <c r="G4" s="164" t="s">
        <v>228</v>
      </c>
      <c r="H4" s="443" t="s">
        <v>1191</v>
      </c>
      <c r="I4" s="443"/>
      <c r="J4" s="443"/>
      <c r="K4" s="443"/>
      <c r="L4" s="76"/>
      <c r="M4" s="543" t="s">
        <v>364</v>
      </c>
      <c r="N4" s="543"/>
      <c r="O4" s="543"/>
      <c r="P4" s="543"/>
      <c r="Q4" s="446" t="s">
        <v>365</v>
      </c>
      <c r="R4" s="446"/>
      <c r="S4" s="446"/>
      <c r="T4" s="446"/>
      <c r="U4" s="446"/>
      <c r="V4" s="446"/>
      <c r="W4" s="446"/>
      <c r="X4" s="446"/>
      <c r="Y4" s="446"/>
      <c r="AA4" s="165" t="s">
        <v>366</v>
      </c>
      <c r="AB4" s="490" t="s">
        <v>407</v>
      </c>
      <c r="AC4" s="491"/>
      <c r="AD4" s="491"/>
      <c r="AE4" s="491"/>
      <c r="AF4" s="491"/>
      <c r="AG4" s="491"/>
      <c r="AH4" s="491"/>
      <c r="AI4" s="492"/>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498"/>
      <c r="AC5" s="498"/>
      <c r="AD5" s="498"/>
      <c r="AE5" s="498"/>
      <c r="AF5" s="498"/>
      <c r="AG5" s="498"/>
      <c r="AH5" s="498"/>
      <c r="AI5" s="498"/>
      <c r="AJ5" s="2"/>
      <c r="AK5" s="2"/>
      <c r="AL5" s="2"/>
      <c r="AM5" s="2"/>
    </row>
    <row r="6" spans="1:40" s="77" customFormat="1" ht="64.95" customHeight="1">
      <c r="A6" s="73" t="s">
        <v>231</v>
      </c>
      <c r="B6" s="443" t="s">
        <v>560</v>
      </c>
      <c r="C6" s="443"/>
      <c r="D6" s="443"/>
      <c r="E6" s="443"/>
      <c r="F6" s="74"/>
      <c r="G6" s="135" t="s">
        <v>367</v>
      </c>
      <c r="H6" s="446" t="s">
        <v>488</v>
      </c>
      <c r="I6" s="446"/>
      <c r="J6" s="446"/>
      <c r="K6" s="446"/>
      <c r="L6" s="74"/>
      <c r="M6" s="445" t="s">
        <v>369</v>
      </c>
      <c r="N6" s="445"/>
      <c r="O6" s="445"/>
      <c r="P6" s="445"/>
      <c r="Q6" s="446" t="s">
        <v>370</v>
      </c>
      <c r="R6" s="447"/>
      <c r="S6" s="447"/>
      <c r="T6" s="447"/>
      <c r="U6" s="447"/>
      <c r="V6" s="447"/>
      <c r="W6" s="447"/>
      <c r="X6" s="447"/>
      <c r="Y6" s="447"/>
      <c r="AA6" s="132" t="s">
        <v>371</v>
      </c>
      <c r="AB6" s="490" t="s">
        <v>407</v>
      </c>
      <c r="AC6" s="491"/>
      <c r="AD6" s="491"/>
      <c r="AE6" s="491"/>
      <c r="AF6" s="491"/>
      <c r="AG6" s="491"/>
      <c r="AH6" s="491"/>
      <c r="AI6" s="492"/>
      <c r="AJ6" s="2"/>
      <c r="AK6" s="2"/>
      <c r="AL6" s="2"/>
      <c r="AM6" s="2"/>
    </row>
    <row r="7" spans="1:40" ht="16.2" customHeight="1"/>
    <row r="8" spans="1:40" ht="33" customHeight="1">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ustomHeight="1">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25" customHeight="1">
      <c r="A10" s="577" t="s">
        <v>377</v>
      </c>
      <c r="B10" s="580"/>
      <c r="C10" s="589"/>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s="69" customFormat="1" ht="235.95" customHeight="1">
      <c r="A11" s="560" t="s">
        <v>384</v>
      </c>
      <c r="B11" s="152" t="s">
        <v>385</v>
      </c>
      <c r="C11" s="162" t="s">
        <v>386</v>
      </c>
      <c r="D11" s="136" t="s">
        <v>387</v>
      </c>
      <c r="E11" s="149" t="s">
        <v>848</v>
      </c>
      <c r="F11" s="208" t="s">
        <v>27</v>
      </c>
      <c r="G11" s="136" t="s">
        <v>388</v>
      </c>
      <c r="H11" s="208" t="s">
        <v>743</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62"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838</v>
      </c>
      <c r="AB11" s="147" t="s">
        <v>390</v>
      </c>
      <c r="AC11" s="209" t="s">
        <v>942</v>
      </c>
      <c r="AD11" s="153">
        <v>2</v>
      </c>
      <c r="AE11" s="154">
        <v>2</v>
      </c>
      <c r="AF11" s="156">
        <f t="shared" ref="AF11:AF37"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s="69" customFormat="1" ht="237" customHeight="1">
      <c r="A12" s="560"/>
      <c r="B12" s="152" t="s">
        <v>385</v>
      </c>
      <c r="C12" s="162" t="s">
        <v>386</v>
      </c>
      <c r="D12" s="208" t="s">
        <v>1183</v>
      </c>
      <c r="E12" s="149" t="s">
        <v>848</v>
      </c>
      <c r="F12" s="208" t="s">
        <v>27</v>
      </c>
      <c r="G12" s="136" t="s">
        <v>34</v>
      </c>
      <c r="H12" s="208" t="s">
        <v>612</v>
      </c>
      <c r="I12" s="136" t="s">
        <v>596</v>
      </c>
      <c r="J12" s="147" t="s">
        <v>389</v>
      </c>
      <c r="K12" s="149" t="s">
        <v>598</v>
      </c>
      <c r="L12" s="147" t="s">
        <v>390</v>
      </c>
      <c r="M12" s="153">
        <v>2</v>
      </c>
      <c r="N12" s="154">
        <v>3</v>
      </c>
      <c r="O12" s="153">
        <f>M12*N12</f>
        <v>6</v>
      </c>
      <c r="P12" s="167" t="str">
        <f t="shared" ref="P12:P62" si="2">IF((O12&gt;23),"MuyAlto",IF(O12&gt;9,"Alto",IF(O12&gt;5,"Medio",IF(O12&lt;6,"Bajo"))))</f>
        <v>Medio</v>
      </c>
      <c r="Q12" s="153">
        <v>60</v>
      </c>
      <c r="R12" s="153">
        <f t="shared" si="0"/>
        <v>360</v>
      </c>
      <c r="S12" s="153" t="str">
        <f t="shared" ref="S12:S62" si="3">IF((R12&gt;599),"I",IF(R12&gt;149,"II",IF(R12&gt;39,"III",IF(R12&lt;31,"IV"))))</f>
        <v>II</v>
      </c>
      <c r="T12" s="155" t="str">
        <f t="shared" ref="T12:T62" si="4">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851</v>
      </c>
      <c r="AB12" s="147" t="s">
        <v>390</v>
      </c>
      <c r="AC12" s="209" t="s">
        <v>942</v>
      </c>
      <c r="AD12" s="153">
        <v>2</v>
      </c>
      <c r="AE12" s="154">
        <v>2</v>
      </c>
      <c r="AF12" s="156">
        <f t="shared" si="1"/>
        <v>4</v>
      </c>
      <c r="AG12" s="157">
        <f>AF12*Q12</f>
        <v>240</v>
      </c>
      <c r="AH12" s="158" t="str">
        <f t="shared" ref="AH12:AH37" si="5">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407</v>
      </c>
      <c r="AN12" s="210" t="s">
        <v>427</v>
      </c>
    </row>
    <row r="13" spans="1:40" s="69" customFormat="1" ht="234" customHeight="1">
      <c r="A13" s="560"/>
      <c r="B13" s="152" t="s">
        <v>385</v>
      </c>
      <c r="C13" s="162" t="s">
        <v>386</v>
      </c>
      <c r="D13" s="136" t="s">
        <v>416</v>
      </c>
      <c r="E13" s="149" t="s">
        <v>848</v>
      </c>
      <c r="F13" s="208" t="s">
        <v>27</v>
      </c>
      <c r="G13" s="136" t="s">
        <v>54</v>
      </c>
      <c r="H13" s="136" t="s">
        <v>417</v>
      </c>
      <c r="I13" s="136" t="s">
        <v>594</v>
      </c>
      <c r="J13" s="147" t="s">
        <v>389</v>
      </c>
      <c r="K13" s="149" t="s">
        <v>595</v>
      </c>
      <c r="L13" s="147" t="s">
        <v>390</v>
      </c>
      <c r="M13" s="153">
        <v>2</v>
      </c>
      <c r="N13" s="154">
        <v>3</v>
      </c>
      <c r="O13" s="153">
        <f t="shared" ref="O13" si="6">M13*N13</f>
        <v>6</v>
      </c>
      <c r="P13" s="167" t="str">
        <f t="shared" si="2"/>
        <v>Medio</v>
      </c>
      <c r="Q13" s="153">
        <v>60</v>
      </c>
      <c r="R13" s="153">
        <f t="shared" si="0"/>
        <v>360</v>
      </c>
      <c r="S13" s="153" t="str">
        <f t="shared" si="3"/>
        <v>II</v>
      </c>
      <c r="T13" s="155" t="str">
        <f t="shared" si="4"/>
        <v>No Aceptable o Aceptable con Control Especifico</v>
      </c>
      <c r="U13" s="137" t="s">
        <v>391</v>
      </c>
      <c r="V13" s="137" t="s">
        <v>392</v>
      </c>
      <c r="W13" s="137" t="s">
        <v>392</v>
      </c>
      <c r="X13" s="149" t="s">
        <v>599</v>
      </c>
      <c r="Y13" s="148" t="s">
        <v>278</v>
      </c>
      <c r="Z13" s="148" t="s">
        <v>392</v>
      </c>
      <c r="AA13" s="149" t="s">
        <v>861</v>
      </c>
      <c r="AB13" s="147" t="s">
        <v>390</v>
      </c>
      <c r="AC13" s="209" t="s">
        <v>942</v>
      </c>
      <c r="AD13" s="153">
        <v>2</v>
      </c>
      <c r="AE13" s="154">
        <v>2</v>
      </c>
      <c r="AF13" s="156">
        <f t="shared" si="1"/>
        <v>4</v>
      </c>
      <c r="AG13" s="157">
        <f>AF13*Q13</f>
        <v>240</v>
      </c>
      <c r="AH13" s="158" t="str">
        <f t="shared" si="5"/>
        <v>II</v>
      </c>
      <c r="AI13" s="155" t="str">
        <f>IF(AH13="IV","Aceptable",IF(AH13="III","Mejorable",IF(AH13="II","No Aceptable o Aceptable con Control Especifico",IF(AH13="I","No Aceptable"))))</f>
        <v>No Aceptable o Aceptable con Control Especifico</v>
      </c>
      <c r="AJ13" s="159">
        <f>R13</f>
        <v>360</v>
      </c>
      <c r="AK13" s="159">
        <f>AG13</f>
        <v>240</v>
      </c>
      <c r="AL13" s="160">
        <f>(AJ13-AK13)/AJ13</f>
        <v>0.33333333333333331</v>
      </c>
      <c r="AM13" s="161" t="s">
        <v>394</v>
      </c>
      <c r="AN13" s="210" t="s">
        <v>427</v>
      </c>
    </row>
    <row r="14" spans="1:40" s="69" customFormat="1" ht="168" customHeight="1">
      <c r="A14" s="560"/>
      <c r="B14" s="152" t="s">
        <v>385</v>
      </c>
      <c r="C14" s="162" t="s">
        <v>386</v>
      </c>
      <c r="D14" s="136" t="s">
        <v>855</v>
      </c>
      <c r="E14" s="149" t="s">
        <v>848</v>
      </c>
      <c r="F14" s="208" t="s">
        <v>28</v>
      </c>
      <c r="G14" s="136" t="s">
        <v>48</v>
      </c>
      <c r="H14" s="136" t="s">
        <v>396</v>
      </c>
      <c r="I14" s="136" t="s">
        <v>600</v>
      </c>
      <c r="J14" s="149" t="s">
        <v>603</v>
      </c>
      <c r="K14" s="149" t="s">
        <v>604</v>
      </c>
      <c r="L14" s="147" t="s">
        <v>390</v>
      </c>
      <c r="M14" s="153">
        <v>2</v>
      </c>
      <c r="N14" s="154">
        <v>3</v>
      </c>
      <c r="O14" s="153">
        <f>M14*N14</f>
        <v>6</v>
      </c>
      <c r="P14" s="167" t="str">
        <f t="shared" si="2"/>
        <v>Medio</v>
      </c>
      <c r="Q14" s="153">
        <v>60</v>
      </c>
      <c r="R14" s="153">
        <f t="shared" si="0"/>
        <v>360</v>
      </c>
      <c r="S14" s="153" t="str">
        <f t="shared" si="3"/>
        <v>II</v>
      </c>
      <c r="T14" s="155" t="str">
        <f t="shared" si="4"/>
        <v>No Aceptable o Aceptable con Control Especifico</v>
      </c>
      <c r="U14" s="137" t="s">
        <v>391</v>
      </c>
      <c r="V14" s="137" t="s">
        <v>392</v>
      </c>
      <c r="W14" s="137" t="s">
        <v>392</v>
      </c>
      <c r="X14" s="149" t="s">
        <v>398</v>
      </c>
      <c r="Y14" s="148" t="s">
        <v>278</v>
      </c>
      <c r="Z14" s="148" t="s">
        <v>392</v>
      </c>
      <c r="AA14" s="149" t="s">
        <v>704</v>
      </c>
      <c r="AB14" s="147" t="s">
        <v>837</v>
      </c>
      <c r="AC14" s="209" t="s">
        <v>659</v>
      </c>
      <c r="AD14" s="153">
        <v>2</v>
      </c>
      <c r="AE14" s="154">
        <v>2</v>
      </c>
      <c r="AF14" s="156">
        <f t="shared" si="1"/>
        <v>4</v>
      </c>
      <c r="AG14" s="157">
        <f t="shared" ref="AG14:AG37" si="7">AF14*Q14</f>
        <v>240</v>
      </c>
      <c r="AH14" s="158" t="str">
        <f t="shared" si="5"/>
        <v>II</v>
      </c>
      <c r="AI14" s="155" t="str">
        <f t="shared" ref="AI14:AI37" si="8">IF(AH14="IV","Aceptable",IF(AH14="III","Mejorable",IF(AH14="II","No Aceptable o Aceptable con Control Especifico",IF(AH14="I","No Aceptable"))))</f>
        <v>No Aceptable o Aceptable con Control Especifico</v>
      </c>
      <c r="AJ14" s="159">
        <f t="shared" ref="AJ14:AJ17" si="9">R14</f>
        <v>360</v>
      </c>
      <c r="AK14" s="159">
        <f t="shared" ref="AK14:AK37" si="10">AG14</f>
        <v>240</v>
      </c>
      <c r="AL14" s="160">
        <f t="shared" ref="AL14:AL41" si="11">(AJ14-AK14)/AJ14</f>
        <v>0.33333333333333331</v>
      </c>
      <c r="AM14" s="161" t="s">
        <v>418</v>
      </c>
      <c r="AN14" s="210" t="s">
        <v>427</v>
      </c>
    </row>
    <row r="15" spans="1:40" s="69" customFormat="1" ht="150" customHeight="1">
      <c r="A15" s="560"/>
      <c r="B15" s="152" t="s">
        <v>385</v>
      </c>
      <c r="C15" s="162" t="s">
        <v>386</v>
      </c>
      <c r="D15" s="136" t="s">
        <v>855</v>
      </c>
      <c r="E15" s="149" t="s">
        <v>848</v>
      </c>
      <c r="F15" s="208" t="s">
        <v>28</v>
      </c>
      <c r="G15" s="136" t="s">
        <v>35</v>
      </c>
      <c r="H15" s="136" t="s">
        <v>400</v>
      </c>
      <c r="I15" s="136" t="s">
        <v>605</v>
      </c>
      <c r="J15" s="149" t="s">
        <v>401</v>
      </c>
      <c r="K15" s="147" t="s">
        <v>397</v>
      </c>
      <c r="L15" s="147" t="s">
        <v>390</v>
      </c>
      <c r="M15" s="153">
        <v>2</v>
      </c>
      <c r="N15" s="154">
        <v>3</v>
      </c>
      <c r="O15" s="153">
        <f t="shared" ref="O15:O62" si="12">M15*N15</f>
        <v>6</v>
      </c>
      <c r="P15" s="167" t="str">
        <f t="shared" si="2"/>
        <v>Medio</v>
      </c>
      <c r="Q15" s="153">
        <v>60</v>
      </c>
      <c r="R15" s="153">
        <f t="shared" si="0"/>
        <v>360</v>
      </c>
      <c r="S15" s="153" t="str">
        <f t="shared" si="3"/>
        <v>II</v>
      </c>
      <c r="T15" s="155" t="str">
        <f t="shared" si="4"/>
        <v>No Aceptable o Aceptable con Control Especifico</v>
      </c>
      <c r="U15" s="137" t="s">
        <v>391</v>
      </c>
      <c r="V15" s="137" t="s">
        <v>392</v>
      </c>
      <c r="W15" s="137" t="s">
        <v>392</v>
      </c>
      <c r="X15" s="149" t="s">
        <v>606</v>
      </c>
      <c r="Y15" s="148" t="s">
        <v>278</v>
      </c>
      <c r="Z15" s="148" t="s">
        <v>392</v>
      </c>
      <c r="AA15" s="149" t="s">
        <v>854</v>
      </c>
      <c r="AB15" s="147" t="s">
        <v>390</v>
      </c>
      <c r="AC15" s="209" t="s">
        <v>659</v>
      </c>
      <c r="AD15" s="153">
        <v>2</v>
      </c>
      <c r="AE15" s="154">
        <v>2</v>
      </c>
      <c r="AF15" s="156">
        <f t="shared" si="1"/>
        <v>4</v>
      </c>
      <c r="AG15" s="157">
        <f t="shared" si="7"/>
        <v>240</v>
      </c>
      <c r="AH15" s="158" t="str">
        <f t="shared" si="5"/>
        <v>II</v>
      </c>
      <c r="AI15" s="155" t="str">
        <f t="shared" si="8"/>
        <v>No Aceptable o Aceptable con Control Especifico</v>
      </c>
      <c r="AJ15" s="159">
        <f t="shared" si="9"/>
        <v>360</v>
      </c>
      <c r="AK15" s="159">
        <f t="shared" si="10"/>
        <v>240</v>
      </c>
      <c r="AL15" s="160">
        <f t="shared" si="11"/>
        <v>0.33333333333333331</v>
      </c>
      <c r="AM15" s="161" t="s">
        <v>418</v>
      </c>
      <c r="AN15" s="210" t="s">
        <v>427</v>
      </c>
    </row>
    <row r="16" spans="1:40" s="69" customFormat="1" ht="156" customHeight="1">
      <c r="A16" s="560"/>
      <c r="B16" s="152" t="s">
        <v>385</v>
      </c>
      <c r="C16" s="162" t="s">
        <v>386</v>
      </c>
      <c r="D16" s="136" t="s">
        <v>855</v>
      </c>
      <c r="E16" s="149" t="s">
        <v>848</v>
      </c>
      <c r="F16" s="208" t="s">
        <v>25</v>
      </c>
      <c r="G16" s="136" t="s">
        <v>570</v>
      </c>
      <c r="H16" s="136" t="s">
        <v>402</v>
      </c>
      <c r="I16" s="136" t="s">
        <v>403</v>
      </c>
      <c r="J16" s="149" t="s">
        <v>389</v>
      </c>
      <c r="K16" s="147" t="s">
        <v>397</v>
      </c>
      <c r="L16" s="149" t="s">
        <v>404</v>
      </c>
      <c r="M16" s="153">
        <v>2</v>
      </c>
      <c r="N16" s="154">
        <v>3</v>
      </c>
      <c r="O16" s="153">
        <f t="shared" si="12"/>
        <v>6</v>
      </c>
      <c r="P16" s="167" t="str">
        <f t="shared" si="2"/>
        <v>Medio</v>
      </c>
      <c r="Q16" s="153">
        <v>10</v>
      </c>
      <c r="R16" s="153">
        <f t="shared" si="0"/>
        <v>60</v>
      </c>
      <c r="S16" s="153" t="str">
        <f t="shared" si="3"/>
        <v>III</v>
      </c>
      <c r="T16" s="155" t="str">
        <f t="shared" si="4"/>
        <v>Mejorable</v>
      </c>
      <c r="U16" s="137" t="s">
        <v>391</v>
      </c>
      <c r="V16" s="137" t="s">
        <v>392</v>
      </c>
      <c r="W16" s="137" t="s">
        <v>392</v>
      </c>
      <c r="X16" s="149" t="s">
        <v>405</v>
      </c>
      <c r="Y16" s="148" t="s">
        <v>278</v>
      </c>
      <c r="Z16" s="147" t="s">
        <v>607</v>
      </c>
      <c r="AA16" s="149" t="s">
        <v>926</v>
      </c>
      <c r="AB16" s="147" t="s">
        <v>390</v>
      </c>
      <c r="AC16" s="209" t="s">
        <v>658</v>
      </c>
      <c r="AD16" s="153">
        <v>2</v>
      </c>
      <c r="AE16" s="154">
        <v>2</v>
      </c>
      <c r="AF16" s="156">
        <f t="shared" si="1"/>
        <v>4</v>
      </c>
      <c r="AG16" s="157">
        <f t="shared" si="7"/>
        <v>40</v>
      </c>
      <c r="AH16" s="158" t="str">
        <f t="shared" si="5"/>
        <v>III</v>
      </c>
      <c r="AI16" s="155" t="str">
        <f t="shared" si="8"/>
        <v>Mejorable</v>
      </c>
      <c r="AJ16" s="159">
        <f t="shared" si="9"/>
        <v>60</v>
      </c>
      <c r="AK16" s="159">
        <f t="shared" si="10"/>
        <v>40</v>
      </c>
      <c r="AL16" s="160">
        <f t="shared" si="11"/>
        <v>0.33333333333333331</v>
      </c>
      <c r="AM16" s="161" t="s">
        <v>407</v>
      </c>
      <c r="AN16" s="210" t="s">
        <v>427</v>
      </c>
    </row>
    <row r="17" spans="1:40" s="69" customFormat="1" ht="156" customHeight="1">
      <c r="A17" s="560"/>
      <c r="B17" s="152" t="s">
        <v>385</v>
      </c>
      <c r="C17" s="162" t="s">
        <v>574</v>
      </c>
      <c r="D17" s="136" t="s">
        <v>408</v>
      </c>
      <c r="E17" s="149" t="s">
        <v>848</v>
      </c>
      <c r="F17" s="208" t="s">
        <v>25</v>
      </c>
      <c r="G17" s="136" t="s">
        <v>569</v>
      </c>
      <c r="H17" s="311" t="s">
        <v>949</v>
      </c>
      <c r="I17" s="149" t="s">
        <v>706</v>
      </c>
      <c r="J17" s="149" t="s">
        <v>389</v>
      </c>
      <c r="K17" s="147" t="s">
        <v>397</v>
      </c>
      <c r="L17" s="149" t="s">
        <v>707</v>
      </c>
      <c r="M17" s="153">
        <v>2</v>
      </c>
      <c r="N17" s="154">
        <v>3</v>
      </c>
      <c r="O17" s="153">
        <f t="shared" si="12"/>
        <v>6</v>
      </c>
      <c r="P17" s="167" t="str">
        <f t="shared" si="2"/>
        <v>Medio</v>
      </c>
      <c r="Q17" s="153">
        <v>60</v>
      </c>
      <c r="R17" s="153">
        <f t="shared" si="0"/>
        <v>360</v>
      </c>
      <c r="S17" s="153" t="str">
        <f t="shared" si="3"/>
        <v>II</v>
      </c>
      <c r="T17" s="155" t="str">
        <f t="shared" si="4"/>
        <v>No Aceptable o Aceptable con Control Especifico</v>
      </c>
      <c r="U17" s="137" t="s">
        <v>391</v>
      </c>
      <c r="V17" s="137" t="s">
        <v>392</v>
      </c>
      <c r="W17" s="137" t="s">
        <v>392</v>
      </c>
      <c r="X17" s="149" t="s">
        <v>708</v>
      </c>
      <c r="Y17" s="148" t="s">
        <v>278</v>
      </c>
      <c r="Z17" s="147" t="s">
        <v>392</v>
      </c>
      <c r="AA17" s="149" t="s">
        <v>709</v>
      </c>
      <c r="AB17" s="147" t="s">
        <v>390</v>
      </c>
      <c r="AC17" s="209" t="s">
        <v>710</v>
      </c>
      <c r="AD17" s="153">
        <v>2</v>
      </c>
      <c r="AE17" s="154">
        <v>2</v>
      </c>
      <c r="AF17" s="156">
        <f t="shared" si="1"/>
        <v>4</v>
      </c>
      <c r="AG17" s="157">
        <f t="shared" si="7"/>
        <v>240</v>
      </c>
      <c r="AH17" s="158" t="str">
        <f t="shared" si="5"/>
        <v>II</v>
      </c>
      <c r="AI17" s="155" t="str">
        <f t="shared" si="8"/>
        <v>No Aceptable o Aceptable con Control Especifico</v>
      </c>
      <c r="AJ17" s="159">
        <f t="shared" si="9"/>
        <v>360</v>
      </c>
      <c r="AK17" s="159">
        <f t="shared" si="10"/>
        <v>240</v>
      </c>
      <c r="AL17" s="160">
        <f t="shared" si="11"/>
        <v>0.33333333333333331</v>
      </c>
      <c r="AM17" s="161" t="s">
        <v>394</v>
      </c>
      <c r="AN17" s="210" t="s">
        <v>427</v>
      </c>
    </row>
    <row r="18" spans="1:40" s="69" customFormat="1" ht="181.95" customHeight="1">
      <c r="A18" s="560"/>
      <c r="B18" s="152" t="s">
        <v>385</v>
      </c>
      <c r="C18" s="162" t="s">
        <v>386</v>
      </c>
      <c r="D18" s="136" t="s">
        <v>408</v>
      </c>
      <c r="E18" s="149" t="s">
        <v>848</v>
      </c>
      <c r="F18" s="208" t="s">
        <v>29</v>
      </c>
      <c r="G18" s="136" t="s">
        <v>62</v>
      </c>
      <c r="H18" s="136" t="s">
        <v>409</v>
      </c>
      <c r="I18" s="147" t="s">
        <v>681</v>
      </c>
      <c r="J18" s="149" t="s">
        <v>389</v>
      </c>
      <c r="K18" s="149" t="s">
        <v>397</v>
      </c>
      <c r="L18" s="149" t="s">
        <v>682</v>
      </c>
      <c r="M18" s="153">
        <v>6</v>
      </c>
      <c r="N18" s="154">
        <v>1</v>
      </c>
      <c r="O18" s="153">
        <f t="shared" si="12"/>
        <v>6</v>
      </c>
      <c r="P18" s="167" t="str">
        <f t="shared" si="2"/>
        <v>Medio</v>
      </c>
      <c r="Q18" s="153">
        <v>100</v>
      </c>
      <c r="R18" s="153">
        <f t="shared" si="0"/>
        <v>600</v>
      </c>
      <c r="S18" s="153" t="str">
        <f t="shared" si="3"/>
        <v>I</v>
      </c>
      <c r="T18" s="155" t="str">
        <f t="shared" si="4"/>
        <v>No Aceptable</v>
      </c>
      <c r="U18" s="137" t="s">
        <v>391</v>
      </c>
      <c r="V18" s="137" t="s">
        <v>392</v>
      </c>
      <c r="W18" s="137" t="s">
        <v>392</v>
      </c>
      <c r="X18" s="149" t="s">
        <v>626</v>
      </c>
      <c r="Y18" s="148" t="s">
        <v>278</v>
      </c>
      <c r="Z18" s="147" t="s">
        <v>392</v>
      </c>
      <c r="AA18" s="149" t="s">
        <v>945</v>
      </c>
      <c r="AB18" s="147" t="s">
        <v>390</v>
      </c>
      <c r="AC18" s="209" t="s">
        <v>688</v>
      </c>
      <c r="AD18" s="153">
        <v>2</v>
      </c>
      <c r="AE18" s="154">
        <v>1</v>
      </c>
      <c r="AF18" s="156">
        <f t="shared" si="1"/>
        <v>2</v>
      </c>
      <c r="AG18" s="157">
        <f t="shared" si="7"/>
        <v>200</v>
      </c>
      <c r="AH18" s="158" t="str">
        <f t="shared" si="5"/>
        <v>II</v>
      </c>
      <c r="AI18" s="155" t="str">
        <f t="shared" si="8"/>
        <v>No Aceptable o Aceptable con Control Especifico</v>
      </c>
      <c r="AJ18" s="159">
        <v>600</v>
      </c>
      <c r="AK18" s="159">
        <f t="shared" si="10"/>
        <v>200</v>
      </c>
      <c r="AL18" s="160">
        <f t="shared" si="11"/>
        <v>0.66666666666666663</v>
      </c>
      <c r="AM18" s="161" t="s">
        <v>394</v>
      </c>
      <c r="AN18" s="210" t="s">
        <v>399</v>
      </c>
    </row>
    <row r="19" spans="1:40" s="69" customFormat="1" ht="156" customHeight="1">
      <c r="A19" s="560"/>
      <c r="B19" s="152" t="s">
        <v>385</v>
      </c>
      <c r="C19" s="162" t="s">
        <v>386</v>
      </c>
      <c r="D19" s="136" t="s">
        <v>408</v>
      </c>
      <c r="E19" s="149" t="s">
        <v>848</v>
      </c>
      <c r="F19" s="208" t="s">
        <v>29</v>
      </c>
      <c r="G19" s="136" t="s">
        <v>67</v>
      </c>
      <c r="H19" s="136" t="s">
        <v>412</v>
      </c>
      <c r="I19" s="147" t="s">
        <v>852</v>
      </c>
      <c r="J19" s="149" t="s">
        <v>389</v>
      </c>
      <c r="K19" s="149" t="s">
        <v>397</v>
      </c>
      <c r="L19" s="149" t="s">
        <v>685</v>
      </c>
      <c r="M19" s="153">
        <v>6</v>
      </c>
      <c r="N19" s="154">
        <v>1</v>
      </c>
      <c r="O19" s="153">
        <f t="shared" si="12"/>
        <v>6</v>
      </c>
      <c r="P19" s="167" t="str">
        <f t="shared" si="2"/>
        <v>Medio</v>
      </c>
      <c r="Q19" s="153">
        <v>100</v>
      </c>
      <c r="R19" s="153">
        <f t="shared" si="0"/>
        <v>600</v>
      </c>
      <c r="S19" s="153" t="str">
        <f t="shared" si="3"/>
        <v>I</v>
      </c>
      <c r="T19" s="155" t="str">
        <f t="shared" si="4"/>
        <v>No Aceptable</v>
      </c>
      <c r="U19" s="137" t="s">
        <v>391</v>
      </c>
      <c r="V19" s="137" t="s">
        <v>392</v>
      </c>
      <c r="W19" s="137" t="s">
        <v>392</v>
      </c>
      <c r="X19" s="149" t="s">
        <v>626</v>
      </c>
      <c r="Y19" s="148" t="s">
        <v>278</v>
      </c>
      <c r="Z19" s="147" t="s">
        <v>392</v>
      </c>
      <c r="AA19" s="149" t="s">
        <v>946</v>
      </c>
      <c r="AB19" s="147" t="s">
        <v>390</v>
      </c>
      <c r="AC19" s="209" t="s">
        <v>687</v>
      </c>
      <c r="AD19" s="153">
        <v>2</v>
      </c>
      <c r="AE19" s="154">
        <v>1</v>
      </c>
      <c r="AF19" s="156">
        <f t="shared" si="1"/>
        <v>2</v>
      </c>
      <c r="AG19" s="157">
        <f t="shared" si="7"/>
        <v>200</v>
      </c>
      <c r="AH19" s="158" t="str">
        <f t="shared" si="5"/>
        <v>II</v>
      </c>
      <c r="AI19" s="155" t="str">
        <f t="shared" si="8"/>
        <v>No Aceptable o Aceptable con Control Especifico</v>
      </c>
      <c r="AJ19" s="159">
        <v>600</v>
      </c>
      <c r="AK19" s="159">
        <f t="shared" si="10"/>
        <v>200</v>
      </c>
      <c r="AL19" s="160">
        <f t="shared" si="11"/>
        <v>0.66666666666666663</v>
      </c>
      <c r="AM19" s="161" t="s">
        <v>394</v>
      </c>
      <c r="AN19" s="210" t="s">
        <v>399</v>
      </c>
    </row>
    <row r="20" spans="1:40" s="69" customFormat="1" ht="108" customHeight="1">
      <c r="A20" s="560"/>
      <c r="B20" s="152" t="s">
        <v>385</v>
      </c>
      <c r="C20" s="162" t="s">
        <v>386</v>
      </c>
      <c r="D20" s="136" t="s">
        <v>856</v>
      </c>
      <c r="E20" s="149" t="s">
        <v>848</v>
      </c>
      <c r="F20" s="208" t="s">
        <v>29</v>
      </c>
      <c r="G20" s="136" t="s">
        <v>49</v>
      </c>
      <c r="H20" s="136" t="s">
        <v>1198</v>
      </c>
      <c r="I20" s="147" t="s">
        <v>623</v>
      </c>
      <c r="J20" s="147" t="s">
        <v>389</v>
      </c>
      <c r="K20" s="149" t="s">
        <v>624</v>
      </c>
      <c r="L20" s="149" t="s">
        <v>625</v>
      </c>
      <c r="M20" s="153">
        <v>2</v>
      </c>
      <c r="N20" s="154">
        <v>3</v>
      </c>
      <c r="O20" s="153">
        <f t="shared" si="12"/>
        <v>6</v>
      </c>
      <c r="P20" s="167" t="str">
        <f t="shared" si="2"/>
        <v>Medio</v>
      </c>
      <c r="Q20" s="153">
        <v>100</v>
      </c>
      <c r="R20" s="153">
        <f t="shared" si="0"/>
        <v>600</v>
      </c>
      <c r="S20" s="153" t="str">
        <f t="shared" si="3"/>
        <v>I</v>
      </c>
      <c r="T20" s="155" t="str">
        <f t="shared" si="4"/>
        <v>No Aceptable</v>
      </c>
      <c r="U20" s="137" t="s">
        <v>391</v>
      </c>
      <c r="V20" s="137" t="s">
        <v>392</v>
      </c>
      <c r="W20" s="137" t="s">
        <v>392</v>
      </c>
      <c r="X20" s="149" t="s">
        <v>626</v>
      </c>
      <c r="Y20" s="148" t="s">
        <v>278</v>
      </c>
      <c r="Z20" s="147" t="s">
        <v>392</v>
      </c>
      <c r="AA20" s="149" t="s">
        <v>880</v>
      </c>
      <c r="AB20" s="147" t="s">
        <v>390</v>
      </c>
      <c r="AC20" s="209" t="s">
        <v>879</v>
      </c>
      <c r="AD20" s="153">
        <v>2</v>
      </c>
      <c r="AE20" s="154">
        <v>2</v>
      </c>
      <c r="AF20" s="156">
        <f t="shared" si="1"/>
        <v>4</v>
      </c>
      <c r="AG20" s="157">
        <f t="shared" si="7"/>
        <v>400</v>
      </c>
      <c r="AH20" s="158" t="str">
        <f t="shared" si="5"/>
        <v>II</v>
      </c>
      <c r="AI20" s="155" t="str">
        <f t="shared" si="8"/>
        <v>No Aceptable o Aceptable con Control Especifico</v>
      </c>
      <c r="AJ20" s="159">
        <v>600</v>
      </c>
      <c r="AK20" s="159">
        <f t="shared" si="10"/>
        <v>400</v>
      </c>
      <c r="AL20" s="160">
        <f t="shared" si="11"/>
        <v>0.33333333333333331</v>
      </c>
      <c r="AM20" s="161" t="s">
        <v>407</v>
      </c>
      <c r="AN20" s="210" t="s">
        <v>427</v>
      </c>
    </row>
    <row r="21" spans="1:40" s="69" customFormat="1" ht="97.95" customHeight="1">
      <c r="A21" s="560"/>
      <c r="B21" s="152" t="s">
        <v>385</v>
      </c>
      <c r="C21" s="162" t="s">
        <v>386</v>
      </c>
      <c r="D21" s="319" t="s">
        <v>420</v>
      </c>
      <c r="E21" s="149" t="s">
        <v>848</v>
      </c>
      <c r="F21" s="311" t="s">
        <v>29</v>
      </c>
      <c r="G21" s="311" t="s">
        <v>43</v>
      </c>
      <c r="H21" s="311" t="s">
        <v>617</v>
      </c>
      <c r="I21" s="147" t="s">
        <v>618</v>
      </c>
      <c r="J21" s="147" t="s">
        <v>397</v>
      </c>
      <c r="K21" s="147" t="s">
        <v>397</v>
      </c>
      <c r="L21" s="147" t="s">
        <v>397</v>
      </c>
      <c r="M21" s="153">
        <v>2</v>
      </c>
      <c r="N21" s="154">
        <v>3</v>
      </c>
      <c r="O21" s="153">
        <f t="shared" si="12"/>
        <v>6</v>
      </c>
      <c r="P21" s="167" t="str">
        <f t="shared" si="2"/>
        <v>Medio</v>
      </c>
      <c r="Q21" s="153">
        <v>10</v>
      </c>
      <c r="R21" s="153">
        <f t="shared" si="0"/>
        <v>60</v>
      </c>
      <c r="S21" s="153" t="str">
        <f t="shared" si="3"/>
        <v>III</v>
      </c>
      <c r="T21" s="155" t="str">
        <f t="shared" si="4"/>
        <v>Mejorable</v>
      </c>
      <c r="U21" s="137" t="s">
        <v>391</v>
      </c>
      <c r="V21" s="137" t="s">
        <v>392</v>
      </c>
      <c r="W21" s="137" t="s">
        <v>392</v>
      </c>
      <c r="X21" s="149" t="s">
        <v>619</v>
      </c>
      <c r="Y21" s="148" t="s">
        <v>278</v>
      </c>
      <c r="Z21" s="147" t="s">
        <v>392</v>
      </c>
      <c r="AA21" s="149" t="s">
        <v>621</v>
      </c>
      <c r="AB21" s="147" t="s">
        <v>390</v>
      </c>
      <c r="AC21" s="209" t="s">
        <v>622</v>
      </c>
      <c r="AD21" s="153">
        <v>2</v>
      </c>
      <c r="AE21" s="154">
        <v>2</v>
      </c>
      <c r="AF21" s="156">
        <f t="shared" si="1"/>
        <v>4</v>
      </c>
      <c r="AG21" s="157">
        <f t="shared" si="7"/>
        <v>40</v>
      </c>
      <c r="AH21" s="158" t="str">
        <f t="shared" si="5"/>
        <v>III</v>
      </c>
      <c r="AI21" s="155" t="str">
        <f t="shared" si="8"/>
        <v>Mejorable</v>
      </c>
      <c r="AJ21" s="159">
        <v>60</v>
      </c>
      <c r="AK21" s="159">
        <f t="shared" si="10"/>
        <v>40</v>
      </c>
      <c r="AL21" s="160">
        <f t="shared" si="11"/>
        <v>0.33333333333333331</v>
      </c>
      <c r="AM21" s="161" t="s">
        <v>407</v>
      </c>
      <c r="AN21" s="210" t="s">
        <v>427</v>
      </c>
    </row>
    <row r="22" spans="1:40" s="69" customFormat="1" ht="156" customHeight="1">
      <c r="A22" s="560"/>
      <c r="B22" s="152" t="s">
        <v>385</v>
      </c>
      <c r="C22" s="162" t="s">
        <v>386</v>
      </c>
      <c r="D22" s="136" t="s">
        <v>855</v>
      </c>
      <c r="E22" s="149" t="s">
        <v>848</v>
      </c>
      <c r="F22" s="311" t="s">
        <v>29</v>
      </c>
      <c r="G22" s="311" t="s">
        <v>56</v>
      </c>
      <c r="H22" s="311" t="s">
        <v>629</v>
      </c>
      <c r="I22" s="147" t="s">
        <v>632</v>
      </c>
      <c r="J22" s="149" t="s">
        <v>631</v>
      </c>
      <c r="K22" s="149" t="s">
        <v>630</v>
      </c>
      <c r="L22" s="149" t="s">
        <v>637</v>
      </c>
      <c r="M22" s="153">
        <v>2</v>
      </c>
      <c r="N22" s="154">
        <v>4</v>
      </c>
      <c r="O22" s="153">
        <f t="shared" si="12"/>
        <v>8</v>
      </c>
      <c r="P22" s="167" t="str">
        <f t="shared" si="2"/>
        <v>Medio</v>
      </c>
      <c r="Q22" s="153">
        <v>100</v>
      </c>
      <c r="R22" s="153">
        <f t="shared" si="0"/>
        <v>800</v>
      </c>
      <c r="S22" s="153" t="str">
        <f t="shared" si="3"/>
        <v>I</v>
      </c>
      <c r="T22" s="155" t="str">
        <f t="shared" si="4"/>
        <v>No Aceptable</v>
      </c>
      <c r="U22" s="137" t="s">
        <v>391</v>
      </c>
      <c r="V22" s="137" t="s">
        <v>392</v>
      </c>
      <c r="W22" s="137" t="s">
        <v>392</v>
      </c>
      <c r="X22" s="149" t="s">
        <v>626</v>
      </c>
      <c r="Y22" s="148" t="s">
        <v>278</v>
      </c>
      <c r="Z22" s="147" t="s">
        <v>633</v>
      </c>
      <c r="AA22" s="149" t="s">
        <v>947</v>
      </c>
      <c r="AB22" s="147" t="s">
        <v>635</v>
      </c>
      <c r="AC22" s="209" t="s">
        <v>642</v>
      </c>
      <c r="AD22" s="153">
        <v>2</v>
      </c>
      <c r="AE22" s="154">
        <v>2</v>
      </c>
      <c r="AF22" s="156">
        <f t="shared" si="1"/>
        <v>4</v>
      </c>
      <c r="AG22" s="157">
        <f t="shared" si="7"/>
        <v>400</v>
      </c>
      <c r="AH22" s="158" t="str">
        <f t="shared" si="5"/>
        <v>II</v>
      </c>
      <c r="AI22" s="155" t="str">
        <f t="shared" si="8"/>
        <v>No Aceptable o Aceptable con Control Especifico</v>
      </c>
      <c r="AJ22" s="159">
        <v>800</v>
      </c>
      <c r="AK22" s="159">
        <f t="shared" si="10"/>
        <v>400</v>
      </c>
      <c r="AL22" s="160">
        <f t="shared" si="11"/>
        <v>0.5</v>
      </c>
      <c r="AM22" s="161" t="s">
        <v>407</v>
      </c>
      <c r="AN22" s="210" t="s">
        <v>395</v>
      </c>
    </row>
    <row r="23" spans="1:40" s="69" customFormat="1" ht="151.94999999999999" customHeight="1">
      <c r="A23" s="560"/>
      <c r="B23" s="152" t="s">
        <v>385</v>
      </c>
      <c r="C23" s="162" t="s">
        <v>574</v>
      </c>
      <c r="D23" s="136" t="s">
        <v>855</v>
      </c>
      <c r="E23" s="149" t="s">
        <v>848</v>
      </c>
      <c r="F23" s="311" t="s">
        <v>30</v>
      </c>
      <c r="G23" s="311" t="s">
        <v>44</v>
      </c>
      <c r="H23" s="311" t="s">
        <v>1040</v>
      </c>
      <c r="I23" s="147" t="s">
        <v>645</v>
      </c>
      <c r="J23" s="147" t="s">
        <v>390</v>
      </c>
      <c r="K23" s="147" t="s">
        <v>638</v>
      </c>
      <c r="L23" s="147" t="s">
        <v>639</v>
      </c>
      <c r="M23" s="153">
        <v>2</v>
      </c>
      <c r="N23" s="154">
        <v>4</v>
      </c>
      <c r="O23" s="153">
        <f t="shared" si="12"/>
        <v>8</v>
      </c>
      <c r="P23" s="167" t="str">
        <f t="shared" si="2"/>
        <v>Medio</v>
      </c>
      <c r="Q23" s="153">
        <v>100</v>
      </c>
      <c r="R23" s="153">
        <f t="shared" si="0"/>
        <v>800</v>
      </c>
      <c r="S23" s="153" t="str">
        <f t="shared" si="3"/>
        <v>I</v>
      </c>
      <c r="T23" s="155" t="str">
        <f t="shared" si="4"/>
        <v>No Aceptable</v>
      </c>
      <c r="U23" s="137" t="s">
        <v>391</v>
      </c>
      <c r="V23" s="137" t="s">
        <v>392</v>
      </c>
      <c r="W23" s="137" t="s">
        <v>392</v>
      </c>
      <c r="X23" s="149" t="s">
        <v>626</v>
      </c>
      <c r="Y23" s="148" t="s">
        <v>278</v>
      </c>
      <c r="Z23" s="147" t="s">
        <v>392</v>
      </c>
      <c r="AA23" s="149" t="s">
        <v>948</v>
      </c>
      <c r="AB23" s="147" t="s">
        <v>641</v>
      </c>
      <c r="AC23" s="209" t="s">
        <v>643</v>
      </c>
      <c r="AD23" s="153">
        <v>2</v>
      </c>
      <c r="AE23" s="154">
        <v>3</v>
      </c>
      <c r="AF23" s="156">
        <f t="shared" si="1"/>
        <v>6</v>
      </c>
      <c r="AG23" s="157">
        <f t="shared" si="7"/>
        <v>600</v>
      </c>
      <c r="AH23" s="158" t="str">
        <f t="shared" si="5"/>
        <v>I</v>
      </c>
      <c r="AI23" s="155" t="str">
        <f t="shared" si="8"/>
        <v>No Aceptable</v>
      </c>
      <c r="AJ23" s="159">
        <v>800</v>
      </c>
      <c r="AK23" s="159">
        <f t="shared" si="10"/>
        <v>600</v>
      </c>
      <c r="AL23" s="160">
        <f t="shared" si="11"/>
        <v>0.25</v>
      </c>
      <c r="AM23" s="161" t="s">
        <v>407</v>
      </c>
      <c r="AN23" s="210" t="s">
        <v>634</v>
      </c>
    </row>
    <row r="24" spans="1:40" ht="249" customHeight="1">
      <c r="A24" s="571" t="s">
        <v>1194</v>
      </c>
      <c r="B24" s="170" t="s">
        <v>385</v>
      </c>
      <c r="C24" s="162" t="s">
        <v>386</v>
      </c>
      <c r="D24" s="208" t="s">
        <v>428</v>
      </c>
      <c r="E24" s="149" t="s">
        <v>848</v>
      </c>
      <c r="F24" s="208" t="s">
        <v>27</v>
      </c>
      <c r="G24" s="208" t="s">
        <v>566</v>
      </c>
      <c r="H24" s="208" t="s">
        <v>612</v>
      </c>
      <c r="I24" s="136" t="s">
        <v>594</v>
      </c>
      <c r="J24" s="147" t="s">
        <v>389</v>
      </c>
      <c r="K24" s="149" t="s">
        <v>595</v>
      </c>
      <c r="L24" s="147" t="s">
        <v>390</v>
      </c>
      <c r="M24" s="153">
        <v>2</v>
      </c>
      <c r="N24" s="154">
        <v>3</v>
      </c>
      <c r="O24" s="153">
        <f t="shared" si="12"/>
        <v>6</v>
      </c>
      <c r="P24" s="167" t="str">
        <f t="shared" si="2"/>
        <v>Medio</v>
      </c>
      <c r="Q24" s="153">
        <v>60</v>
      </c>
      <c r="R24" s="153">
        <f t="shared" si="0"/>
        <v>360</v>
      </c>
      <c r="S24" s="153" t="str">
        <f t="shared" si="3"/>
        <v>II</v>
      </c>
      <c r="T24" s="155" t="str">
        <f t="shared" si="4"/>
        <v>No Aceptable o Aceptable con Control Especifico</v>
      </c>
      <c r="U24" s="137" t="s">
        <v>391</v>
      </c>
      <c r="V24" s="137" t="s">
        <v>392</v>
      </c>
      <c r="W24" s="137" t="s">
        <v>392</v>
      </c>
      <c r="X24" s="149" t="s">
        <v>599</v>
      </c>
      <c r="Y24" s="148" t="s">
        <v>278</v>
      </c>
      <c r="Z24" s="148" t="s">
        <v>392</v>
      </c>
      <c r="AA24" s="149" t="s">
        <v>850</v>
      </c>
      <c r="AB24" s="147" t="s">
        <v>390</v>
      </c>
      <c r="AC24" s="209" t="s">
        <v>942</v>
      </c>
      <c r="AD24" s="153">
        <v>2</v>
      </c>
      <c r="AE24" s="154">
        <v>2</v>
      </c>
      <c r="AF24" s="156">
        <f t="shared" si="1"/>
        <v>4</v>
      </c>
      <c r="AG24" s="157">
        <f>AF24*Q24</f>
        <v>240</v>
      </c>
      <c r="AH24" s="158" t="str">
        <f t="shared" si="5"/>
        <v>II</v>
      </c>
      <c r="AI24" s="155" t="str">
        <f>IF(AH24="IV","Aceptable",IF(AH24="III","Mejorable",IF(AH24="II","No Aceptable o Aceptable con Control Especifico",IF(AH24="I","No Aceptable"))))</f>
        <v>No Aceptable o Aceptable con Control Especifico</v>
      </c>
      <c r="AJ24" s="159">
        <f>R24</f>
        <v>360</v>
      </c>
      <c r="AK24" s="159">
        <f>AG24</f>
        <v>240</v>
      </c>
      <c r="AL24" s="160">
        <f>(AJ24-AK24)/AJ24</f>
        <v>0.33333333333333331</v>
      </c>
      <c r="AM24" s="161" t="s">
        <v>394</v>
      </c>
      <c r="AN24" s="210" t="s">
        <v>427</v>
      </c>
    </row>
    <row r="25" spans="1:40" ht="237" customHeight="1">
      <c r="A25" s="571"/>
      <c r="B25" s="162" t="s">
        <v>385</v>
      </c>
      <c r="C25" s="162" t="s">
        <v>386</v>
      </c>
      <c r="D25" s="337" t="s">
        <v>387</v>
      </c>
      <c r="E25" s="149" t="s">
        <v>848</v>
      </c>
      <c r="F25" s="208" t="s">
        <v>27</v>
      </c>
      <c r="G25" s="136" t="s">
        <v>590</v>
      </c>
      <c r="H25" s="208" t="s">
        <v>749</v>
      </c>
      <c r="I25" s="136" t="s">
        <v>596</v>
      </c>
      <c r="J25" s="147" t="s">
        <v>389</v>
      </c>
      <c r="K25" s="149" t="s">
        <v>592</v>
      </c>
      <c r="L25" s="147" t="s">
        <v>390</v>
      </c>
      <c r="M25" s="153">
        <v>2</v>
      </c>
      <c r="N25" s="154">
        <v>3</v>
      </c>
      <c r="O25" s="153">
        <f>M25*N25</f>
        <v>6</v>
      </c>
      <c r="P25" s="167" t="str">
        <f>IF((O25&gt;23),"MuyAlto",IF(O25&gt;9,"Alto",IF(O25&gt;5,"Medio",IF(O25&lt;6,"Bajo"))))</f>
        <v>Medio</v>
      </c>
      <c r="Q25" s="153">
        <v>25</v>
      </c>
      <c r="R25" s="153">
        <f t="shared" si="0"/>
        <v>150</v>
      </c>
      <c r="S25" s="153" t="str">
        <f>IF((R25&gt;599),"I",IF(R25&gt;149,"II",IF(R25&gt;39,"III",IF(R25&lt;31,"IV"))))</f>
        <v>II</v>
      </c>
      <c r="T25" s="155" t="str">
        <f>IF(S25="IV","Aceptable",IF(S25="III","Mejorable",IF(S25="II","No Aceptable o Aceptable con Control Especifico",IF(S25="I","No Aceptable"))))</f>
        <v>No Aceptable o Aceptable con Control Especifico</v>
      </c>
      <c r="U25" s="137" t="s">
        <v>391</v>
      </c>
      <c r="V25" s="137" t="s">
        <v>392</v>
      </c>
      <c r="W25" s="137" t="s">
        <v>392</v>
      </c>
      <c r="X25" s="149" t="s">
        <v>593</v>
      </c>
      <c r="Y25" s="148" t="s">
        <v>278</v>
      </c>
      <c r="Z25" s="148" t="s">
        <v>392</v>
      </c>
      <c r="AA25" s="149" t="s">
        <v>967</v>
      </c>
      <c r="AB25" s="147" t="s">
        <v>390</v>
      </c>
      <c r="AC25" s="209" t="s">
        <v>942</v>
      </c>
      <c r="AD25" s="153">
        <v>2</v>
      </c>
      <c r="AE25" s="154">
        <v>2</v>
      </c>
      <c r="AF25" s="156">
        <f t="shared" si="1"/>
        <v>4</v>
      </c>
      <c r="AG25" s="157">
        <f>AF25*Q25</f>
        <v>100</v>
      </c>
      <c r="AH25" s="158" t="str">
        <f>IF((AG25&gt;599),"I",IF(AG25&gt;149,"II",IF(AG25&gt;39,"III",IF(AG25&lt;31,"IV"))))</f>
        <v>III</v>
      </c>
      <c r="AI25" s="155" t="str">
        <f>IF(AH25="IV","Aceptable",IF(AH25="III","Mejorable",IF(AH25="II","No Aceptable o Aceptable con Control Especifico",IF(AH25="I","No Aceptable"))))</f>
        <v>Mejorable</v>
      </c>
      <c r="AJ25" s="159">
        <f>R25</f>
        <v>150</v>
      </c>
      <c r="AK25" s="159">
        <f>AG25</f>
        <v>100</v>
      </c>
      <c r="AL25" s="160">
        <f>(AJ25-AK25)/AJ25</f>
        <v>0.33333333333333331</v>
      </c>
      <c r="AM25" s="161" t="s">
        <v>394</v>
      </c>
      <c r="AN25" s="210" t="s">
        <v>427</v>
      </c>
    </row>
    <row r="26" spans="1:40" ht="238.95" customHeight="1">
      <c r="A26" s="571"/>
      <c r="B26" s="162" t="s">
        <v>385</v>
      </c>
      <c r="C26" s="162" t="s">
        <v>386</v>
      </c>
      <c r="D26" s="208" t="s">
        <v>438</v>
      </c>
      <c r="E26" s="149" t="s">
        <v>848</v>
      </c>
      <c r="F26" s="208" t="s">
        <v>27</v>
      </c>
      <c r="G26" s="311" t="s">
        <v>580</v>
      </c>
      <c r="H26" s="208" t="s">
        <v>955</v>
      </c>
      <c r="I26" s="136" t="s">
        <v>596</v>
      </c>
      <c r="J26" s="147" t="s">
        <v>389</v>
      </c>
      <c r="K26" s="149" t="s">
        <v>598</v>
      </c>
      <c r="L26" s="147" t="s">
        <v>390</v>
      </c>
      <c r="M26" s="153">
        <v>2</v>
      </c>
      <c r="N26" s="154">
        <v>3</v>
      </c>
      <c r="O26" s="153">
        <f>M26*N26</f>
        <v>6</v>
      </c>
      <c r="P26" s="167" t="str">
        <f t="shared" ref="P26:P30" si="13">IF((O26&gt;23),"MuyAlto",IF(O26&gt;9,"Alto",IF(O26&gt;5,"Medio",IF(O26&lt;6,"Bajo"))))</f>
        <v>Medio</v>
      </c>
      <c r="Q26" s="153">
        <v>60</v>
      </c>
      <c r="R26" s="153">
        <f t="shared" si="0"/>
        <v>360</v>
      </c>
      <c r="S26" s="153" t="str">
        <f t="shared" ref="S26:S30" si="14">IF((R26&gt;599),"I",IF(R26&gt;149,"II",IF(R26&gt;39,"III",IF(R26&lt;31,"IV"))))</f>
        <v>II</v>
      </c>
      <c r="T26" s="155" t="str">
        <f t="shared" ref="T26:T30" si="15">IF(S26="IV","Aceptable",IF(S26="III","Mejorable",IF(S26="II","No Aceptable o Aceptable con Control Especifico",IF(S26="I","No Aceptable"))))</f>
        <v>No Aceptable o Aceptable con Control Especifico</v>
      </c>
      <c r="U26" s="137" t="s">
        <v>391</v>
      </c>
      <c r="V26" s="137" t="s">
        <v>392</v>
      </c>
      <c r="W26" s="137" t="s">
        <v>392</v>
      </c>
      <c r="X26" s="149" t="s">
        <v>599</v>
      </c>
      <c r="Y26" s="148" t="s">
        <v>278</v>
      </c>
      <c r="Z26" s="148" t="s">
        <v>392</v>
      </c>
      <c r="AA26" s="149" t="s">
        <v>850</v>
      </c>
      <c r="AB26" s="147" t="s">
        <v>390</v>
      </c>
      <c r="AC26" s="209" t="s">
        <v>942</v>
      </c>
      <c r="AD26" s="153">
        <v>2</v>
      </c>
      <c r="AE26" s="154">
        <v>2</v>
      </c>
      <c r="AF26" s="156">
        <f t="shared" si="1"/>
        <v>4</v>
      </c>
      <c r="AG26" s="157">
        <f>AF26*Q26</f>
        <v>240</v>
      </c>
      <c r="AH26" s="158" t="str">
        <f t="shared" ref="AH26" si="16">IF((AG26&gt;599),"I",IF(AG26&gt;149,"II",IF(AG26&gt;39,"III",IF(AG26&lt;31,"IV"))))</f>
        <v>II</v>
      </c>
      <c r="AI26" s="155" t="str">
        <f>IF(AH26="IV","Aceptable",IF(AH26="III","Mejorable",IF(AH26="II","No Aceptable o Aceptable con Control Especifico",IF(AH26="I","No Aceptable"))))</f>
        <v>No Aceptable o Aceptable con Control Especifico</v>
      </c>
      <c r="AJ26" s="159">
        <f>R26</f>
        <v>360</v>
      </c>
      <c r="AK26" s="159">
        <f>AG26</f>
        <v>240</v>
      </c>
      <c r="AL26" s="160">
        <f>(AJ26-AK26)/AJ26</f>
        <v>0.33333333333333331</v>
      </c>
      <c r="AM26" s="161" t="s">
        <v>407</v>
      </c>
      <c r="AN26" s="210" t="s">
        <v>427</v>
      </c>
    </row>
    <row r="27" spans="1:40" ht="154.94999999999999" customHeight="1">
      <c r="A27" s="571"/>
      <c r="B27" s="162" t="s">
        <v>385</v>
      </c>
      <c r="C27" s="162" t="s">
        <v>386</v>
      </c>
      <c r="D27" s="208" t="s">
        <v>429</v>
      </c>
      <c r="E27" s="149" t="s">
        <v>848</v>
      </c>
      <c r="F27" s="208" t="s">
        <v>25</v>
      </c>
      <c r="G27" s="136" t="s">
        <v>32</v>
      </c>
      <c r="H27" s="136" t="s">
        <v>435</v>
      </c>
      <c r="I27" s="136" t="s">
        <v>664</v>
      </c>
      <c r="J27" s="147" t="s">
        <v>389</v>
      </c>
      <c r="K27" s="149" t="s">
        <v>665</v>
      </c>
      <c r="L27" s="147" t="s">
        <v>390</v>
      </c>
      <c r="M27" s="153">
        <v>2</v>
      </c>
      <c r="N27" s="154">
        <v>4</v>
      </c>
      <c r="O27" s="153">
        <f t="shared" ref="O27" si="17">M27*N27</f>
        <v>8</v>
      </c>
      <c r="P27" s="167" t="str">
        <f t="shared" si="13"/>
        <v>Medio</v>
      </c>
      <c r="Q27" s="153">
        <v>60</v>
      </c>
      <c r="R27" s="153">
        <f t="shared" si="0"/>
        <v>480</v>
      </c>
      <c r="S27" s="153" t="str">
        <f t="shared" si="14"/>
        <v>II</v>
      </c>
      <c r="T27" s="155" t="str">
        <f t="shared" si="15"/>
        <v>No Aceptable o Aceptable con Control Especifico</v>
      </c>
      <c r="U27" s="137" t="s">
        <v>666</v>
      </c>
      <c r="V27" s="137" t="s">
        <v>392</v>
      </c>
      <c r="W27" s="137" t="s">
        <v>392</v>
      </c>
      <c r="X27" s="149" t="s">
        <v>667</v>
      </c>
      <c r="Y27" s="148" t="s">
        <v>278</v>
      </c>
      <c r="Z27" s="148" t="s">
        <v>392</v>
      </c>
      <c r="AA27" s="149" t="s">
        <v>956</v>
      </c>
      <c r="AB27" s="147" t="s">
        <v>390</v>
      </c>
      <c r="AC27" s="209" t="s">
        <v>668</v>
      </c>
      <c r="AD27" s="153">
        <v>2</v>
      </c>
      <c r="AE27" s="154">
        <v>3</v>
      </c>
      <c r="AF27" s="156">
        <f>AD27*AE27</f>
        <v>6</v>
      </c>
      <c r="AG27" s="157">
        <f>AF27*Q27</f>
        <v>360</v>
      </c>
      <c r="AH27" s="158" t="str">
        <f>IF((AG27&gt;599),"I",IF(AG27&gt;149,"II",IF(AG27&gt;39,"III",IF(AG27&lt;31,"IV"))))</f>
        <v>II</v>
      </c>
      <c r="AI27" s="155" t="str">
        <f>IF(AH27="IV","Aceptable",IF(AH27="III","Mejorable",IF(AH27="II","No Aceptable o Aceptable con Control Especifico",IF(AH27="I","No Aceptable"))))</f>
        <v>No Aceptable o Aceptable con Control Especifico</v>
      </c>
      <c r="AJ27" s="159">
        <v>480</v>
      </c>
      <c r="AK27" s="159">
        <f>AG27</f>
        <v>360</v>
      </c>
      <c r="AL27" s="160">
        <f t="shared" ref="AL27" si="18">(AJ27-AK27)/AJ27</f>
        <v>0.25</v>
      </c>
      <c r="AM27" s="161" t="s">
        <v>394</v>
      </c>
      <c r="AN27" s="210" t="s">
        <v>634</v>
      </c>
    </row>
    <row r="28" spans="1:40" ht="246" customHeight="1">
      <c r="A28" s="571"/>
      <c r="B28" s="152" t="s">
        <v>385</v>
      </c>
      <c r="C28" s="162" t="s">
        <v>386</v>
      </c>
      <c r="D28" s="208" t="s">
        <v>951</v>
      </c>
      <c r="E28" s="149" t="s">
        <v>848</v>
      </c>
      <c r="F28" s="208" t="s">
        <v>25</v>
      </c>
      <c r="G28" s="136" t="s">
        <v>570</v>
      </c>
      <c r="H28" s="136" t="s">
        <v>424</v>
      </c>
      <c r="I28" s="136" t="s">
        <v>403</v>
      </c>
      <c r="J28" s="147" t="s">
        <v>389</v>
      </c>
      <c r="K28" s="147" t="s">
        <v>397</v>
      </c>
      <c r="L28" s="147" t="s">
        <v>397</v>
      </c>
      <c r="M28" s="153">
        <v>2</v>
      </c>
      <c r="N28" s="154">
        <v>3</v>
      </c>
      <c r="O28" s="156">
        <f t="shared" ref="O28:O29" si="19">M28*N28</f>
        <v>6</v>
      </c>
      <c r="P28" s="167" t="str">
        <f t="shared" si="13"/>
        <v>Medio</v>
      </c>
      <c r="Q28" s="156">
        <v>10</v>
      </c>
      <c r="R28" s="156">
        <f t="shared" si="0"/>
        <v>60</v>
      </c>
      <c r="S28" s="153" t="str">
        <f t="shared" si="14"/>
        <v>III</v>
      </c>
      <c r="T28" s="155" t="str">
        <f t="shared" si="15"/>
        <v>Mejorable</v>
      </c>
      <c r="U28" s="137" t="s">
        <v>391</v>
      </c>
      <c r="V28" s="137" t="s">
        <v>392</v>
      </c>
      <c r="W28" s="137" t="s">
        <v>392</v>
      </c>
      <c r="X28" s="149" t="s">
        <v>405</v>
      </c>
      <c r="Y28" s="148" t="s">
        <v>278</v>
      </c>
      <c r="Z28" s="148" t="s">
        <v>392</v>
      </c>
      <c r="AA28" s="149" t="s">
        <v>406</v>
      </c>
      <c r="AB28" s="147" t="s">
        <v>390</v>
      </c>
      <c r="AC28" s="209" t="s">
        <v>406</v>
      </c>
      <c r="AD28" s="153">
        <v>2</v>
      </c>
      <c r="AE28" s="154">
        <v>1</v>
      </c>
      <c r="AF28" s="156">
        <f t="shared" si="1"/>
        <v>2</v>
      </c>
      <c r="AG28" s="157">
        <f>AF28*Q28</f>
        <v>20</v>
      </c>
      <c r="AH28" s="158" t="str">
        <f>IF((AG28&gt;599),"I",IF(AG28&gt;149,"II",IF(AG28&gt;39,"III",IF(AG28&lt;31,"IV"))))</f>
        <v>IV</v>
      </c>
      <c r="AI28" s="155" t="str">
        <f>IF(AH28="IV","Aceptable",IF(AH28="III","Mejorable",IF(AH28="II","No Aceptable o Aceptable con Control Especifico",IF(AH28="I","No Aceptable"))))</f>
        <v>Aceptable</v>
      </c>
      <c r="AJ28" s="159">
        <f>R28</f>
        <v>60</v>
      </c>
      <c r="AK28" s="159">
        <f>AG28</f>
        <v>20</v>
      </c>
      <c r="AL28" s="160">
        <f>(AJ28-AK28)/AJ28</f>
        <v>0.66666666666666663</v>
      </c>
      <c r="AM28" s="161" t="s">
        <v>407</v>
      </c>
      <c r="AN28" s="210" t="s">
        <v>399</v>
      </c>
    </row>
    <row r="29" spans="1:40" ht="235.05" customHeight="1">
      <c r="A29" s="571"/>
      <c r="B29" s="152" t="s">
        <v>385</v>
      </c>
      <c r="C29" s="162" t="s">
        <v>386</v>
      </c>
      <c r="D29" s="208" t="s">
        <v>953</v>
      </c>
      <c r="E29" s="149" t="s">
        <v>848</v>
      </c>
      <c r="F29" s="208" t="s">
        <v>28</v>
      </c>
      <c r="G29" s="136" t="s">
        <v>35</v>
      </c>
      <c r="H29" s="311" t="s">
        <v>615</v>
      </c>
      <c r="I29" s="136" t="s">
        <v>605</v>
      </c>
      <c r="J29" s="149" t="s">
        <v>401</v>
      </c>
      <c r="K29" s="147" t="s">
        <v>397</v>
      </c>
      <c r="L29" s="147" t="s">
        <v>397</v>
      </c>
      <c r="M29" s="153">
        <v>2</v>
      </c>
      <c r="N29" s="154">
        <v>3</v>
      </c>
      <c r="O29" s="153">
        <f t="shared" si="19"/>
        <v>6</v>
      </c>
      <c r="P29" s="167" t="str">
        <f t="shared" si="13"/>
        <v>Medio</v>
      </c>
      <c r="Q29" s="153">
        <v>60</v>
      </c>
      <c r="R29" s="153">
        <f t="shared" si="0"/>
        <v>360</v>
      </c>
      <c r="S29" s="153" t="str">
        <f t="shared" si="14"/>
        <v>II</v>
      </c>
      <c r="T29" s="155" t="str">
        <f t="shared" si="15"/>
        <v>No Aceptable o Aceptable con Control Especifico</v>
      </c>
      <c r="U29" s="137" t="s">
        <v>391</v>
      </c>
      <c r="V29" s="137" t="s">
        <v>392</v>
      </c>
      <c r="W29" s="137" t="s">
        <v>392</v>
      </c>
      <c r="X29" s="149" t="s">
        <v>606</v>
      </c>
      <c r="Y29" s="148" t="s">
        <v>278</v>
      </c>
      <c r="Z29" s="148" t="s">
        <v>392</v>
      </c>
      <c r="AA29" s="149" t="s">
        <v>965</v>
      </c>
      <c r="AB29" s="147" t="s">
        <v>390</v>
      </c>
      <c r="AC29" s="209" t="s">
        <v>966</v>
      </c>
      <c r="AD29" s="153">
        <v>2</v>
      </c>
      <c r="AE29" s="154">
        <v>2</v>
      </c>
      <c r="AF29" s="156">
        <f t="shared" si="1"/>
        <v>4</v>
      </c>
      <c r="AG29" s="157">
        <f t="shared" ref="AG29:AG30" si="20">AF29*Q29</f>
        <v>240</v>
      </c>
      <c r="AH29" s="158" t="str">
        <f t="shared" ref="AH29:AH30" si="21">IF((AG29&gt;599),"I",IF(AG29&gt;149,"II",IF(AG29&gt;39,"III",IF(AG29&lt;31,"IV"))))</f>
        <v>II</v>
      </c>
      <c r="AI29" s="155" t="str">
        <f t="shared" ref="AI29:AI30" si="22">IF(AH29="IV","Aceptable",IF(AH29="III","Mejorable",IF(AH29="II","No Aceptable o Aceptable con Control Especifico",IF(AH29="I","No Aceptable"))))</f>
        <v>No Aceptable o Aceptable con Control Especifico</v>
      </c>
      <c r="AJ29" s="159">
        <f t="shared" ref="AJ29:AJ30" si="23">R29</f>
        <v>360</v>
      </c>
      <c r="AK29" s="159">
        <f t="shared" ref="AK29:AK30" si="24">AG29</f>
        <v>240</v>
      </c>
      <c r="AL29" s="160">
        <f t="shared" ref="AL29:AL30" si="25">(AJ29-AK29)/AJ29</f>
        <v>0.33333333333333331</v>
      </c>
      <c r="AM29" s="161" t="s">
        <v>394</v>
      </c>
      <c r="AN29" s="210" t="s">
        <v>563</v>
      </c>
    </row>
    <row r="30" spans="1:40" ht="237" customHeight="1">
      <c r="A30" s="571"/>
      <c r="B30" s="152" t="s">
        <v>385</v>
      </c>
      <c r="C30" s="162" t="s">
        <v>386</v>
      </c>
      <c r="D30" s="208" t="s">
        <v>953</v>
      </c>
      <c r="E30" s="149" t="s">
        <v>848</v>
      </c>
      <c r="F30" s="208" t="s">
        <v>28</v>
      </c>
      <c r="G30" s="136" t="s">
        <v>48</v>
      </c>
      <c r="H30" s="136" t="s">
        <v>426</v>
      </c>
      <c r="I30" s="136" t="s">
        <v>600</v>
      </c>
      <c r="J30" s="149" t="s">
        <v>603</v>
      </c>
      <c r="K30" s="149" t="s">
        <v>604</v>
      </c>
      <c r="L30" s="147" t="s">
        <v>390</v>
      </c>
      <c r="M30" s="153">
        <v>2</v>
      </c>
      <c r="N30" s="154">
        <v>3</v>
      </c>
      <c r="O30" s="153">
        <f>M30*N30</f>
        <v>6</v>
      </c>
      <c r="P30" s="167" t="str">
        <f t="shared" si="13"/>
        <v>Medio</v>
      </c>
      <c r="Q30" s="153">
        <v>60</v>
      </c>
      <c r="R30" s="153">
        <f t="shared" si="0"/>
        <v>360</v>
      </c>
      <c r="S30" s="153" t="str">
        <f t="shared" si="14"/>
        <v>II</v>
      </c>
      <c r="T30" s="155" t="str">
        <f t="shared" si="15"/>
        <v>No Aceptable o Aceptable con Control Especifico</v>
      </c>
      <c r="U30" s="137" t="s">
        <v>391</v>
      </c>
      <c r="V30" s="137" t="s">
        <v>392</v>
      </c>
      <c r="W30" s="137" t="s">
        <v>392</v>
      </c>
      <c r="X30" s="149" t="s">
        <v>398</v>
      </c>
      <c r="Y30" s="148" t="s">
        <v>278</v>
      </c>
      <c r="Z30" s="148" t="s">
        <v>392</v>
      </c>
      <c r="AA30" s="149" t="s">
        <v>964</v>
      </c>
      <c r="AB30" s="147" t="s">
        <v>837</v>
      </c>
      <c r="AC30" s="209" t="s">
        <v>659</v>
      </c>
      <c r="AD30" s="153">
        <v>2</v>
      </c>
      <c r="AE30" s="154">
        <v>2</v>
      </c>
      <c r="AF30" s="156">
        <f t="shared" si="1"/>
        <v>4</v>
      </c>
      <c r="AG30" s="157">
        <f t="shared" si="20"/>
        <v>240</v>
      </c>
      <c r="AH30" s="158" t="str">
        <f t="shared" si="21"/>
        <v>II</v>
      </c>
      <c r="AI30" s="155" t="str">
        <f t="shared" si="22"/>
        <v>No Aceptable o Aceptable con Control Especifico</v>
      </c>
      <c r="AJ30" s="159">
        <f t="shared" si="23"/>
        <v>360</v>
      </c>
      <c r="AK30" s="159">
        <f t="shared" si="24"/>
        <v>240</v>
      </c>
      <c r="AL30" s="160">
        <f t="shared" si="25"/>
        <v>0.33333333333333331</v>
      </c>
      <c r="AM30" s="161" t="s">
        <v>394</v>
      </c>
      <c r="AN30" s="210" t="s">
        <v>563</v>
      </c>
    </row>
    <row r="31" spans="1:40" ht="101.55" customHeight="1">
      <c r="A31" s="571"/>
      <c r="B31" s="152" t="s">
        <v>385</v>
      </c>
      <c r="C31" s="162" t="s">
        <v>386</v>
      </c>
      <c r="D31" s="208" t="s">
        <v>957</v>
      </c>
      <c r="E31" s="149" t="s">
        <v>848</v>
      </c>
      <c r="F31" s="311" t="s">
        <v>29</v>
      </c>
      <c r="G31" s="311" t="s">
        <v>43</v>
      </c>
      <c r="H31" s="311" t="s">
        <v>617</v>
      </c>
      <c r="I31" s="147" t="s">
        <v>618</v>
      </c>
      <c r="J31" s="147" t="s">
        <v>397</v>
      </c>
      <c r="K31" s="147" t="s">
        <v>397</v>
      </c>
      <c r="L31" s="147" t="s">
        <v>397</v>
      </c>
      <c r="M31" s="153">
        <v>2</v>
      </c>
      <c r="N31" s="154">
        <v>3</v>
      </c>
      <c r="O31" s="153">
        <f t="shared" si="12"/>
        <v>6</v>
      </c>
      <c r="P31" s="167" t="str">
        <f t="shared" si="2"/>
        <v>Medio</v>
      </c>
      <c r="Q31" s="153">
        <v>10</v>
      </c>
      <c r="R31" s="153">
        <f t="shared" si="0"/>
        <v>60</v>
      </c>
      <c r="S31" s="153" t="str">
        <f t="shared" si="3"/>
        <v>III</v>
      </c>
      <c r="T31" s="155" t="str">
        <f t="shared" si="4"/>
        <v>Mejorable</v>
      </c>
      <c r="U31" s="137" t="s">
        <v>391</v>
      </c>
      <c r="V31" s="137" t="s">
        <v>392</v>
      </c>
      <c r="W31" s="137" t="s">
        <v>392</v>
      </c>
      <c r="X31" s="149" t="s">
        <v>619</v>
      </c>
      <c r="Y31" s="148" t="s">
        <v>278</v>
      </c>
      <c r="Z31" s="147" t="s">
        <v>392</v>
      </c>
      <c r="AA31" s="149" t="s">
        <v>621</v>
      </c>
      <c r="AB31" s="147" t="s">
        <v>390</v>
      </c>
      <c r="AC31" s="209" t="s">
        <v>622</v>
      </c>
      <c r="AD31" s="153">
        <v>2</v>
      </c>
      <c r="AE31" s="154">
        <v>2</v>
      </c>
      <c r="AF31" s="156">
        <f t="shared" si="1"/>
        <v>4</v>
      </c>
      <c r="AG31" s="157">
        <f t="shared" si="7"/>
        <v>40</v>
      </c>
      <c r="AH31" s="158" t="str">
        <f t="shared" si="5"/>
        <v>III</v>
      </c>
      <c r="AI31" s="155" t="str">
        <f t="shared" si="8"/>
        <v>Mejorable</v>
      </c>
      <c r="AJ31" s="159">
        <v>60</v>
      </c>
      <c r="AK31" s="159">
        <f t="shared" si="10"/>
        <v>40</v>
      </c>
      <c r="AL31" s="160">
        <f t="shared" si="11"/>
        <v>0.33333333333333331</v>
      </c>
      <c r="AM31" s="161" t="s">
        <v>407</v>
      </c>
      <c r="AN31" s="210" t="s">
        <v>427</v>
      </c>
    </row>
    <row r="32" spans="1:40" ht="101.55" customHeight="1">
      <c r="A32" s="571"/>
      <c r="B32" s="162" t="s">
        <v>385</v>
      </c>
      <c r="C32" s="162" t="s">
        <v>386</v>
      </c>
      <c r="D32" s="208" t="s">
        <v>429</v>
      </c>
      <c r="E32" s="149" t="s">
        <v>848</v>
      </c>
      <c r="F32" s="208" t="s">
        <v>29</v>
      </c>
      <c r="G32" s="136" t="s">
        <v>36</v>
      </c>
      <c r="H32" s="136" t="s">
        <v>432</v>
      </c>
      <c r="I32" s="136" t="s">
        <v>433</v>
      </c>
      <c r="J32" s="153" t="s">
        <v>397</v>
      </c>
      <c r="K32" s="147" t="s">
        <v>397</v>
      </c>
      <c r="L32" s="147" t="s">
        <v>410</v>
      </c>
      <c r="M32" s="153">
        <v>2</v>
      </c>
      <c r="N32" s="154">
        <v>2</v>
      </c>
      <c r="O32" s="156">
        <f t="shared" si="12"/>
        <v>4</v>
      </c>
      <c r="P32" s="167" t="str">
        <f t="shared" si="2"/>
        <v>Bajo</v>
      </c>
      <c r="Q32" s="156">
        <v>60</v>
      </c>
      <c r="R32" s="156">
        <f t="shared" si="0"/>
        <v>240</v>
      </c>
      <c r="S32" s="153" t="str">
        <f t="shared" si="3"/>
        <v>II</v>
      </c>
      <c r="T32" s="155" t="str">
        <f t="shared" si="4"/>
        <v>No Aceptable o Aceptable con Control Especifico</v>
      </c>
      <c r="U32" s="137" t="s">
        <v>391</v>
      </c>
      <c r="V32" s="137" t="s">
        <v>392</v>
      </c>
      <c r="W32" s="137" t="s">
        <v>392</v>
      </c>
      <c r="X32" s="149" t="s">
        <v>434</v>
      </c>
      <c r="Y32" s="148" t="s">
        <v>278</v>
      </c>
      <c r="Z32" s="148" t="s">
        <v>392</v>
      </c>
      <c r="AA32" s="149" t="s">
        <v>963</v>
      </c>
      <c r="AB32" s="147" t="s">
        <v>390</v>
      </c>
      <c r="AC32" s="209" t="s">
        <v>958</v>
      </c>
      <c r="AD32" s="153">
        <v>2</v>
      </c>
      <c r="AE32" s="154">
        <v>1</v>
      </c>
      <c r="AF32" s="156">
        <f t="shared" si="1"/>
        <v>2</v>
      </c>
      <c r="AG32" s="157">
        <f t="shared" si="7"/>
        <v>120</v>
      </c>
      <c r="AH32" s="158" t="str">
        <f t="shared" si="5"/>
        <v>III</v>
      </c>
      <c r="AI32" s="155" t="str">
        <f t="shared" si="8"/>
        <v>Mejorable</v>
      </c>
      <c r="AJ32" s="159">
        <f t="shared" ref="AJ32" si="26">R32</f>
        <v>240</v>
      </c>
      <c r="AK32" s="159">
        <f t="shared" si="10"/>
        <v>120</v>
      </c>
      <c r="AL32" s="160">
        <f t="shared" si="11"/>
        <v>0.5</v>
      </c>
      <c r="AM32" s="161" t="s">
        <v>407</v>
      </c>
      <c r="AN32" s="210" t="s">
        <v>395</v>
      </c>
    </row>
    <row r="33" spans="1:40" ht="101.55" customHeight="1">
      <c r="A33" s="571"/>
      <c r="B33" s="152" t="s">
        <v>385</v>
      </c>
      <c r="C33" s="162" t="s">
        <v>386</v>
      </c>
      <c r="D33" s="136" t="s">
        <v>856</v>
      </c>
      <c r="E33" s="149" t="s">
        <v>848</v>
      </c>
      <c r="F33" s="208" t="s">
        <v>29</v>
      </c>
      <c r="G33" s="136" t="s">
        <v>49</v>
      </c>
      <c r="H33" s="136" t="s">
        <v>1198</v>
      </c>
      <c r="I33" s="147" t="s">
        <v>623</v>
      </c>
      <c r="J33" s="147" t="s">
        <v>389</v>
      </c>
      <c r="K33" s="149" t="s">
        <v>624</v>
      </c>
      <c r="L33" s="149" t="s">
        <v>625</v>
      </c>
      <c r="M33" s="153">
        <v>2</v>
      </c>
      <c r="N33" s="154">
        <v>3</v>
      </c>
      <c r="O33" s="153">
        <f t="shared" si="12"/>
        <v>6</v>
      </c>
      <c r="P33" s="167" t="str">
        <f t="shared" si="2"/>
        <v>Medio</v>
      </c>
      <c r="Q33" s="153">
        <v>100</v>
      </c>
      <c r="R33" s="153">
        <f t="shared" si="0"/>
        <v>600</v>
      </c>
      <c r="S33" s="153" t="str">
        <f t="shared" si="3"/>
        <v>I</v>
      </c>
      <c r="T33" s="155" t="str">
        <f t="shared" si="4"/>
        <v>No Aceptable</v>
      </c>
      <c r="U33" s="137" t="s">
        <v>391</v>
      </c>
      <c r="V33" s="137" t="s">
        <v>392</v>
      </c>
      <c r="W33" s="137" t="s">
        <v>392</v>
      </c>
      <c r="X33" s="149" t="s">
        <v>626</v>
      </c>
      <c r="Y33" s="148" t="s">
        <v>278</v>
      </c>
      <c r="Z33" s="147" t="s">
        <v>392</v>
      </c>
      <c r="AA33" s="149" t="s">
        <v>1204</v>
      </c>
      <c r="AB33" s="147" t="s">
        <v>390</v>
      </c>
      <c r="AC33" s="209" t="s">
        <v>879</v>
      </c>
      <c r="AD33" s="153">
        <v>2</v>
      </c>
      <c r="AE33" s="154">
        <v>2</v>
      </c>
      <c r="AF33" s="153">
        <f t="shared" si="1"/>
        <v>4</v>
      </c>
      <c r="AG33" s="157">
        <f t="shared" si="7"/>
        <v>400</v>
      </c>
      <c r="AH33" s="158" t="str">
        <f t="shared" si="5"/>
        <v>II</v>
      </c>
      <c r="AI33" s="155" t="str">
        <f t="shared" si="8"/>
        <v>No Aceptable o Aceptable con Control Especifico</v>
      </c>
      <c r="AJ33" s="157">
        <v>600</v>
      </c>
      <c r="AK33" s="157">
        <f t="shared" si="10"/>
        <v>400</v>
      </c>
      <c r="AL33" s="361">
        <f t="shared" si="11"/>
        <v>0.33333333333333331</v>
      </c>
      <c r="AM33" s="362" t="s">
        <v>407</v>
      </c>
      <c r="AN33" s="363" t="s">
        <v>427</v>
      </c>
    </row>
    <row r="34" spans="1:40" ht="160.94999999999999" customHeight="1">
      <c r="A34" s="571"/>
      <c r="B34" s="162" t="s">
        <v>385</v>
      </c>
      <c r="C34" s="162" t="s">
        <v>386</v>
      </c>
      <c r="D34" s="208" t="s">
        <v>952</v>
      </c>
      <c r="E34" s="149" t="s">
        <v>848</v>
      </c>
      <c r="F34" s="208" t="s">
        <v>29</v>
      </c>
      <c r="G34" s="136" t="s">
        <v>62</v>
      </c>
      <c r="H34" s="136" t="s">
        <v>439</v>
      </c>
      <c r="I34" s="147" t="s">
        <v>681</v>
      </c>
      <c r="J34" s="149" t="s">
        <v>389</v>
      </c>
      <c r="K34" s="149" t="s">
        <v>397</v>
      </c>
      <c r="L34" s="149" t="s">
        <v>682</v>
      </c>
      <c r="M34" s="153">
        <v>6</v>
      </c>
      <c r="N34" s="154">
        <v>1</v>
      </c>
      <c r="O34" s="153">
        <f t="shared" si="12"/>
        <v>6</v>
      </c>
      <c r="P34" s="167" t="str">
        <f t="shared" si="2"/>
        <v>Medio</v>
      </c>
      <c r="Q34" s="153">
        <v>100</v>
      </c>
      <c r="R34" s="153">
        <f t="shared" si="0"/>
        <v>600</v>
      </c>
      <c r="S34" s="153" t="str">
        <f t="shared" si="3"/>
        <v>I</v>
      </c>
      <c r="T34" s="155" t="str">
        <f t="shared" si="4"/>
        <v>No Aceptable</v>
      </c>
      <c r="U34" s="137" t="s">
        <v>391</v>
      </c>
      <c r="V34" s="137" t="s">
        <v>392</v>
      </c>
      <c r="W34" s="137" t="s">
        <v>392</v>
      </c>
      <c r="X34" s="149" t="s">
        <v>626</v>
      </c>
      <c r="Y34" s="148" t="s">
        <v>278</v>
      </c>
      <c r="Z34" s="147" t="s">
        <v>392</v>
      </c>
      <c r="AA34" s="149" t="s">
        <v>881</v>
      </c>
      <c r="AB34" s="147" t="s">
        <v>390</v>
      </c>
      <c r="AC34" s="209" t="s">
        <v>968</v>
      </c>
      <c r="AD34" s="153">
        <v>2</v>
      </c>
      <c r="AE34" s="154">
        <v>1</v>
      </c>
      <c r="AF34" s="156">
        <f t="shared" si="1"/>
        <v>2</v>
      </c>
      <c r="AG34" s="157">
        <f t="shared" si="7"/>
        <v>200</v>
      </c>
      <c r="AH34" s="158" t="str">
        <f t="shared" si="5"/>
        <v>II</v>
      </c>
      <c r="AI34" s="155" t="str">
        <f t="shared" si="8"/>
        <v>No Aceptable o Aceptable con Control Especifico</v>
      </c>
      <c r="AJ34" s="159">
        <v>600</v>
      </c>
      <c r="AK34" s="159">
        <f t="shared" si="10"/>
        <v>200</v>
      </c>
      <c r="AL34" s="160">
        <f t="shared" si="11"/>
        <v>0.66666666666666663</v>
      </c>
      <c r="AM34" s="161" t="s">
        <v>394</v>
      </c>
      <c r="AN34" s="210" t="s">
        <v>399</v>
      </c>
    </row>
    <row r="35" spans="1:40" ht="210" customHeight="1">
      <c r="A35" s="571"/>
      <c r="B35" s="313" t="s">
        <v>385</v>
      </c>
      <c r="C35" s="313" t="s">
        <v>386</v>
      </c>
      <c r="D35" s="315" t="s">
        <v>954</v>
      </c>
      <c r="E35" s="149" t="s">
        <v>848</v>
      </c>
      <c r="F35" s="325" t="s">
        <v>29</v>
      </c>
      <c r="G35" s="326" t="s">
        <v>67</v>
      </c>
      <c r="H35" s="326" t="s">
        <v>440</v>
      </c>
      <c r="I35" s="312" t="s">
        <v>820</v>
      </c>
      <c r="J35" s="314" t="s">
        <v>389</v>
      </c>
      <c r="K35" s="314" t="s">
        <v>397</v>
      </c>
      <c r="L35" s="314" t="s">
        <v>685</v>
      </c>
      <c r="M35" s="276">
        <v>6</v>
      </c>
      <c r="N35" s="277">
        <v>1</v>
      </c>
      <c r="O35" s="276">
        <f t="shared" si="12"/>
        <v>6</v>
      </c>
      <c r="P35" s="316" t="str">
        <f t="shared" si="2"/>
        <v>Medio</v>
      </c>
      <c r="Q35" s="276">
        <v>100</v>
      </c>
      <c r="R35" s="276">
        <f t="shared" si="0"/>
        <v>600</v>
      </c>
      <c r="S35" s="276" t="str">
        <f t="shared" si="3"/>
        <v>I</v>
      </c>
      <c r="T35" s="281" t="str">
        <f t="shared" si="4"/>
        <v>No Aceptable</v>
      </c>
      <c r="U35" s="317" t="s">
        <v>391</v>
      </c>
      <c r="V35" s="317" t="s">
        <v>392</v>
      </c>
      <c r="W35" s="317" t="s">
        <v>392</v>
      </c>
      <c r="X35" s="314" t="s">
        <v>626</v>
      </c>
      <c r="Y35" s="318" t="s">
        <v>278</v>
      </c>
      <c r="Z35" s="312" t="s">
        <v>392</v>
      </c>
      <c r="AA35" s="314" t="s">
        <v>962</v>
      </c>
      <c r="AB35" s="312" t="s">
        <v>390</v>
      </c>
      <c r="AC35" s="327" t="s">
        <v>687</v>
      </c>
      <c r="AD35" s="328">
        <v>2</v>
      </c>
      <c r="AE35" s="329">
        <v>1</v>
      </c>
      <c r="AF35" s="330">
        <f t="shared" si="1"/>
        <v>2</v>
      </c>
      <c r="AG35" s="331">
        <f t="shared" si="7"/>
        <v>200</v>
      </c>
      <c r="AH35" s="332" t="str">
        <f t="shared" si="5"/>
        <v>II</v>
      </c>
      <c r="AI35" s="333" t="str">
        <f t="shared" si="8"/>
        <v>No Aceptable o Aceptable con Control Especifico</v>
      </c>
      <c r="AJ35" s="334">
        <v>600</v>
      </c>
      <c r="AK35" s="334">
        <f t="shared" si="10"/>
        <v>200</v>
      </c>
      <c r="AL35" s="335">
        <f t="shared" si="11"/>
        <v>0.66666666666666663</v>
      </c>
      <c r="AM35" s="336" t="s">
        <v>394</v>
      </c>
      <c r="AN35" s="284" t="s">
        <v>399</v>
      </c>
    </row>
    <row r="36" spans="1:40" ht="232.05" customHeight="1">
      <c r="A36" s="571"/>
      <c r="B36" s="162" t="s">
        <v>385</v>
      </c>
      <c r="C36" s="162" t="s">
        <v>386</v>
      </c>
      <c r="D36" s="208" t="s">
        <v>953</v>
      </c>
      <c r="E36" s="149" t="s">
        <v>848</v>
      </c>
      <c r="F36" s="323" t="s">
        <v>29</v>
      </c>
      <c r="G36" s="311" t="s">
        <v>56</v>
      </c>
      <c r="H36" s="311" t="s">
        <v>629</v>
      </c>
      <c r="I36" s="147" t="s">
        <v>632</v>
      </c>
      <c r="J36" s="149" t="s">
        <v>631</v>
      </c>
      <c r="K36" s="149" t="s">
        <v>630</v>
      </c>
      <c r="L36" s="149" t="s">
        <v>637</v>
      </c>
      <c r="M36" s="153">
        <v>2</v>
      </c>
      <c r="N36" s="154">
        <v>4</v>
      </c>
      <c r="O36" s="153">
        <f t="shared" si="12"/>
        <v>8</v>
      </c>
      <c r="P36" s="167" t="str">
        <f t="shared" si="2"/>
        <v>Medio</v>
      </c>
      <c r="Q36" s="153">
        <v>100</v>
      </c>
      <c r="R36" s="153">
        <f t="shared" si="0"/>
        <v>800</v>
      </c>
      <c r="S36" s="153" t="str">
        <f t="shared" si="3"/>
        <v>I</v>
      </c>
      <c r="T36" s="155" t="str">
        <f t="shared" si="4"/>
        <v>No Aceptable</v>
      </c>
      <c r="U36" s="137" t="s">
        <v>391</v>
      </c>
      <c r="V36" s="260" t="s">
        <v>392</v>
      </c>
      <c r="W36" s="260" t="s">
        <v>392</v>
      </c>
      <c r="X36" s="261" t="s">
        <v>626</v>
      </c>
      <c r="Y36" s="262" t="s">
        <v>278</v>
      </c>
      <c r="Z36" s="263" t="s">
        <v>633</v>
      </c>
      <c r="AA36" s="261" t="s">
        <v>961</v>
      </c>
      <c r="AB36" s="263" t="s">
        <v>635</v>
      </c>
      <c r="AC36" s="264" t="s">
        <v>642</v>
      </c>
      <c r="AD36" s="265">
        <v>2</v>
      </c>
      <c r="AE36" s="266">
        <v>2</v>
      </c>
      <c r="AF36" s="267">
        <f t="shared" si="1"/>
        <v>4</v>
      </c>
      <c r="AG36" s="268">
        <f t="shared" si="7"/>
        <v>400</v>
      </c>
      <c r="AH36" s="269" t="str">
        <f t="shared" si="5"/>
        <v>II</v>
      </c>
      <c r="AI36" s="270" t="str">
        <f t="shared" si="8"/>
        <v>No Aceptable o Aceptable con Control Especifico</v>
      </c>
      <c r="AJ36" s="271">
        <v>800</v>
      </c>
      <c r="AK36" s="271">
        <f t="shared" si="10"/>
        <v>400</v>
      </c>
      <c r="AL36" s="272">
        <f t="shared" si="11"/>
        <v>0.5</v>
      </c>
      <c r="AM36" s="273" t="s">
        <v>407</v>
      </c>
      <c r="AN36" s="210" t="s">
        <v>395</v>
      </c>
    </row>
    <row r="37" spans="1:40" ht="241.95" customHeight="1">
      <c r="A37" s="571"/>
      <c r="B37" s="162" t="s">
        <v>385</v>
      </c>
      <c r="C37" s="162" t="s">
        <v>574</v>
      </c>
      <c r="D37" s="208" t="s">
        <v>953</v>
      </c>
      <c r="E37" s="149" t="s">
        <v>848</v>
      </c>
      <c r="F37" s="311" t="s">
        <v>30</v>
      </c>
      <c r="G37" s="311" t="s">
        <v>44</v>
      </c>
      <c r="H37" s="311" t="s">
        <v>1040</v>
      </c>
      <c r="I37" s="149" t="s">
        <v>645</v>
      </c>
      <c r="J37" s="147" t="s">
        <v>390</v>
      </c>
      <c r="K37" s="147" t="s">
        <v>638</v>
      </c>
      <c r="L37" s="147" t="s">
        <v>639</v>
      </c>
      <c r="M37" s="153">
        <v>2</v>
      </c>
      <c r="N37" s="154">
        <v>4</v>
      </c>
      <c r="O37" s="153">
        <f t="shared" si="12"/>
        <v>8</v>
      </c>
      <c r="P37" s="167" t="str">
        <f t="shared" si="2"/>
        <v>Medio</v>
      </c>
      <c r="Q37" s="153">
        <v>100</v>
      </c>
      <c r="R37" s="153">
        <f t="shared" si="0"/>
        <v>800</v>
      </c>
      <c r="S37" s="153" t="str">
        <f t="shared" si="3"/>
        <v>I</v>
      </c>
      <c r="T37" s="155" t="str">
        <f t="shared" si="4"/>
        <v>No Aceptable</v>
      </c>
      <c r="U37" s="137" t="s">
        <v>391</v>
      </c>
      <c r="V37" s="137" t="s">
        <v>392</v>
      </c>
      <c r="W37" s="137" t="s">
        <v>392</v>
      </c>
      <c r="X37" s="149" t="s">
        <v>626</v>
      </c>
      <c r="Y37" s="262" t="s">
        <v>278</v>
      </c>
      <c r="Z37" s="263" t="s">
        <v>392</v>
      </c>
      <c r="AA37" s="261" t="s">
        <v>960</v>
      </c>
      <c r="AB37" s="263" t="s">
        <v>641</v>
      </c>
      <c r="AC37" s="264" t="s">
        <v>643</v>
      </c>
      <c r="AD37" s="265">
        <v>2</v>
      </c>
      <c r="AE37" s="266">
        <v>3</v>
      </c>
      <c r="AF37" s="267">
        <f t="shared" si="1"/>
        <v>6</v>
      </c>
      <c r="AG37" s="268">
        <f t="shared" si="7"/>
        <v>600</v>
      </c>
      <c r="AH37" s="269" t="str">
        <f t="shared" si="5"/>
        <v>I</v>
      </c>
      <c r="AI37" s="270" t="str">
        <f t="shared" si="8"/>
        <v>No Aceptable</v>
      </c>
      <c r="AJ37" s="271">
        <v>800</v>
      </c>
      <c r="AK37" s="271">
        <f t="shared" si="10"/>
        <v>600</v>
      </c>
      <c r="AL37" s="272">
        <f t="shared" si="11"/>
        <v>0.25</v>
      </c>
      <c r="AM37" s="273" t="s">
        <v>407</v>
      </c>
      <c r="AN37" s="210" t="s">
        <v>634</v>
      </c>
    </row>
    <row r="38" spans="1:40" ht="145.19999999999999">
      <c r="A38" s="573" t="s">
        <v>444</v>
      </c>
      <c r="B38" s="162" t="s">
        <v>385</v>
      </c>
      <c r="C38" s="162" t="s">
        <v>386</v>
      </c>
      <c r="D38" s="136" t="s">
        <v>447</v>
      </c>
      <c r="E38" s="149" t="s">
        <v>848</v>
      </c>
      <c r="F38" s="208" t="s">
        <v>25</v>
      </c>
      <c r="G38" s="136" t="s">
        <v>32</v>
      </c>
      <c r="H38" s="136" t="s">
        <v>448</v>
      </c>
      <c r="I38" s="136" t="s">
        <v>664</v>
      </c>
      <c r="J38" s="147" t="s">
        <v>389</v>
      </c>
      <c r="K38" s="149" t="s">
        <v>665</v>
      </c>
      <c r="L38" s="147" t="s">
        <v>390</v>
      </c>
      <c r="M38" s="153">
        <v>2</v>
      </c>
      <c r="N38" s="154">
        <v>4</v>
      </c>
      <c r="O38" s="153">
        <f t="shared" si="12"/>
        <v>8</v>
      </c>
      <c r="P38" s="167" t="str">
        <f t="shared" si="2"/>
        <v>Medio</v>
      </c>
      <c r="Q38" s="153">
        <v>60</v>
      </c>
      <c r="R38" s="153">
        <f t="shared" si="0"/>
        <v>480</v>
      </c>
      <c r="S38" s="153" t="str">
        <f t="shared" si="3"/>
        <v>II</v>
      </c>
      <c r="T38" s="155" t="str">
        <f t="shared" si="4"/>
        <v>No Aceptable o Aceptable con Control Especifico</v>
      </c>
      <c r="U38" s="137" t="s">
        <v>666</v>
      </c>
      <c r="V38" s="137" t="s">
        <v>392</v>
      </c>
      <c r="W38" s="137" t="s">
        <v>392</v>
      </c>
      <c r="X38" s="149" t="s">
        <v>667</v>
      </c>
      <c r="Y38" s="148" t="s">
        <v>278</v>
      </c>
      <c r="Z38" s="148" t="s">
        <v>392</v>
      </c>
      <c r="AA38" s="149" t="s">
        <v>669</v>
      </c>
      <c r="AB38" s="147" t="s">
        <v>390</v>
      </c>
      <c r="AC38" s="209" t="s">
        <v>668</v>
      </c>
      <c r="AD38" s="276">
        <v>2</v>
      </c>
      <c r="AE38" s="277">
        <v>3</v>
      </c>
      <c r="AF38" s="278">
        <f>AD38*AE38</f>
        <v>6</v>
      </c>
      <c r="AG38" s="279">
        <f>AF38*Q38</f>
        <v>360</v>
      </c>
      <c r="AH38" s="280" t="str">
        <f>IF((AG38&gt;599),"I",IF(AG38&gt;149,"II",IF(AG38&gt;39,"III",IF(AG38&lt;31,"IV"))))</f>
        <v>II</v>
      </c>
      <c r="AI38" s="281" t="str">
        <f>IF(AH38="IV","Aceptable",IF(AH38="III","Mejorable",IF(AH38="II","No Aceptable o Aceptable con Control Especifico",IF(AH38="I","No Aceptable"))))</f>
        <v>No Aceptable o Aceptable con Control Especifico</v>
      </c>
      <c r="AJ38" s="282">
        <v>480</v>
      </c>
      <c r="AK38" s="282">
        <f>AG38</f>
        <v>360</v>
      </c>
      <c r="AL38" s="283">
        <f t="shared" si="11"/>
        <v>0.25</v>
      </c>
      <c r="AM38" s="161" t="s">
        <v>394</v>
      </c>
      <c r="AN38" s="210" t="s">
        <v>634</v>
      </c>
    </row>
    <row r="39" spans="1:40" ht="198">
      <c r="A39" s="574"/>
      <c r="B39" s="162" t="s">
        <v>385</v>
      </c>
      <c r="C39" s="162" t="s">
        <v>386</v>
      </c>
      <c r="D39" s="136" t="s">
        <v>449</v>
      </c>
      <c r="E39" s="149" t="s">
        <v>848</v>
      </c>
      <c r="F39" s="208" t="s">
        <v>25</v>
      </c>
      <c r="G39" s="136" t="s">
        <v>39</v>
      </c>
      <c r="H39" s="136" t="s">
        <v>450</v>
      </c>
      <c r="I39" s="339" t="s">
        <v>655</v>
      </c>
      <c r="J39" s="149" t="s">
        <v>389</v>
      </c>
      <c r="K39" s="147" t="s">
        <v>397</v>
      </c>
      <c r="L39" s="149" t="s">
        <v>404</v>
      </c>
      <c r="M39" s="153">
        <v>2</v>
      </c>
      <c r="N39" s="154">
        <v>4</v>
      </c>
      <c r="O39" s="153">
        <f t="shared" si="12"/>
        <v>8</v>
      </c>
      <c r="P39" s="167" t="str">
        <f t="shared" si="2"/>
        <v>Medio</v>
      </c>
      <c r="Q39" s="153">
        <v>25</v>
      </c>
      <c r="R39" s="153">
        <f t="shared" si="0"/>
        <v>200</v>
      </c>
      <c r="S39" s="153" t="str">
        <f t="shared" si="3"/>
        <v>II</v>
      </c>
      <c r="T39" s="221" t="str">
        <f t="shared" si="4"/>
        <v>No Aceptable o Aceptable con Control Especifico</v>
      </c>
      <c r="U39" s="137" t="s">
        <v>391</v>
      </c>
      <c r="V39" s="137" t="s">
        <v>392</v>
      </c>
      <c r="W39" s="137" t="s">
        <v>392</v>
      </c>
      <c r="X39" s="149" t="s">
        <v>609</v>
      </c>
      <c r="Y39" s="148" t="s">
        <v>278</v>
      </c>
      <c r="Z39" s="147" t="s">
        <v>610</v>
      </c>
      <c r="AA39" s="149" t="s">
        <v>611</v>
      </c>
      <c r="AB39" s="147" t="s">
        <v>390</v>
      </c>
      <c r="AC39" s="209" t="s">
        <v>620</v>
      </c>
      <c r="AD39" s="153">
        <v>2</v>
      </c>
      <c r="AE39" s="154">
        <v>3</v>
      </c>
      <c r="AF39" s="156">
        <f t="shared" ref="AF39:AF60" si="27">AD39*AE39</f>
        <v>6</v>
      </c>
      <c r="AG39" s="157">
        <f t="shared" ref="AG39:AG41" si="28">AF39*Q39</f>
        <v>150</v>
      </c>
      <c r="AH39" s="158" t="str">
        <f t="shared" ref="AH39:AH41" si="29">IF((AG39&gt;599),"I",IF(AG39&gt;149,"II",IF(AG39&gt;39,"III",IF(AG39&lt;31,"IV"))))</f>
        <v>II</v>
      </c>
      <c r="AI39" s="155" t="str">
        <f t="shared" ref="AI39:AI41" si="30">IF(AH39="IV","Aceptable",IF(AH39="III","Mejorable",IF(AH39="II","No Aceptable o Aceptable con Control Especifico",IF(AH39="I","No Aceptable"))))</f>
        <v>No Aceptable o Aceptable con Control Especifico</v>
      </c>
      <c r="AJ39" s="159">
        <v>200</v>
      </c>
      <c r="AK39" s="159">
        <f t="shared" ref="AK39:AK41" si="31">AG39</f>
        <v>150</v>
      </c>
      <c r="AL39" s="160">
        <f t="shared" si="11"/>
        <v>0.25</v>
      </c>
      <c r="AM39" s="161" t="s">
        <v>407</v>
      </c>
      <c r="AN39" s="210" t="s">
        <v>634</v>
      </c>
    </row>
    <row r="40" spans="1:40" ht="198">
      <c r="A40" s="574"/>
      <c r="B40" s="162" t="s">
        <v>385</v>
      </c>
      <c r="C40" s="162" t="s">
        <v>386</v>
      </c>
      <c r="D40" s="136" t="s">
        <v>449</v>
      </c>
      <c r="E40" s="149" t="s">
        <v>848</v>
      </c>
      <c r="F40" s="208" t="s">
        <v>25</v>
      </c>
      <c r="G40" s="136" t="s">
        <v>570</v>
      </c>
      <c r="H40" s="136" t="s">
        <v>441</v>
      </c>
      <c r="I40" s="136" t="s">
        <v>403</v>
      </c>
      <c r="J40" s="149" t="s">
        <v>389</v>
      </c>
      <c r="K40" s="147" t="s">
        <v>397</v>
      </c>
      <c r="L40" s="149" t="s">
        <v>404</v>
      </c>
      <c r="M40" s="153">
        <v>2</v>
      </c>
      <c r="N40" s="154">
        <v>3</v>
      </c>
      <c r="O40" s="153">
        <f t="shared" si="12"/>
        <v>6</v>
      </c>
      <c r="P40" s="167" t="str">
        <f t="shared" si="2"/>
        <v>Medio</v>
      </c>
      <c r="Q40" s="153">
        <v>10</v>
      </c>
      <c r="R40" s="153">
        <f t="shared" si="0"/>
        <v>60</v>
      </c>
      <c r="S40" s="153" t="str">
        <f t="shared" si="3"/>
        <v>III</v>
      </c>
      <c r="T40" s="221" t="str">
        <f t="shared" si="4"/>
        <v>Mejorable</v>
      </c>
      <c r="U40" s="137" t="s">
        <v>391</v>
      </c>
      <c r="V40" s="137" t="s">
        <v>392</v>
      </c>
      <c r="W40" s="137" t="s">
        <v>392</v>
      </c>
      <c r="X40" s="149" t="s">
        <v>405</v>
      </c>
      <c r="Y40" s="148" t="s">
        <v>278</v>
      </c>
      <c r="Z40" s="147" t="s">
        <v>607</v>
      </c>
      <c r="AA40" s="149" t="s">
        <v>608</v>
      </c>
      <c r="AB40" s="147" t="s">
        <v>390</v>
      </c>
      <c r="AC40" s="209" t="s">
        <v>658</v>
      </c>
      <c r="AD40" s="153">
        <v>2</v>
      </c>
      <c r="AE40" s="154">
        <v>2</v>
      </c>
      <c r="AF40" s="156">
        <f t="shared" si="27"/>
        <v>4</v>
      </c>
      <c r="AG40" s="157">
        <f t="shared" si="28"/>
        <v>40</v>
      </c>
      <c r="AH40" s="158" t="str">
        <f t="shared" si="29"/>
        <v>III</v>
      </c>
      <c r="AI40" s="155" t="str">
        <f t="shared" si="30"/>
        <v>Mejorable</v>
      </c>
      <c r="AJ40" s="159">
        <f t="shared" ref="AJ40:AJ41" si="32">R40</f>
        <v>60</v>
      </c>
      <c r="AK40" s="159">
        <f t="shared" si="31"/>
        <v>40</v>
      </c>
      <c r="AL40" s="160">
        <f t="shared" si="11"/>
        <v>0.33333333333333331</v>
      </c>
      <c r="AM40" s="161" t="s">
        <v>407</v>
      </c>
      <c r="AN40" s="210" t="s">
        <v>427</v>
      </c>
    </row>
    <row r="41" spans="1:40" ht="138">
      <c r="A41" s="574"/>
      <c r="B41" s="162" t="s">
        <v>385</v>
      </c>
      <c r="C41" s="162" t="s">
        <v>386</v>
      </c>
      <c r="D41" s="136" t="s">
        <v>445</v>
      </c>
      <c r="E41" s="149" t="s">
        <v>848</v>
      </c>
      <c r="F41" s="208" t="s">
        <v>25</v>
      </c>
      <c r="G41" s="136" t="s">
        <v>569</v>
      </c>
      <c r="H41" s="320" t="s">
        <v>1009</v>
      </c>
      <c r="I41" s="149" t="s">
        <v>706</v>
      </c>
      <c r="J41" s="149" t="s">
        <v>389</v>
      </c>
      <c r="K41" s="147" t="s">
        <v>397</v>
      </c>
      <c r="L41" s="149" t="s">
        <v>707</v>
      </c>
      <c r="M41" s="153">
        <v>2</v>
      </c>
      <c r="N41" s="154">
        <v>3</v>
      </c>
      <c r="O41" s="153">
        <f t="shared" si="12"/>
        <v>6</v>
      </c>
      <c r="P41" s="167" t="str">
        <f t="shared" si="2"/>
        <v>Medio</v>
      </c>
      <c r="Q41" s="153">
        <v>60</v>
      </c>
      <c r="R41" s="153">
        <f t="shared" si="0"/>
        <v>360</v>
      </c>
      <c r="S41" s="153" t="str">
        <f t="shared" si="3"/>
        <v>II</v>
      </c>
      <c r="T41" s="155" t="str">
        <f t="shared" si="4"/>
        <v>No Aceptable o Aceptable con Control Especifico</v>
      </c>
      <c r="U41" s="137" t="s">
        <v>391</v>
      </c>
      <c r="V41" s="137" t="s">
        <v>392</v>
      </c>
      <c r="W41" s="137" t="s">
        <v>392</v>
      </c>
      <c r="X41" s="149" t="s">
        <v>708</v>
      </c>
      <c r="Y41" s="148" t="s">
        <v>278</v>
      </c>
      <c r="Z41" s="147" t="s">
        <v>392</v>
      </c>
      <c r="AA41" s="149" t="s">
        <v>709</v>
      </c>
      <c r="AB41" s="147" t="s">
        <v>390</v>
      </c>
      <c r="AC41" s="209" t="s">
        <v>710</v>
      </c>
      <c r="AD41" s="153">
        <v>2</v>
      </c>
      <c r="AE41" s="154">
        <v>2</v>
      </c>
      <c r="AF41" s="156">
        <f t="shared" si="27"/>
        <v>4</v>
      </c>
      <c r="AG41" s="157">
        <f t="shared" si="28"/>
        <v>240</v>
      </c>
      <c r="AH41" s="158" t="str">
        <f t="shared" si="29"/>
        <v>II</v>
      </c>
      <c r="AI41" s="155" t="str">
        <f t="shared" si="30"/>
        <v>No Aceptable o Aceptable con Control Especifico</v>
      </c>
      <c r="AJ41" s="159">
        <f t="shared" si="32"/>
        <v>360</v>
      </c>
      <c r="AK41" s="159">
        <f t="shared" si="31"/>
        <v>240</v>
      </c>
      <c r="AL41" s="160">
        <f t="shared" si="11"/>
        <v>0.33333333333333331</v>
      </c>
      <c r="AM41" s="161" t="s">
        <v>394</v>
      </c>
      <c r="AN41" s="210" t="s">
        <v>427</v>
      </c>
    </row>
    <row r="42" spans="1:40" ht="211.2">
      <c r="A42" s="574"/>
      <c r="B42" s="152" t="s">
        <v>385</v>
      </c>
      <c r="C42" s="162" t="s">
        <v>386</v>
      </c>
      <c r="D42" s="136" t="s">
        <v>387</v>
      </c>
      <c r="E42" s="149" t="s">
        <v>848</v>
      </c>
      <c r="F42" s="208" t="s">
        <v>27</v>
      </c>
      <c r="G42" s="136" t="s">
        <v>388</v>
      </c>
      <c r="H42" s="208" t="s">
        <v>743</v>
      </c>
      <c r="I42" s="136" t="s">
        <v>596</v>
      </c>
      <c r="J42" s="147" t="s">
        <v>389</v>
      </c>
      <c r="K42" s="149" t="s">
        <v>592</v>
      </c>
      <c r="L42" s="147" t="s">
        <v>390</v>
      </c>
      <c r="M42" s="153">
        <v>2</v>
      </c>
      <c r="N42" s="154">
        <v>3</v>
      </c>
      <c r="O42" s="153">
        <f>M42*N42</f>
        <v>6</v>
      </c>
      <c r="P42" s="167" t="str">
        <f>IF((O42&gt;23),"MuyAlto",IF(O42&gt;9,"Alto",IF(O42&gt;5,"Medio",IF(O42&lt;6,"Bajo"))))</f>
        <v>Medio</v>
      </c>
      <c r="Q42" s="153">
        <v>25</v>
      </c>
      <c r="R42" s="153">
        <f t="shared" si="0"/>
        <v>150</v>
      </c>
      <c r="S42" s="153" t="str">
        <f>IF((R42&gt;599),"I",IF(R42&gt;149,"II",IF(R42&gt;39,"III",IF(R42&lt;31,"IV"))))</f>
        <v>II</v>
      </c>
      <c r="T42" s="155" t="str">
        <f>IF(S42="IV","Aceptable",IF(S42="III","Mejorable",IF(S42="II","No Aceptable o Aceptable con Control Especifico",IF(S42="I","No Aceptable"))))</f>
        <v>No Aceptable o Aceptable con Control Especifico</v>
      </c>
      <c r="U42" s="137" t="s">
        <v>391</v>
      </c>
      <c r="V42" s="137" t="s">
        <v>392</v>
      </c>
      <c r="W42" s="137" t="s">
        <v>392</v>
      </c>
      <c r="X42" s="149" t="s">
        <v>593</v>
      </c>
      <c r="Y42" s="148" t="s">
        <v>278</v>
      </c>
      <c r="Z42" s="148" t="s">
        <v>392</v>
      </c>
      <c r="AA42" s="149" t="s">
        <v>838</v>
      </c>
      <c r="AB42" s="147" t="s">
        <v>390</v>
      </c>
      <c r="AC42" s="209" t="s">
        <v>942</v>
      </c>
      <c r="AD42" s="153">
        <v>2</v>
      </c>
      <c r="AE42" s="154">
        <v>2</v>
      </c>
      <c r="AF42" s="156">
        <f t="shared" si="27"/>
        <v>4</v>
      </c>
      <c r="AG42" s="157">
        <f>AF42*Q42</f>
        <v>100</v>
      </c>
      <c r="AH42" s="158" t="str">
        <f>IF((AG42&gt;599),"I",IF(AG42&gt;149,"II",IF(AG42&gt;39,"III",IF(AG42&lt;31,"IV"))))</f>
        <v>III</v>
      </c>
      <c r="AI42" s="155" t="str">
        <f>IF(AH42="IV","Aceptable",IF(AH42="III","Mejorable",IF(AH42="II","No Aceptable o Aceptable con Control Especifico",IF(AH42="I","No Aceptable"))))</f>
        <v>Mejorable</v>
      </c>
      <c r="AJ42" s="159">
        <f>R42</f>
        <v>150</v>
      </c>
      <c r="AK42" s="159">
        <f>AG42</f>
        <v>100</v>
      </c>
      <c r="AL42" s="160">
        <f>(AJ42-AK42)/AJ42</f>
        <v>0.33333333333333331</v>
      </c>
      <c r="AM42" s="161" t="s">
        <v>394</v>
      </c>
      <c r="AN42" s="210" t="s">
        <v>427</v>
      </c>
    </row>
    <row r="43" spans="1:40" ht="237.6">
      <c r="A43" s="574"/>
      <c r="B43" s="152" t="s">
        <v>385</v>
      </c>
      <c r="C43" s="162" t="s">
        <v>386</v>
      </c>
      <c r="D43" s="136" t="s">
        <v>449</v>
      </c>
      <c r="E43" s="149" t="s">
        <v>848</v>
      </c>
      <c r="F43" s="208" t="s">
        <v>27</v>
      </c>
      <c r="G43" s="208" t="s">
        <v>566</v>
      </c>
      <c r="H43" s="208" t="s">
        <v>612</v>
      </c>
      <c r="I43" s="136" t="s">
        <v>594</v>
      </c>
      <c r="J43" s="147" t="s">
        <v>389</v>
      </c>
      <c r="K43" s="149" t="s">
        <v>595</v>
      </c>
      <c r="L43" s="147" t="s">
        <v>390</v>
      </c>
      <c r="M43" s="153">
        <v>2</v>
      </c>
      <c r="N43" s="154">
        <v>3</v>
      </c>
      <c r="O43" s="153">
        <f t="shared" ref="O43:O44" si="33">M43*N43</f>
        <v>6</v>
      </c>
      <c r="P43" s="167" t="str">
        <f t="shared" ref="P43:P56" si="34">IF((O43&gt;23),"MuyAlto",IF(O43&gt;9,"Alto",IF(O43&gt;5,"Medio",IF(O43&lt;6,"Bajo"))))</f>
        <v>Medio</v>
      </c>
      <c r="Q43" s="153">
        <v>60</v>
      </c>
      <c r="R43" s="153">
        <f t="shared" si="0"/>
        <v>360</v>
      </c>
      <c r="S43" s="153" t="str">
        <f t="shared" ref="S43:S56" si="35">IF((R43&gt;599),"I",IF(R43&gt;149,"II",IF(R43&gt;39,"III",IF(R43&lt;31,"IV"))))</f>
        <v>II</v>
      </c>
      <c r="T43" s="155" t="str">
        <f t="shared" ref="T43:T56" si="36">IF(S43="IV","Aceptable",IF(S43="III","Mejorable",IF(S43="II","No Aceptable o Aceptable con Control Especifico",IF(S43="I","No Aceptable"))))</f>
        <v>No Aceptable o Aceptable con Control Especifico</v>
      </c>
      <c r="U43" s="137" t="s">
        <v>391</v>
      </c>
      <c r="V43" s="137" t="s">
        <v>392</v>
      </c>
      <c r="W43" s="137" t="s">
        <v>392</v>
      </c>
      <c r="X43" s="149" t="s">
        <v>599</v>
      </c>
      <c r="Y43" s="148" t="s">
        <v>278</v>
      </c>
      <c r="Z43" s="148" t="s">
        <v>392</v>
      </c>
      <c r="AA43" s="149" t="s">
        <v>850</v>
      </c>
      <c r="AB43" s="147" t="s">
        <v>390</v>
      </c>
      <c r="AC43" s="209" t="s">
        <v>942</v>
      </c>
      <c r="AD43" s="153">
        <v>2</v>
      </c>
      <c r="AE43" s="154">
        <v>2</v>
      </c>
      <c r="AF43" s="156">
        <f t="shared" si="27"/>
        <v>4</v>
      </c>
      <c r="AG43" s="157">
        <f>AF43*Q43</f>
        <v>240</v>
      </c>
      <c r="AH43" s="158" t="str">
        <f t="shared" ref="AH43:AH56" si="37">IF((AG43&gt;599),"I",IF(AG43&gt;149,"II",IF(AG43&gt;39,"III",IF(AG43&lt;31,"IV"))))</f>
        <v>II</v>
      </c>
      <c r="AI43" s="155" t="str">
        <f>IF(AH43="IV","Aceptable",IF(AH43="III","Mejorable",IF(AH43="II","No Aceptable o Aceptable con Control Especifico",IF(AH43="I","No Aceptable"))))</f>
        <v>No Aceptable o Aceptable con Control Especifico</v>
      </c>
      <c r="AJ43" s="159">
        <f>R43</f>
        <v>360</v>
      </c>
      <c r="AK43" s="159">
        <f>AG43</f>
        <v>240</v>
      </c>
      <c r="AL43" s="160">
        <f>(AJ43-AK43)/AJ43</f>
        <v>0.33333333333333331</v>
      </c>
      <c r="AM43" s="161" t="s">
        <v>394</v>
      </c>
      <c r="AN43" s="210" t="s">
        <v>427</v>
      </c>
    </row>
    <row r="44" spans="1:40" ht="198">
      <c r="A44" s="574"/>
      <c r="B44" s="162" t="s">
        <v>385</v>
      </c>
      <c r="C44" s="162" t="s">
        <v>386</v>
      </c>
      <c r="D44" s="136" t="s">
        <v>449</v>
      </c>
      <c r="E44" s="149" t="s">
        <v>848</v>
      </c>
      <c r="F44" s="208" t="s">
        <v>28</v>
      </c>
      <c r="G44" s="136" t="s">
        <v>35</v>
      </c>
      <c r="H44" s="311" t="s">
        <v>615</v>
      </c>
      <c r="I44" s="136" t="s">
        <v>605</v>
      </c>
      <c r="J44" s="149" t="s">
        <v>401</v>
      </c>
      <c r="K44" s="147" t="s">
        <v>397</v>
      </c>
      <c r="L44" s="147" t="s">
        <v>397</v>
      </c>
      <c r="M44" s="153">
        <v>2</v>
      </c>
      <c r="N44" s="154">
        <v>3</v>
      </c>
      <c r="O44" s="153">
        <f t="shared" si="33"/>
        <v>6</v>
      </c>
      <c r="P44" s="167" t="str">
        <f t="shared" si="34"/>
        <v>Medio</v>
      </c>
      <c r="Q44" s="153">
        <v>60</v>
      </c>
      <c r="R44" s="153">
        <f t="shared" si="0"/>
        <v>360</v>
      </c>
      <c r="S44" s="153" t="str">
        <f t="shared" si="35"/>
        <v>II</v>
      </c>
      <c r="T44" s="155" t="str">
        <f t="shared" si="36"/>
        <v>No Aceptable o Aceptable con Control Especifico</v>
      </c>
      <c r="U44" s="137" t="s">
        <v>391</v>
      </c>
      <c r="V44" s="137" t="s">
        <v>392</v>
      </c>
      <c r="W44" s="137" t="s">
        <v>392</v>
      </c>
      <c r="X44" s="149" t="s">
        <v>606</v>
      </c>
      <c r="Y44" s="148" t="s">
        <v>278</v>
      </c>
      <c r="Z44" s="148" t="s">
        <v>392</v>
      </c>
      <c r="AA44" s="149" t="s">
        <v>965</v>
      </c>
      <c r="AB44" s="147" t="s">
        <v>390</v>
      </c>
      <c r="AC44" s="209" t="s">
        <v>966</v>
      </c>
      <c r="AD44" s="153">
        <v>2</v>
      </c>
      <c r="AE44" s="154">
        <v>2</v>
      </c>
      <c r="AF44" s="156">
        <f t="shared" si="27"/>
        <v>4</v>
      </c>
      <c r="AG44" s="157">
        <f t="shared" ref="AG44:AG56" si="38">AF44*Q44</f>
        <v>240</v>
      </c>
      <c r="AH44" s="158" t="str">
        <f t="shared" si="37"/>
        <v>II</v>
      </c>
      <c r="AI44" s="155" t="str">
        <f t="shared" ref="AI44:AI56" si="39">IF(AH44="IV","Aceptable",IF(AH44="III","Mejorable",IF(AH44="II","No Aceptable o Aceptable con Control Especifico",IF(AH44="I","No Aceptable"))))</f>
        <v>No Aceptable o Aceptable con Control Especifico</v>
      </c>
      <c r="AJ44" s="159">
        <f t="shared" ref="AJ44:AJ45" si="40">R44</f>
        <v>360</v>
      </c>
      <c r="AK44" s="159">
        <f t="shared" ref="AK44:AK56" si="41">AG44</f>
        <v>240</v>
      </c>
      <c r="AL44" s="160">
        <f t="shared" ref="AL44:AL56" si="42">(AJ44-AK44)/AJ44</f>
        <v>0.33333333333333331</v>
      </c>
      <c r="AM44" s="161" t="s">
        <v>394</v>
      </c>
      <c r="AN44" s="210" t="s">
        <v>563</v>
      </c>
    </row>
    <row r="45" spans="1:40" ht="198">
      <c r="A45" s="574"/>
      <c r="B45" s="162" t="s">
        <v>385</v>
      </c>
      <c r="C45" s="162" t="s">
        <v>386</v>
      </c>
      <c r="D45" s="136" t="s">
        <v>449</v>
      </c>
      <c r="E45" s="149" t="s">
        <v>848</v>
      </c>
      <c r="F45" s="208" t="s">
        <v>28</v>
      </c>
      <c r="G45" s="136" t="s">
        <v>48</v>
      </c>
      <c r="H45" s="136" t="s">
        <v>426</v>
      </c>
      <c r="I45" s="136" t="s">
        <v>600</v>
      </c>
      <c r="J45" s="149" t="s">
        <v>603</v>
      </c>
      <c r="K45" s="149" t="s">
        <v>604</v>
      </c>
      <c r="L45" s="147" t="s">
        <v>390</v>
      </c>
      <c r="M45" s="153">
        <v>2</v>
      </c>
      <c r="N45" s="154">
        <v>3</v>
      </c>
      <c r="O45" s="153">
        <f>M45*N45</f>
        <v>6</v>
      </c>
      <c r="P45" s="167" t="str">
        <f t="shared" si="34"/>
        <v>Medio</v>
      </c>
      <c r="Q45" s="153">
        <v>60</v>
      </c>
      <c r="R45" s="153">
        <f t="shared" si="0"/>
        <v>360</v>
      </c>
      <c r="S45" s="153" t="str">
        <f t="shared" si="35"/>
        <v>II</v>
      </c>
      <c r="T45" s="155" t="str">
        <f t="shared" si="36"/>
        <v>No Aceptable o Aceptable con Control Especifico</v>
      </c>
      <c r="U45" s="137" t="s">
        <v>391</v>
      </c>
      <c r="V45" s="137" t="s">
        <v>392</v>
      </c>
      <c r="W45" s="137" t="s">
        <v>392</v>
      </c>
      <c r="X45" s="149" t="s">
        <v>398</v>
      </c>
      <c r="Y45" s="148" t="s">
        <v>278</v>
      </c>
      <c r="Z45" s="148" t="s">
        <v>392</v>
      </c>
      <c r="AA45" s="149" t="s">
        <v>964</v>
      </c>
      <c r="AB45" s="147" t="s">
        <v>837</v>
      </c>
      <c r="AC45" s="209" t="s">
        <v>659</v>
      </c>
      <c r="AD45" s="153">
        <v>2</v>
      </c>
      <c r="AE45" s="154">
        <v>2</v>
      </c>
      <c r="AF45" s="156">
        <f t="shared" si="27"/>
        <v>4</v>
      </c>
      <c r="AG45" s="157">
        <f t="shared" si="38"/>
        <v>240</v>
      </c>
      <c r="AH45" s="158" t="str">
        <f t="shared" si="37"/>
        <v>II</v>
      </c>
      <c r="AI45" s="155" t="str">
        <f t="shared" si="39"/>
        <v>No Aceptable o Aceptable con Control Especifico</v>
      </c>
      <c r="AJ45" s="159">
        <f t="shared" si="40"/>
        <v>360</v>
      </c>
      <c r="AK45" s="159">
        <f t="shared" si="41"/>
        <v>240</v>
      </c>
      <c r="AL45" s="160">
        <f t="shared" si="42"/>
        <v>0.33333333333333331</v>
      </c>
      <c r="AM45" s="161" t="s">
        <v>394</v>
      </c>
      <c r="AN45" s="210" t="s">
        <v>563</v>
      </c>
    </row>
    <row r="46" spans="1:40" ht="138">
      <c r="A46" s="574"/>
      <c r="B46" s="162" t="s">
        <v>385</v>
      </c>
      <c r="C46" s="162" t="s">
        <v>574</v>
      </c>
      <c r="D46" s="136" t="s">
        <v>445</v>
      </c>
      <c r="E46" s="149" t="s">
        <v>848</v>
      </c>
      <c r="F46" s="208" t="s">
        <v>29</v>
      </c>
      <c r="G46" s="136" t="s">
        <v>67</v>
      </c>
      <c r="H46" s="136" t="s">
        <v>440</v>
      </c>
      <c r="I46" s="147" t="s">
        <v>820</v>
      </c>
      <c r="J46" s="149" t="s">
        <v>389</v>
      </c>
      <c r="K46" s="149" t="s">
        <v>397</v>
      </c>
      <c r="L46" s="149" t="s">
        <v>685</v>
      </c>
      <c r="M46" s="153">
        <v>6</v>
      </c>
      <c r="N46" s="154">
        <v>1</v>
      </c>
      <c r="O46" s="153">
        <f t="shared" ref="O46:O55" si="43">M46*N46</f>
        <v>6</v>
      </c>
      <c r="P46" s="167" t="str">
        <f t="shared" si="34"/>
        <v>Medio</v>
      </c>
      <c r="Q46" s="153">
        <v>100</v>
      </c>
      <c r="R46" s="153">
        <f t="shared" si="0"/>
        <v>600</v>
      </c>
      <c r="S46" s="153" t="str">
        <f t="shared" si="35"/>
        <v>I</v>
      </c>
      <c r="T46" s="155" t="str">
        <f t="shared" si="36"/>
        <v>No Aceptable</v>
      </c>
      <c r="U46" s="137" t="s">
        <v>391</v>
      </c>
      <c r="V46" s="137" t="s">
        <v>392</v>
      </c>
      <c r="W46" s="137" t="s">
        <v>392</v>
      </c>
      <c r="X46" s="149" t="s">
        <v>626</v>
      </c>
      <c r="Y46" s="148" t="s">
        <v>278</v>
      </c>
      <c r="Z46" s="147" t="s">
        <v>392</v>
      </c>
      <c r="AA46" s="149" t="s">
        <v>795</v>
      </c>
      <c r="AB46" s="147" t="s">
        <v>390</v>
      </c>
      <c r="AC46" s="209" t="s">
        <v>687</v>
      </c>
      <c r="AD46" s="153">
        <v>2</v>
      </c>
      <c r="AE46" s="154">
        <v>1</v>
      </c>
      <c r="AF46" s="156">
        <f t="shared" si="27"/>
        <v>2</v>
      </c>
      <c r="AG46" s="157">
        <f t="shared" si="38"/>
        <v>200</v>
      </c>
      <c r="AH46" s="158" t="str">
        <f t="shared" si="37"/>
        <v>II</v>
      </c>
      <c r="AI46" s="155" t="str">
        <f t="shared" si="39"/>
        <v>No Aceptable o Aceptable con Control Especifico</v>
      </c>
      <c r="AJ46" s="159">
        <v>600</v>
      </c>
      <c r="AK46" s="159">
        <f t="shared" si="41"/>
        <v>200</v>
      </c>
      <c r="AL46" s="160">
        <f t="shared" si="42"/>
        <v>0.66666666666666663</v>
      </c>
      <c r="AM46" s="161" t="s">
        <v>394</v>
      </c>
      <c r="AN46" s="210" t="s">
        <v>399</v>
      </c>
    </row>
    <row r="47" spans="1:40" ht="138">
      <c r="A47" s="574"/>
      <c r="B47" s="162" t="s">
        <v>385</v>
      </c>
      <c r="C47" s="162" t="s">
        <v>574</v>
      </c>
      <c r="D47" s="136" t="s">
        <v>445</v>
      </c>
      <c r="E47" s="149" t="s">
        <v>848</v>
      </c>
      <c r="F47" s="208" t="s">
        <v>29</v>
      </c>
      <c r="G47" s="136" t="s">
        <v>62</v>
      </c>
      <c r="H47" s="136" t="s">
        <v>446</v>
      </c>
      <c r="I47" s="147" t="s">
        <v>681</v>
      </c>
      <c r="J47" s="149" t="s">
        <v>389</v>
      </c>
      <c r="K47" s="149" t="s">
        <v>397</v>
      </c>
      <c r="L47" s="149" t="s">
        <v>682</v>
      </c>
      <c r="M47" s="153">
        <v>6</v>
      </c>
      <c r="N47" s="154">
        <v>1</v>
      </c>
      <c r="O47" s="153">
        <f t="shared" si="43"/>
        <v>6</v>
      </c>
      <c r="P47" s="167" t="str">
        <f t="shared" si="34"/>
        <v>Medio</v>
      </c>
      <c r="Q47" s="153">
        <v>100</v>
      </c>
      <c r="R47" s="153">
        <f t="shared" si="0"/>
        <v>600</v>
      </c>
      <c r="S47" s="153" t="str">
        <f t="shared" si="35"/>
        <v>I</v>
      </c>
      <c r="T47" s="155" t="str">
        <f t="shared" si="36"/>
        <v>No Aceptable</v>
      </c>
      <c r="U47" s="137" t="s">
        <v>391</v>
      </c>
      <c r="V47" s="137" t="s">
        <v>392</v>
      </c>
      <c r="W47" s="137" t="s">
        <v>392</v>
      </c>
      <c r="X47" s="149" t="s">
        <v>626</v>
      </c>
      <c r="Y47" s="148" t="s">
        <v>278</v>
      </c>
      <c r="Z47" s="147" t="s">
        <v>392</v>
      </c>
      <c r="AA47" s="149" t="s">
        <v>793</v>
      </c>
      <c r="AB47" s="147" t="s">
        <v>390</v>
      </c>
      <c r="AC47" s="209" t="s">
        <v>794</v>
      </c>
      <c r="AD47" s="153">
        <v>2</v>
      </c>
      <c r="AE47" s="154">
        <v>1</v>
      </c>
      <c r="AF47" s="156">
        <f t="shared" si="27"/>
        <v>2</v>
      </c>
      <c r="AG47" s="157">
        <f t="shared" si="38"/>
        <v>200</v>
      </c>
      <c r="AH47" s="158" t="str">
        <f t="shared" si="37"/>
        <v>II</v>
      </c>
      <c r="AI47" s="155" t="str">
        <f t="shared" si="39"/>
        <v>No Aceptable o Aceptable con Control Especifico</v>
      </c>
      <c r="AJ47" s="159">
        <v>600</v>
      </c>
      <c r="AK47" s="159">
        <f t="shared" si="41"/>
        <v>200</v>
      </c>
      <c r="AL47" s="160">
        <f t="shared" si="42"/>
        <v>0.66666666666666663</v>
      </c>
      <c r="AM47" s="161" t="s">
        <v>394</v>
      </c>
      <c r="AN47" s="210" t="s">
        <v>399</v>
      </c>
    </row>
    <row r="48" spans="1:40" ht="198">
      <c r="A48" s="574"/>
      <c r="B48" s="162" t="s">
        <v>385</v>
      </c>
      <c r="C48" s="162" t="s">
        <v>386</v>
      </c>
      <c r="D48" s="136" t="s">
        <v>449</v>
      </c>
      <c r="E48" s="149" t="s">
        <v>848</v>
      </c>
      <c r="F48" s="208" t="s">
        <v>29</v>
      </c>
      <c r="G48" s="208" t="s">
        <v>43</v>
      </c>
      <c r="H48" s="311" t="s">
        <v>1010</v>
      </c>
      <c r="I48" s="147" t="s">
        <v>618</v>
      </c>
      <c r="J48" s="147" t="s">
        <v>397</v>
      </c>
      <c r="K48" s="147" t="s">
        <v>397</v>
      </c>
      <c r="L48" s="147" t="s">
        <v>397</v>
      </c>
      <c r="M48" s="153">
        <v>2</v>
      </c>
      <c r="N48" s="154">
        <v>3</v>
      </c>
      <c r="O48" s="153">
        <f t="shared" si="43"/>
        <v>6</v>
      </c>
      <c r="P48" s="167" t="str">
        <f t="shared" si="34"/>
        <v>Medio</v>
      </c>
      <c r="Q48" s="153">
        <v>10</v>
      </c>
      <c r="R48" s="153">
        <f t="shared" si="0"/>
        <v>60</v>
      </c>
      <c r="S48" s="153" t="str">
        <f t="shared" si="35"/>
        <v>III</v>
      </c>
      <c r="T48" s="155" t="str">
        <f t="shared" si="36"/>
        <v>Mejorable</v>
      </c>
      <c r="U48" s="137" t="s">
        <v>391</v>
      </c>
      <c r="V48" s="137" t="s">
        <v>392</v>
      </c>
      <c r="W48" s="137" t="s">
        <v>392</v>
      </c>
      <c r="X48" s="149" t="s">
        <v>619</v>
      </c>
      <c r="Y48" s="148" t="s">
        <v>278</v>
      </c>
      <c r="Z48" s="147" t="s">
        <v>392</v>
      </c>
      <c r="AA48" s="149" t="s">
        <v>621</v>
      </c>
      <c r="AB48" s="147" t="s">
        <v>390</v>
      </c>
      <c r="AC48" s="209" t="s">
        <v>622</v>
      </c>
      <c r="AD48" s="153">
        <v>2</v>
      </c>
      <c r="AE48" s="154">
        <v>2</v>
      </c>
      <c r="AF48" s="156">
        <f t="shared" si="27"/>
        <v>4</v>
      </c>
      <c r="AG48" s="157">
        <f t="shared" si="38"/>
        <v>40</v>
      </c>
      <c r="AH48" s="158" t="str">
        <f t="shared" si="37"/>
        <v>III</v>
      </c>
      <c r="AI48" s="155" t="str">
        <f t="shared" si="39"/>
        <v>Mejorable</v>
      </c>
      <c r="AJ48" s="159">
        <v>60</v>
      </c>
      <c r="AK48" s="159">
        <f t="shared" si="41"/>
        <v>40</v>
      </c>
      <c r="AL48" s="160">
        <f t="shared" si="42"/>
        <v>0.33333333333333331</v>
      </c>
      <c r="AM48" s="161" t="s">
        <v>407</v>
      </c>
      <c r="AN48" s="210" t="s">
        <v>427</v>
      </c>
    </row>
    <row r="49" spans="1:40" ht="198">
      <c r="A49" s="574"/>
      <c r="B49" s="162" t="s">
        <v>385</v>
      </c>
      <c r="C49" s="162" t="s">
        <v>386</v>
      </c>
      <c r="D49" s="136" t="s">
        <v>449</v>
      </c>
      <c r="E49" s="149" t="s">
        <v>848</v>
      </c>
      <c r="F49" s="208" t="s">
        <v>29</v>
      </c>
      <c r="G49" s="311" t="s">
        <v>49</v>
      </c>
      <c r="H49" s="311" t="s">
        <v>1030</v>
      </c>
      <c r="I49" s="147" t="s">
        <v>623</v>
      </c>
      <c r="J49" s="147" t="s">
        <v>389</v>
      </c>
      <c r="K49" s="149" t="s">
        <v>624</v>
      </c>
      <c r="L49" s="149" t="s">
        <v>625</v>
      </c>
      <c r="M49" s="153">
        <v>2</v>
      </c>
      <c r="N49" s="154">
        <v>3</v>
      </c>
      <c r="O49" s="153">
        <f t="shared" si="43"/>
        <v>6</v>
      </c>
      <c r="P49" s="167" t="str">
        <f t="shared" si="34"/>
        <v>Medio</v>
      </c>
      <c r="Q49" s="153">
        <v>100</v>
      </c>
      <c r="R49" s="153">
        <f t="shared" si="0"/>
        <v>600</v>
      </c>
      <c r="S49" s="153" t="str">
        <f t="shared" si="35"/>
        <v>I</v>
      </c>
      <c r="T49" s="155" t="str">
        <f t="shared" si="36"/>
        <v>No Aceptable</v>
      </c>
      <c r="U49" s="137" t="s">
        <v>391</v>
      </c>
      <c r="V49" s="137" t="s">
        <v>392</v>
      </c>
      <c r="W49" s="137" t="s">
        <v>392</v>
      </c>
      <c r="X49" s="261" t="s">
        <v>626</v>
      </c>
      <c r="Y49" s="262" t="s">
        <v>278</v>
      </c>
      <c r="Z49" s="263" t="s">
        <v>607</v>
      </c>
      <c r="AA49" s="261" t="s">
        <v>944</v>
      </c>
      <c r="AB49" s="263" t="s">
        <v>390</v>
      </c>
      <c r="AC49" s="264" t="s">
        <v>660</v>
      </c>
      <c r="AD49" s="153">
        <v>2</v>
      </c>
      <c r="AE49" s="154">
        <v>2</v>
      </c>
      <c r="AF49" s="156">
        <f t="shared" si="27"/>
        <v>4</v>
      </c>
      <c r="AG49" s="157">
        <f t="shared" si="38"/>
        <v>400</v>
      </c>
      <c r="AH49" s="158" t="str">
        <f t="shared" si="37"/>
        <v>II</v>
      </c>
      <c r="AI49" s="155" t="str">
        <f t="shared" si="39"/>
        <v>No Aceptable o Aceptable con Control Especifico</v>
      </c>
      <c r="AJ49" s="159">
        <f t="shared" ref="AJ49" si="44">R49</f>
        <v>600</v>
      </c>
      <c r="AK49" s="159">
        <f t="shared" si="41"/>
        <v>400</v>
      </c>
      <c r="AL49" s="160">
        <f t="shared" si="42"/>
        <v>0.33333333333333331</v>
      </c>
      <c r="AM49" s="161" t="s">
        <v>394</v>
      </c>
      <c r="AN49" s="210" t="s">
        <v>563</v>
      </c>
    </row>
    <row r="50" spans="1:40" ht="198">
      <c r="A50" s="574"/>
      <c r="B50" s="162" t="s">
        <v>385</v>
      </c>
      <c r="C50" s="162" t="s">
        <v>386</v>
      </c>
      <c r="D50" s="136" t="s">
        <v>449</v>
      </c>
      <c r="E50" s="149" t="s">
        <v>848</v>
      </c>
      <c r="F50" s="311" t="s">
        <v>30</v>
      </c>
      <c r="G50" s="311" t="s">
        <v>44</v>
      </c>
      <c r="H50" s="311" t="s">
        <v>1040</v>
      </c>
      <c r="I50" s="149" t="s">
        <v>645</v>
      </c>
      <c r="J50" s="147" t="s">
        <v>390</v>
      </c>
      <c r="K50" s="147" t="s">
        <v>638</v>
      </c>
      <c r="L50" s="147" t="s">
        <v>639</v>
      </c>
      <c r="M50" s="153">
        <v>2</v>
      </c>
      <c r="N50" s="154">
        <v>4</v>
      </c>
      <c r="O50" s="153">
        <f t="shared" si="43"/>
        <v>8</v>
      </c>
      <c r="P50" s="167" t="str">
        <f t="shared" si="34"/>
        <v>Medio</v>
      </c>
      <c r="Q50" s="153">
        <v>100</v>
      </c>
      <c r="R50" s="153">
        <f t="shared" si="0"/>
        <v>800</v>
      </c>
      <c r="S50" s="153" t="str">
        <f t="shared" si="35"/>
        <v>I</v>
      </c>
      <c r="T50" s="155" t="str">
        <f t="shared" si="36"/>
        <v>No Aceptable</v>
      </c>
      <c r="U50" s="137" t="s">
        <v>391</v>
      </c>
      <c r="V50" s="137" t="s">
        <v>392</v>
      </c>
      <c r="W50" s="137" t="s">
        <v>392</v>
      </c>
      <c r="X50" s="149" t="s">
        <v>626</v>
      </c>
      <c r="Y50" s="262" t="s">
        <v>278</v>
      </c>
      <c r="Z50" s="263" t="s">
        <v>392</v>
      </c>
      <c r="AA50" s="261" t="s">
        <v>960</v>
      </c>
      <c r="AB50" s="263" t="s">
        <v>641</v>
      </c>
      <c r="AC50" s="264" t="s">
        <v>643</v>
      </c>
      <c r="AD50" s="265">
        <v>2</v>
      </c>
      <c r="AE50" s="266">
        <v>3</v>
      </c>
      <c r="AF50" s="267">
        <f t="shared" si="27"/>
        <v>6</v>
      </c>
      <c r="AG50" s="268">
        <f t="shared" si="38"/>
        <v>600</v>
      </c>
      <c r="AH50" s="269" t="str">
        <f t="shared" si="37"/>
        <v>I</v>
      </c>
      <c r="AI50" s="270" t="str">
        <f t="shared" si="39"/>
        <v>No Aceptable</v>
      </c>
      <c r="AJ50" s="271">
        <v>800</v>
      </c>
      <c r="AK50" s="271">
        <f t="shared" si="41"/>
        <v>600</v>
      </c>
      <c r="AL50" s="272">
        <f t="shared" si="42"/>
        <v>0.25</v>
      </c>
      <c r="AM50" s="273" t="s">
        <v>407</v>
      </c>
      <c r="AN50" s="210" t="s">
        <v>634</v>
      </c>
    </row>
    <row r="51" spans="1:40" ht="184.8">
      <c r="A51" s="568" t="s">
        <v>452</v>
      </c>
      <c r="B51" s="162" t="s">
        <v>385</v>
      </c>
      <c r="C51" s="162" t="s">
        <v>386</v>
      </c>
      <c r="D51" s="136" t="s">
        <v>1031</v>
      </c>
      <c r="E51" s="149" t="s">
        <v>848</v>
      </c>
      <c r="F51" s="208" t="s">
        <v>29</v>
      </c>
      <c r="G51" s="136" t="s">
        <v>67</v>
      </c>
      <c r="H51" s="136" t="s">
        <v>454</v>
      </c>
      <c r="I51" s="147" t="s">
        <v>820</v>
      </c>
      <c r="J51" s="149" t="s">
        <v>389</v>
      </c>
      <c r="K51" s="149" t="s">
        <v>397</v>
      </c>
      <c r="L51" s="149" t="s">
        <v>685</v>
      </c>
      <c r="M51" s="153">
        <v>6</v>
      </c>
      <c r="N51" s="154">
        <v>1</v>
      </c>
      <c r="O51" s="153">
        <f t="shared" si="43"/>
        <v>6</v>
      </c>
      <c r="P51" s="167" t="str">
        <f t="shared" si="34"/>
        <v>Medio</v>
      </c>
      <c r="Q51" s="153">
        <v>100</v>
      </c>
      <c r="R51" s="153">
        <f t="shared" si="0"/>
        <v>600</v>
      </c>
      <c r="S51" s="153" t="str">
        <f t="shared" si="35"/>
        <v>I</v>
      </c>
      <c r="T51" s="155" t="str">
        <f t="shared" si="36"/>
        <v>No Aceptable</v>
      </c>
      <c r="U51" s="137" t="s">
        <v>391</v>
      </c>
      <c r="V51" s="137" t="s">
        <v>392</v>
      </c>
      <c r="W51" s="137" t="s">
        <v>392</v>
      </c>
      <c r="X51" s="149" t="s">
        <v>626</v>
      </c>
      <c r="Y51" s="148" t="s">
        <v>278</v>
      </c>
      <c r="Z51" s="147" t="s">
        <v>392</v>
      </c>
      <c r="AA51" s="149" t="s">
        <v>795</v>
      </c>
      <c r="AB51" s="147" t="s">
        <v>390</v>
      </c>
      <c r="AC51" s="209" t="s">
        <v>687</v>
      </c>
      <c r="AD51" s="153">
        <v>2</v>
      </c>
      <c r="AE51" s="154">
        <v>1</v>
      </c>
      <c r="AF51" s="156">
        <f t="shared" si="27"/>
        <v>2</v>
      </c>
      <c r="AG51" s="157">
        <f t="shared" si="38"/>
        <v>200</v>
      </c>
      <c r="AH51" s="158" t="str">
        <f t="shared" si="37"/>
        <v>II</v>
      </c>
      <c r="AI51" s="155" t="str">
        <f t="shared" si="39"/>
        <v>No Aceptable o Aceptable con Control Especifico</v>
      </c>
      <c r="AJ51" s="159">
        <v>600</v>
      </c>
      <c r="AK51" s="159">
        <f t="shared" si="41"/>
        <v>200</v>
      </c>
      <c r="AL51" s="160">
        <f t="shared" si="42"/>
        <v>0.66666666666666663</v>
      </c>
      <c r="AM51" s="161" t="s">
        <v>394</v>
      </c>
      <c r="AN51" s="210" t="s">
        <v>399</v>
      </c>
    </row>
    <row r="52" spans="1:40" ht="108">
      <c r="A52" s="569"/>
      <c r="B52" s="162" t="s">
        <v>385</v>
      </c>
      <c r="C52" s="162" t="s">
        <v>386</v>
      </c>
      <c r="D52" s="136" t="s">
        <v>453</v>
      </c>
      <c r="E52" s="149" t="s">
        <v>848</v>
      </c>
      <c r="F52" s="208" t="s">
        <v>29</v>
      </c>
      <c r="G52" s="136" t="s">
        <v>62</v>
      </c>
      <c r="H52" s="136" t="s">
        <v>455</v>
      </c>
      <c r="I52" s="147" t="s">
        <v>681</v>
      </c>
      <c r="J52" s="149" t="s">
        <v>389</v>
      </c>
      <c r="K52" s="149" t="s">
        <v>397</v>
      </c>
      <c r="L52" s="149" t="s">
        <v>682</v>
      </c>
      <c r="M52" s="153">
        <v>6</v>
      </c>
      <c r="N52" s="154">
        <v>1</v>
      </c>
      <c r="O52" s="153">
        <f t="shared" si="43"/>
        <v>6</v>
      </c>
      <c r="P52" s="167" t="str">
        <f t="shared" si="34"/>
        <v>Medio</v>
      </c>
      <c r="Q52" s="153">
        <v>100</v>
      </c>
      <c r="R52" s="153">
        <f t="shared" si="0"/>
        <v>600</v>
      </c>
      <c r="S52" s="153" t="str">
        <f t="shared" si="35"/>
        <v>I</v>
      </c>
      <c r="T52" s="155" t="str">
        <f t="shared" si="36"/>
        <v>No Aceptable</v>
      </c>
      <c r="U52" s="137" t="s">
        <v>391</v>
      </c>
      <c r="V52" s="137" t="s">
        <v>392</v>
      </c>
      <c r="W52" s="137" t="s">
        <v>392</v>
      </c>
      <c r="X52" s="149" t="s">
        <v>626</v>
      </c>
      <c r="Y52" s="148" t="s">
        <v>278</v>
      </c>
      <c r="Z52" s="147" t="s">
        <v>392</v>
      </c>
      <c r="AA52" s="149" t="s">
        <v>793</v>
      </c>
      <c r="AB52" s="147" t="s">
        <v>390</v>
      </c>
      <c r="AC52" s="209" t="s">
        <v>794</v>
      </c>
      <c r="AD52" s="153">
        <v>2</v>
      </c>
      <c r="AE52" s="154">
        <v>1</v>
      </c>
      <c r="AF52" s="156">
        <f t="shared" si="27"/>
        <v>2</v>
      </c>
      <c r="AG52" s="157">
        <f t="shared" si="38"/>
        <v>200</v>
      </c>
      <c r="AH52" s="158" t="str">
        <f t="shared" si="37"/>
        <v>II</v>
      </c>
      <c r="AI52" s="155" t="str">
        <f t="shared" si="39"/>
        <v>No Aceptable o Aceptable con Control Especifico</v>
      </c>
      <c r="AJ52" s="159">
        <v>600</v>
      </c>
      <c r="AK52" s="159">
        <f t="shared" si="41"/>
        <v>200</v>
      </c>
      <c r="AL52" s="160">
        <f t="shared" si="42"/>
        <v>0.66666666666666663</v>
      </c>
      <c r="AM52" s="161" t="s">
        <v>394</v>
      </c>
      <c r="AN52" s="210" t="s">
        <v>399</v>
      </c>
    </row>
    <row r="53" spans="1:40" ht="138">
      <c r="A53" s="569"/>
      <c r="B53" s="162" t="s">
        <v>385</v>
      </c>
      <c r="C53" s="162" t="s">
        <v>386</v>
      </c>
      <c r="D53" s="136" t="s">
        <v>456</v>
      </c>
      <c r="E53" s="149" t="s">
        <v>848</v>
      </c>
      <c r="F53" s="208" t="s">
        <v>29</v>
      </c>
      <c r="G53" s="136" t="s">
        <v>36</v>
      </c>
      <c r="H53" s="136" t="s">
        <v>432</v>
      </c>
      <c r="I53" s="136" t="s">
        <v>433</v>
      </c>
      <c r="J53" s="153" t="s">
        <v>397</v>
      </c>
      <c r="K53" s="147" t="s">
        <v>397</v>
      </c>
      <c r="L53" s="147" t="s">
        <v>410</v>
      </c>
      <c r="M53" s="153">
        <v>2</v>
      </c>
      <c r="N53" s="154">
        <v>2</v>
      </c>
      <c r="O53" s="156">
        <f t="shared" si="43"/>
        <v>4</v>
      </c>
      <c r="P53" s="167" t="str">
        <f t="shared" si="34"/>
        <v>Bajo</v>
      </c>
      <c r="Q53" s="156">
        <v>60</v>
      </c>
      <c r="R53" s="156">
        <f t="shared" si="0"/>
        <v>240</v>
      </c>
      <c r="S53" s="153" t="str">
        <f t="shared" si="35"/>
        <v>II</v>
      </c>
      <c r="T53" s="155" t="str">
        <f t="shared" si="36"/>
        <v>No Aceptable o Aceptable con Control Especifico</v>
      </c>
      <c r="U53" s="137" t="s">
        <v>391</v>
      </c>
      <c r="V53" s="137" t="s">
        <v>392</v>
      </c>
      <c r="W53" s="137" t="s">
        <v>392</v>
      </c>
      <c r="X53" s="149" t="s">
        <v>434</v>
      </c>
      <c r="Y53" s="148" t="s">
        <v>278</v>
      </c>
      <c r="Z53" s="148" t="s">
        <v>392</v>
      </c>
      <c r="AA53" s="149" t="s">
        <v>963</v>
      </c>
      <c r="AB53" s="147" t="s">
        <v>390</v>
      </c>
      <c r="AC53" s="209" t="s">
        <v>958</v>
      </c>
      <c r="AD53" s="153">
        <v>2</v>
      </c>
      <c r="AE53" s="154">
        <v>1</v>
      </c>
      <c r="AF53" s="156">
        <f t="shared" si="27"/>
        <v>2</v>
      </c>
      <c r="AG53" s="157">
        <f t="shared" si="38"/>
        <v>120</v>
      </c>
      <c r="AH53" s="158" t="str">
        <f t="shared" si="37"/>
        <v>III</v>
      </c>
      <c r="AI53" s="155" t="str">
        <f t="shared" si="39"/>
        <v>Mejorable</v>
      </c>
      <c r="AJ53" s="159">
        <f t="shared" ref="AJ53:AJ56" si="45">R53</f>
        <v>240</v>
      </c>
      <c r="AK53" s="159">
        <f t="shared" si="41"/>
        <v>120</v>
      </c>
      <c r="AL53" s="160">
        <f t="shared" si="42"/>
        <v>0.5</v>
      </c>
      <c r="AM53" s="161" t="s">
        <v>407</v>
      </c>
      <c r="AN53" s="210" t="s">
        <v>395</v>
      </c>
    </row>
    <row r="54" spans="1:40" ht="102.6">
      <c r="A54" s="569"/>
      <c r="B54" s="152" t="s">
        <v>385</v>
      </c>
      <c r="C54" s="162" t="s">
        <v>386</v>
      </c>
      <c r="D54" s="136" t="s">
        <v>856</v>
      </c>
      <c r="E54" s="149" t="s">
        <v>839</v>
      </c>
      <c r="F54" s="208" t="s">
        <v>29</v>
      </c>
      <c r="G54" s="136" t="s">
        <v>49</v>
      </c>
      <c r="H54" s="136" t="s">
        <v>1198</v>
      </c>
      <c r="I54" s="149" t="s">
        <v>623</v>
      </c>
      <c r="J54" s="147" t="s">
        <v>389</v>
      </c>
      <c r="K54" s="149" t="s">
        <v>624</v>
      </c>
      <c r="L54" s="149" t="s">
        <v>625</v>
      </c>
      <c r="M54" s="153">
        <v>2</v>
      </c>
      <c r="N54" s="154">
        <v>3</v>
      </c>
      <c r="O54" s="153">
        <f t="shared" si="43"/>
        <v>6</v>
      </c>
      <c r="P54" s="167" t="str">
        <f t="shared" si="34"/>
        <v>Medio</v>
      </c>
      <c r="Q54" s="153">
        <v>100</v>
      </c>
      <c r="R54" s="153">
        <f t="shared" si="0"/>
        <v>600</v>
      </c>
      <c r="S54" s="153" t="str">
        <f t="shared" si="35"/>
        <v>I</v>
      </c>
      <c r="T54" s="155" t="str">
        <f t="shared" si="36"/>
        <v>No Aceptable</v>
      </c>
      <c r="U54" s="137" t="s">
        <v>391</v>
      </c>
      <c r="V54" s="137" t="s">
        <v>392</v>
      </c>
      <c r="W54" s="137" t="s">
        <v>392</v>
      </c>
      <c r="X54" s="149" t="s">
        <v>626</v>
      </c>
      <c r="Y54" s="148" t="s">
        <v>278</v>
      </c>
      <c r="Z54" s="147" t="s">
        <v>392</v>
      </c>
      <c r="AA54" s="149" t="s">
        <v>880</v>
      </c>
      <c r="AB54" s="147" t="s">
        <v>390</v>
      </c>
      <c r="AC54" s="209" t="s">
        <v>879</v>
      </c>
      <c r="AD54" s="153">
        <v>2</v>
      </c>
      <c r="AE54" s="154">
        <v>2</v>
      </c>
      <c r="AF54" s="153">
        <f t="shared" si="27"/>
        <v>4</v>
      </c>
      <c r="AG54" s="157">
        <f t="shared" si="38"/>
        <v>400</v>
      </c>
      <c r="AH54" s="158" t="str">
        <f t="shared" si="37"/>
        <v>II</v>
      </c>
      <c r="AI54" s="155" t="str">
        <f t="shared" si="39"/>
        <v>No Aceptable o Aceptable con Control Especifico</v>
      </c>
      <c r="AJ54" s="157">
        <v>600</v>
      </c>
      <c r="AK54" s="157">
        <f t="shared" si="41"/>
        <v>400</v>
      </c>
      <c r="AL54" s="361">
        <f t="shared" si="42"/>
        <v>0.33333333333333331</v>
      </c>
      <c r="AM54" s="362" t="s">
        <v>407</v>
      </c>
      <c r="AN54" s="363" t="s">
        <v>427</v>
      </c>
    </row>
    <row r="55" spans="1:40" ht="145.19999999999999">
      <c r="A55" s="569"/>
      <c r="B55" s="162" t="s">
        <v>385</v>
      </c>
      <c r="C55" s="162" t="s">
        <v>386</v>
      </c>
      <c r="D55" s="136" t="s">
        <v>456</v>
      </c>
      <c r="E55" s="149" t="s">
        <v>848</v>
      </c>
      <c r="F55" s="208" t="s">
        <v>28</v>
      </c>
      <c r="G55" s="136" t="s">
        <v>35</v>
      </c>
      <c r="H55" s="136" t="s">
        <v>457</v>
      </c>
      <c r="I55" s="136" t="s">
        <v>605</v>
      </c>
      <c r="J55" s="149" t="s">
        <v>401</v>
      </c>
      <c r="K55" s="147" t="s">
        <v>397</v>
      </c>
      <c r="L55" s="147" t="s">
        <v>397</v>
      </c>
      <c r="M55" s="153">
        <v>2</v>
      </c>
      <c r="N55" s="154">
        <v>3</v>
      </c>
      <c r="O55" s="153">
        <f t="shared" si="43"/>
        <v>6</v>
      </c>
      <c r="P55" s="167" t="str">
        <f t="shared" si="34"/>
        <v>Medio</v>
      </c>
      <c r="Q55" s="153">
        <v>60</v>
      </c>
      <c r="R55" s="153">
        <f t="shared" si="0"/>
        <v>360</v>
      </c>
      <c r="S55" s="153" t="str">
        <f t="shared" si="35"/>
        <v>II</v>
      </c>
      <c r="T55" s="155" t="str">
        <f t="shared" si="36"/>
        <v>No Aceptable o Aceptable con Control Especifico</v>
      </c>
      <c r="U55" s="137" t="s">
        <v>391</v>
      </c>
      <c r="V55" s="137" t="s">
        <v>392</v>
      </c>
      <c r="W55" s="137" t="s">
        <v>392</v>
      </c>
      <c r="X55" s="149" t="s">
        <v>606</v>
      </c>
      <c r="Y55" s="148" t="s">
        <v>278</v>
      </c>
      <c r="Z55" s="148" t="s">
        <v>392</v>
      </c>
      <c r="AA55" s="149" t="s">
        <v>965</v>
      </c>
      <c r="AB55" s="147" t="s">
        <v>390</v>
      </c>
      <c r="AC55" s="209" t="s">
        <v>966</v>
      </c>
      <c r="AD55" s="153">
        <v>2</v>
      </c>
      <c r="AE55" s="154">
        <v>2</v>
      </c>
      <c r="AF55" s="156">
        <f t="shared" si="27"/>
        <v>4</v>
      </c>
      <c r="AG55" s="157">
        <f t="shared" si="38"/>
        <v>240</v>
      </c>
      <c r="AH55" s="158" t="str">
        <f t="shared" si="37"/>
        <v>II</v>
      </c>
      <c r="AI55" s="155" t="str">
        <f t="shared" si="39"/>
        <v>No Aceptable o Aceptable con Control Especifico</v>
      </c>
      <c r="AJ55" s="159">
        <f t="shared" si="45"/>
        <v>360</v>
      </c>
      <c r="AK55" s="159">
        <f t="shared" si="41"/>
        <v>240</v>
      </c>
      <c r="AL55" s="160">
        <f t="shared" si="42"/>
        <v>0.33333333333333331</v>
      </c>
      <c r="AM55" s="161" t="s">
        <v>394</v>
      </c>
      <c r="AN55" s="210" t="s">
        <v>563</v>
      </c>
    </row>
    <row r="56" spans="1:40" ht="158.4">
      <c r="A56" s="569"/>
      <c r="B56" s="162" t="s">
        <v>385</v>
      </c>
      <c r="C56" s="162" t="s">
        <v>386</v>
      </c>
      <c r="D56" s="136" t="s">
        <v>456</v>
      </c>
      <c r="E56" s="149" t="s">
        <v>848</v>
      </c>
      <c r="F56" s="208" t="s">
        <v>28</v>
      </c>
      <c r="G56" s="136" t="s">
        <v>48</v>
      </c>
      <c r="H56" s="136" t="s">
        <v>458</v>
      </c>
      <c r="I56" s="136" t="s">
        <v>600</v>
      </c>
      <c r="J56" s="149" t="s">
        <v>603</v>
      </c>
      <c r="K56" s="149" t="s">
        <v>604</v>
      </c>
      <c r="L56" s="147" t="s">
        <v>390</v>
      </c>
      <c r="M56" s="153">
        <v>2</v>
      </c>
      <c r="N56" s="154">
        <v>3</v>
      </c>
      <c r="O56" s="153">
        <f>M56*N56</f>
        <v>6</v>
      </c>
      <c r="P56" s="167" t="str">
        <f t="shared" si="34"/>
        <v>Medio</v>
      </c>
      <c r="Q56" s="153">
        <v>60</v>
      </c>
      <c r="R56" s="153">
        <f t="shared" si="0"/>
        <v>360</v>
      </c>
      <c r="S56" s="153" t="str">
        <f t="shared" si="35"/>
        <v>II</v>
      </c>
      <c r="T56" s="155" t="str">
        <f t="shared" si="36"/>
        <v>No Aceptable o Aceptable con Control Especifico</v>
      </c>
      <c r="U56" s="137" t="s">
        <v>391</v>
      </c>
      <c r="V56" s="137" t="s">
        <v>392</v>
      </c>
      <c r="W56" s="137" t="s">
        <v>392</v>
      </c>
      <c r="X56" s="149" t="s">
        <v>398</v>
      </c>
      <c r="Y56" s="148" t="s">
        <v>278</v>
      </c>
      <c r="Z56" s="148" t="s">
        <v>392</v>
      </c>
      <c r="AA56" s="149" t="s">
        <v>964</v>
      </c>
      <c r="AB56" s="147" t="s">
        <v>837</v>
      </c>
      <c r="AC56" s="209" t="s">
        <v>659</v>
      </c>
      <c r="AD56" s="153">
        <v>2</v>
      </c>
      <c r="AE56" s="154">
        <v>2</v>
      </c>
      <c r="AF56" s="156">
        <f t="shared" si="27"/>
        <v>4</v>
      </c>
      <c r="AG56" s="157">
        <f t="shared" si="38"/>
        <v>240</v>
      </c>
      <c r="AH56" s="158" t="str">
        <f t="shared" si="37"/>
        <v>II</v>
      </c>
      <c r="AI56" s="155" t="str">
        <f t="shared" si="39"/>
        <v>No Aceptable o Aceptable con Control Especifico</v>
      </c>
      <c r="AJ56" s="159">
        <f t="shared" si="45"/>
        <v>360</v>
      </c>
      <c r="AK56" s="159">
        <f t="shared" si="41"/>
        <v>240</v>
      </c>
      <c r="AL56" s="160">
        <f t="shared" si="42"/>
        <v>0.33333333333333331</v>
      </c>
      <c r="AM56" s="161" t="s">
        <v>394</v>
      </c>
      <c r="AN56" s="210" t="s">
        <v>563</v>
      </c>
    </row>
    <row r="57" spans="1:40" ht="211.2">
      <c r="A57" s="569"/>
      <c r="B57" s="321" t="s">
        <v>385</v>
      </c>
      <c r="C57" s="321" t="s">
        <v>386</v>
      </c>
      <c r="D57" s="322" t="s">
        <v>462</v>
      </c>
      <c r="E57" s="149" t="s">
        <v>848</v>
      </c>
      <c r="F57" s="208" t="s">
        <v>27</v>
      </c>
      <c r="G57" s="136" t="s">
        <v>388</v>
      </c>
      <c r="H57" s="208" t="s">
        <v>743</v>
      </c>
      <c r="I57" s="136" t="s">
        <v>596</v>
      </c>
      <c r="J57" s="147" t="s">
        <v>389</v>
      </c>
      <c r="K57" s="149" t="s">
        <v>592</v>
      </c>
      <c r="L57" s="147" t="s">
        <v>390</v>
      </c>
      <c r="M57" s="153">
        <v>2</v>
      </c>
      <c r="N57" s="154">
        <v>3</v>
      </c>
      <c r="O57" s="153">
        <f>M57*N57</f>
        <v>6</v>
      </c>
      <c r="P57" s="167" t="str">
        <f>IF((O57&gt;23),"MuyAlto",IF(O57&gt;9,"Alto",IF(O57&gt;5,"Medio",IF(O57&lt;6,"Bajo"))))</f>
        <v>Medio</v>
      </c>
      <c r="Q57" s="153">
        <v>25</v>
      </c>
      <c r="R57" s="153">
        <f t="shared" si="0"/>
        <v>150</v>
      </c>
      <c r="S57" s="153" t="str">
        <f>IF((R57&gt;599),"I",IF(R57&gt;149,"II",IF(R57&gt;39,"III",IF(R57&lt;31,"IV"))))</f>
        <v>II</v>
      </c>
      <c r="T57" s="155" t="str">
        <f>IF(S57="IV","Aceptable",IF(S57="III","Mejorable",IF(S57="II","No Aceptable o Aceptable con Control Especifico",IF(S57="I","No Aceptable"))))</f>
        <v>No Aceptable o Aceptable con Control Especifico</v>
      </c>
      <c r="U57" s="137" t="s">
        <v>391</v>
      </c>
      <c r="V57" s="137" t="s">
        <v>392</v>
      </c>
      <c r="W57" s="137" t="s">
        <v>392</v>
      </c>
      <c r="X57" s="149" t="s">
        <v>593</v>
      </c>
      <c r="Y57" s="148" t="s">
        <v>278</v>
      </c>
      <c r="Z57" s="148" t="s">
        <v>392</v>
      </c>
      <c r="AA57" s="149" t="s">
        <v>838</v>
      </c>
      <c r="AB57" s="147" t="s">
        <v>390</v>
      </c>
      <c r="AC57" s="209" t="s">
        <v>942</v>
      </c>
      <c r="AD57" s="153">
        <v>2</v>
      </c>
      <c r="AE57" s="154">
        <v>2</v>
      </c>
      <c r="AF57" s="156">
        <f t="shared" si="27"/>
        <v>4</v>
      </c>
      <c r="AG57" s="157">
        <f>AF57*Q57</f>
        <v>100</v>
      </c>
      <c r="AH57" s="158" t="str">
        <f>IF((AG57&gt;599),"I",IF(AG57&gt;149,"II",IF(AG57&gt;39,"III",IF(AG57&lt;31,"IV"))))</f>
        <v>III</v>
      </c>
      <c r="AI57" s="155" t="str">
        <f>IF(AH57="IV","Aceptable",IF(AH57="III","Mejorable",IF(AH57="II","No Aceptable o Aceptable con Control Especifico",IF(AH57="I","No Aceptable"))))</f>
        <v>Mejorable</v>
      </c>
      <c r="AJ57" s="159">
        <f>R57</f>
        <v>150</v>
      </c>
      <c r="AK57" s="159">
        <f>AG57</f>
        <v>100</v>
      </c>
      <c r="AL57" s="160">
        <f>(AJ57-AK57)/AJ57</f>
        <v>0.33333333333333331</v>
      </c>
      <c r="AM57" s="161" t="s">
        <v>394</v>
      </c>
      <c r="AN57" s="210" t="s">
        <v>427</v>
      </c>
    </row>
    <row r="58" spans="1:40" ht="237.6">
      <c r="A58" s="569"/>
      <c r="B58" s="162" t="s">
        <v>385</v>
      </c>
      <c r="C58" s="162" t="s">
        <v>386</v>
      </c>
      <c r="D58" s="136" t="s">
        <v>456</v>
      </c>
      <c r="E58" s="149" t="s">
        <v>848</v>
      </c>
      <c r="F58" s="208" t="s">
        <v>27</v>
      </c>
      <c r="G58" s="208" t="s">
        <v>566</v>
      </c>
      <c r="H58" s="208" t="s">
        <v>612</v>
      </c>
      <c r="I58" s="136" t="s">
        <v>594</v>
      </c>
      <c r="J58" s="147" t="s">
        <v>389</v>
      </c>
      <c r="K58" s="149" t="s">
        <v>595</v>
      </c>
      <c r="L58" s="147" t="s">
        <v>390</v>
      </c>
      <c r="M58" s="153">
        <v>2</v>
      </c>
      <c r="N58" s="154">
        <v>3</v>
      </c>
      <c r="O58" s="153">
        <f t="shared" ref="O58" si="46">M58*N58</f>
        <v>6</v>
      </c>
      <c r="P58" s="167" t="str">
        <f t="shared" ref="P58" si="47">IF((O58&gt;23),"MuyAlto",IF(O58&gt;9,"Alto",IF(O58&gt;5,"Medio",IF(O58&lt;6,"Bajo"))))</f>
        <v>Medio</v>
      </c>
      <c r="Q58" s="153">
        <v>60</v>
      </c>
      <c r="R58" s="153">
        <f t="shared" si="0"/>
        <v>360</v>
      </c>
      <c r="S58" s="153" t="str">
        <f t="shared" ref="S58" si="48">IF((R58&gt;599),"I",IF(R58&gt;149,"II",IF(R58&gt;39,"III",IF(R58&lt;31,"IV"))))</f>
        <v>II</v>
      </c>
      <c r="T58" s="155" t="str">
        <f t="shared" ref="T58" si="49">IF(S58="IV","Aceptable",IF(S58="III","Mejorable",IF(S58="II","No Aceptable o Aceptable con Control Especifico",IF(S58="I","No Aceptable"))))</f>
        <v>No Aceptable o Aceptable con Control Especifico</v>
      </c>
      <c r="U58" s="137" t="s">
        <v>391</v>
      </c>
      <c r="V58" s="137" t="s">
        <v>392</v>
      </c>
      <c r="W58" s="137" t="s">
        <v>392</v>
      </c>
      <c r="X58" s="149" t="s">
        <v>599</v>
      </c>
      <c r="Y58" s="148" t="s">
        <v>278</v>
      </c>
      <c r="Z58" s="148" t="s">
        <v>392</v>
      </c>
      <c r="AA58" s="149" t="s">
        <v>850</v>
      </c>
      <c r="AB58" s="147" t="s">
        <v>390</v>
      </c>
      <c r="AC58" s="209" t="s">
        <v>942</v>
      </c>
      <c r="AD58" s="153">
        <v>2</v>
      </c>
      <c r="AE58" s="154">
        <v>2</v>
      </c>
      <c r="AF58" s="156">
        <f t="shared" si="27"/>
        <v>4</v>
      </c>
      <c r="AG58" s="157">
        <f>AF58*Q58</f>
        <v>240</v>
      </c>
      <c r="AH58" s="158" t="str">
        <f t="shared" ref="AH58" si="50">IF((AG58&gt;599),"I",IF(AG58&gt;149,"II",IF(AG58&gt;39,"III",IF(AG58&lt;31,"IV"))))</f>
        <v>II</v>
      </c>
      <c r="AI58" s="155" t="str">
        <f>IF(AH58="IV","Aceptable",IF(AH58="III","Mejorable",IF(AH58="II","No Aceptable o Aceptable con Control Especifico",IF(AH58="I","No Aceptable"))))</f>
        <v>No Aceptable o Aceptable con Control Especifico</v>
      </c>
      <c r="AJ58" s="159">
        <f>R58</f>
        <v>360</v>
      </c>
      <c r="AK58" s="159">
        <f>AG58</f>
        <v>240</v>
      </c>
      <c r="AL58" s="160">
        <f>(AJ58-AK58)/AJ58</f>
        <v>0.33333333333333331</v>
      </c>
      <c r="AM58" s="161" t="s">
        <v>394</v>
      </c>
      <c r="AN58" s="210" t="s">
        <v>427</v>
      </c>
    </row>
    <row r="59" spans="1:40" ht="138">
      <c r="A59" s="569"/>
      <c r="B59" s="162" t="s">
        <v>385</v>
      </c>
      <c r="C59" s="162" t="s">
        <v>386</v>
      </c>
      <c r="D59" s="136" t="s">
        <v>456</v>
      </c>
      <c r="E59" s="149" t="s">
        <v>848</v>
      </c>
      <c r="F59" s="208" t="s">
        <v>24</v>
      </c>
      <c r="G59" s="136" t="s">
        <v>38</v>
      </c>
      <c r="H59" s="136" t="s">
        <v>459</v>
      </c>
      <c r="I59" s="136" t="s">
        <v>460</v>
      </c>
      <c r="J59" s="153" t="s">
        <v>397</v>
      </c>
      <c r="K59" s="136" t="s">
        <v>430</v>
      </c>
      <c r="L59" s="153" t="s">
        <v>397</v>
      </c>
      <c r="M59" s="153">
        <v>2</v>
      </c>
      <c r="N59" s="154">
        <v>4</v>
      </c>
      <c r="O59" s="156">
        <f t="shared" si="12"/>
        <v>8</v>
      </c>
      <c r="P59" s="167" t="str">
        <f t="shared" si="2"/>
        <v>Medio</v>
      </c>
      <c r="Q59" s="156">
        <v>10</v>
      </c>
      <c r="R59" s="156">
        <f t="shared" si="0"/>
        <v>80</v>
      </c>
      <c r="S59" s="153" t="str">
        <f t="shared" si="3"/>
        <v>III</v>
      </c>
      <c r="T59" s="155" t="str">
        <f t="shared" si="4"/>
        <v>Mejorable</v>
      </c>
      <c r="U59" s="137" t="s">
        <v>391</v>
      </c>
      <c r="V59" s="137" t="s">
        <v>392</v>
      </c>
      <c r="W59" s="137" t="s">
        <v>392</v>
      </c>
      <c r="X59" s="149" t="s">
        <v>431</v>
      </c>
      <c r="Y59" s="148" t="s">
        <v>278</v>
      </c>
      <c r="Z59" s="147" t="s">
        <v>392</v>
      </c>
      <c r="AA59" s="147" t="s">
        <v>442</v>
      </c>
      <c r="AB59" s="148" t="s">
        <v>390</v>
      </c>
      <c r="AC59" s="209" t="s">
        <v>562</v>
      </c>
      <c r="AD59" s="153">
        <v>2</v>
      </c>
      <c r="AE59" s="154">
        <v>1</v>
      </c>
      <c r="AF59" s="156">
        <f t="shared" si="27"/>
        <v>2</v>
      </c>
      <c r="AG59" s="157">
        <f>AF59*Q59</f>
        <v>20</v>
      </c>
      <c r="AH59" s="158" t="str">
        <f>IF((AG59&gt;599),"I",IF(AG59&gt;149,"II",IF(AG59&gt;39,"III",IF(AG59&lt;31,"IV"))))</f>
        <v>IV</v>
      </c>
      <c r="AI59" s="155" t="str">
        <f>IF(AH59="IV","Aceptable",IF(AH59="III","Mejorable",IF(AH59="II","No Aceptable o Aceptable con Control Especifico",IF(AH59="I","No Aceptable"))))</f>
        <v>Aceptable</v>
      </c>
      <c r="AJ59" s="159">
        <f>R59</f>
        <v>80</v>
      </c>
      <c r="AK59" s="159">
        <f>AG59</f>
        <v>20</v>
      </c>
      <c r="AL59" s="160">
        <f>(AJ59-AK59)/AJ59</f>
        <v>0.75</v>
      </c>
      <c r="AM59" s="161" t="s">
        <v>443</v>
      </c>
      <c r="AN59" s="210" t="s">
        <v>451</v>
      </c>
    </row>
    <row r="60" spans="1:40" ht="138">
      <c r="A60" s="569"/>
      <c r="B60" s="162" t="s">
        <v>385</v>
      </c>
      <c r="C60" s="162" t="s">
        <v>386</v>
      </c>
      <c r="D60" s="136" t="s">
        <v>456</v>
      </c>
      <c r="E60" s="149" t="s">
        <v>848</v>
      </c>
      <c r="F60" s="208" t="s">
        <v>25</v>
      </c>
      <c r="G60" s="136" t="s">
        <v>570</v>
      </c>
      <c r="H60" s="136" t="s">
        <v>461</v>
      </c>
      <c r="I60" s="136" t="s">
        <v>403</v>
      </c>
      <c r="J60" s="149" t="s">
        <v>389</v>
      </c>
      <c r="K60" s="147" t="s">
        <v>397</v>
      </c>
      <c r="L60" s="149" t="s">
        <v>404</v>
      </c>
      <c r="M60" s="153">
        <v>2</v>
      </c>
      <c r="N60" s="154">
        <v>3</v>
      </c>
      <c r="O60" s="153">
        <f t="shared" si="12"/>
        <v>6</v>
      </c>
      <c r="P60" s="167" t="str">
        <f t="shared" si="2"/>
        <v>Medio</v>
      </c>
      <c r="Q60" s="153">
        <v>10</v>
      </c>
      <c r="R60" s="153">
        <f t="shared" si="0"/>
        <v>60</v>
      </c>
      <c r="S60" s="153" t="str">
        <f t="shared" si="3"/>
        <v>III</v>
      </c>
      <c r="T60" s="221" t="str">
        <f t="shared" si="4"/>
        <v>Mejorable</v>
      </c>
      <c r="U60" s="137" t="s">
        <v>391</v>
      </c>
      <c r="V60" s="137" t="s">
        <v>392</v>
      </c>
      <c r="W60" s="137" t="s">
        <v>392</v>
      </c>
      <c r="X60" s="149" t="s">
        <v>405</v>
      </c>
      <c r="Y60" s="148" t="s">
        <v>278</v>
      </c>
      <c r="Z60" s="147" t="s">
        <v>607</v>
      </c>
      <c r="AA60" s="149" t="s">
        <v>608</v>
      </c>
      <c r="AB60" s="147" t="s">
        <v>390</v>
      </c>
      <c r="AC60" s="209" t="s">
        <v>658</v>
      </c>
      <c r="AD60" s="153">
        <v>2</v>
      </c>
      <c r="AE60" s="154">
        <v>2</v>
      </c>
      <c r="AF60" s="156">
        <f t="shared" si="27"/>
        <v>4</v>
      </c>
      <c r="AG60" s="157">
        <f t="shared" ref="AG60" si="51">AF60*Q60</f>
        <v>40</v>
      </c>
      <c r="AH60" s="158" t="str">
        <f t="shared" ref="AH60" si="52">IF((AG60&gt;599),"I",IF(AG60&gt;149,"II",IF(AG60&gt;39,"III",IF(AG60&lt;31,"IV"))))</f>
        <v>III</v>
      </c>
      <c r="AI60" s="155" t="str">
        <f t="shared" ref="AI60" si="53">IF(AH60="IV","Aceptable",IF(AH60="III","Mejorable",IF(AH60="II","No Aceptable o Aceptable con Control Especifico",IF(AH60="I","No Aceptable"))))</f>
        <v>Mejorable</v>
      </c>
      <c r="AJ60" s="159">
        <f t="shared" ref="AJ60" si="54">R60</f>
        <v>60</v>
      </c>
      <c r="AK60" s="159">
        <f t="shared" ref="AK60" si="55">AG60</f>
        <v>40</v>
      </c>
      <c r="AL60" s="160">
        <f t="shared" ref="AL60:AL62" si="56">(AJ60-AK60)/AJ60</f>
        <v>0.33333333333333331</v>
      </c>
      <c r="AM60" s="161" t="s">
        <v>407</v>
      </c>
      <c r="AN60" s="210" t="s">
        <v>427</v>
      </c>
    </row>
    <row r="61" spans="1:40" ht="127.8">
      <c r="A61" s="569"/>
      <c r="B61" s="162" t="s">
        <v>385</v>
      </c>
      <c r="C61" s="162" t="s">
        <v>386</v>
      </c>
      <c r="D61" s="136" t="s">
        <v>456</v>
      </c>
      <c r="E61" s="149" t="s">
        <v>848</v>
      </c>
      <c r="F61" s="208" t="s">
        <v>25</v>
      </c>
      <c r="G61" s="136" t="s">
        <v>32</v>
      </c>
      <c r="H61" s="136" t="s">
        <v>435</v>
      </c>
      <c r="I61" s="136" t="s">
        <v>664</v>
      </c>
      <c r="J61" s="147" t="s">
        <v>389</v>
      </c>
      <c r="K61" s="149" t="s">
        <v>665</v>
      </c>
      <c r="L61" s="147" t="s">
        <v>390</v>
      </c>
      <c r="M61" s="153">
        <v>2</v>
      </c>
      <c r="N61" s="154">
        <v>4</v>
      </c>
      <c r="O61" s="153">
        <f t="shared" si="12"/>
        <v>8</v>
      </c>
      <c r="P61" s="167" t="str">
        <f t="shared" si="2"/>
        <v>Medio</v>
      </c>
      <c r="Q61" s="153">
        <v>60</v>
      </c>
      <c r="R61" s="153">
        <f t="shared" si="0"/>
        <v>480</v>
      </c>
      <c r="S61" s="153" t="str">
        <f t="shared" si="3"/>
        <v>II</v>
      </c>
      <c r="T61" s="155" t="str">
        <f t="shared" si="4"/>
        <v>No Aceptable o Aceptable con Control Especifico</v>
      </c>
      <c r="U61" s="137" t="s">
        <v>666</v>
      </c>
      <c r="V61" s="137" t="s">
        <v>392</v>
      </c>
      <c r="W61" s="137" t="s">
        <v>392</v>
      </c>
      <c r="X61" s="149" t="s">
        <v>667</v>
      </c>
      <c r="Y61" s="148" t="s">
        <v>278</v>
      </c>
      <c r="Z61" s="148" t="s">
        <v>392</v>
      </c>
      <c r="AA61" s="149" t="s">
        <v>669</v>
      </c>
      <c r="AB61" s="147" t="s">
        <v>390</v>
      </c>
      <c r="AC61" s="209" t="s">
        <v>668</v>
      </c>
      <c r="AD61" s="276">
        <v>2</v>
      </c>
      <c r="AE61" s="277">
        <v>3</v>
      </c>
      <c r="AF61" s="278">
        <f>AD61*AE61</f>
        <v>6</v>
      </c>
      <c r="AG61" s="279">
        <f>AF61*Q61</f>
        <v>360</v>
      </c>
      <c r="AH61" s="280" t="str">
        <f>IF((AG61&gt;599),"I",IF(AG61&gt;149,"II",IF(AG61&gt;39,"III",IF(AG61&lt;31,"IV"))))</f>
        <v>II</v>
      </c>
      <c r="AI61" s="281" t="str">
        <f>IF(AH61="IV","Aceptable",IF(AH61="III","Mejorable",IF(AH61="II","No Aceptable o Aceptable con Control Especifico",IF(AH61="I","No Aceptable"))))</f>
        <v>No Aceptable o Aceptable con Control Especifico</v>
      </c>
      <c r="AJ61" s="282">
        <v>480</v>
      </c>
      <c r="AK61" s="282">
        <f>AG61</f>
        <v>360</v>
      </c>
      <c r="AL61" s="283">
        <f t="shared" si="56"/>
        <v>0.25</v>
      </c>
      <c r="AM61" s="161" t="s">
        <v>394</v>
      </c>
      <c r="AN61" s="210" t="s">
        <v>634</v>
      </c>
    </row>
    <row r="62" spans="1:40" ht="138">
      <c r="A62" s="569"/>
      <c r="B62" s="321" t="s">
        <v>385</v>
      </c>
      <c r="C62" s="321" t="s">
        <v>574</v>
      </c>
      <c r="D62" s="322" t="s">
        <v>456</v>
      </c>
      <c r="E62" s="149" t="s">
        <v>848</v>
      </c>
      <c r="F62" s="349" t="s">
        <v>30</v>
      </c>
      <c r="G62" s="349" t="s">
        <v>44</v>
      </c>
      <c r="H62" s="349" t="s">
        <v>1040</v>
      </c>
      <c r="I62" s="261" t="s">
        <v>645</v>
      </c>
      <c r="J62" s="263" t="s">
        <v>390</v>
      </c>
      <c r="K62" s="263" t="s">
        <v>638</v>
      </c>
      <c r="L62" s="263" t="s">
        <v>639</v>
      </c>
      <c r="M62" s="265">
        <v>2</v>
      </c>
      <c r="N62" s="266">
        <v>4</v>
      </c>
      <c r="O62" s="265">
        <f t="shared" si="12"/>
        <v>8</v>
      </c>
      <c r="P62" s="324" t="str">
        <f t="shared" si="2"/>
        <v>Medio</v>
      </c>
      <c r="Q62" s="265">
        <v>100</v>
      </c>
      <c r="R62" s="265">
        <f t="shared" si="0"/>
        <v>800</v>
      </c>
      <c r="S62" s="265" t="str">
        <f t="shared" si="3"/>
        <v>I</v>
      </c>
      <c r="T62" s="270" t="str">
        <f t="shared" si="4"/>
        <v>No Aceptable</v>
      </c>
      <c r="U62" s="260" t="s">
        <v>391</v>
      </c>
      <c r="V62" s="260" t="s">
        <v>392</v>
      </c>
      <c r="W62" s="260" t="s">
        <v>392</v>
      </c>
      <c r="X62" s="261" t="s">
        <v>626</v>
      </c>
      <c r="Y62" s="262" t="s">
        <v>278</v>
      </c>
      <c r="Z62" s="263" t="s">
        <v>392</v>
      </c>
      <c r="AA62" s="261" t="s">
        <v>960</v>
      </c>
      <c r="AB62" s="263" t="s">
        <v>641</v>
      </c>
      <c r="AC62" s="264" t="s">
        <v>643</v>
      </c>
      <c r="AD62" s="265">
        <v>2</v>
      </c>
      <c r="AE62" s="266">
        <v>3</v>
      </c>
      <c r="AF62" s="267">
        <f t="shared" ref="AF62" si="57">AD62*AE62</f>
        <v>6</v>
      </c>
      <c r="AG62" s="268">
        <f t="shared" ref="AG62" si="58">AF62*Q62</f>
        <v>600</v>
      </c>
      <c r="AH62" s="269" t="str">
        <f t="shared" ref="AH62" si="59">IF((AG62&gt;599),"I",IF(AG62&gt;149,"II",IF(AG62&gt;39,"III",IF(AG62&lt;31,"IV"))))</f>
        <v>I</v>
      </c>
      <c r="AI62" s="270" t="str">
        <f t="shared" ref="AI62" si="60">IF(AH62="IV","Aceptable",IF(AH62="III","Mejorable",IF(AH62="II","No Aceptable o Aceptable con Control Especifico",IF(AH62="I","No Aceptable"))))</f>
        <v>No Aceptable</v>
      </c>
      <c r="AJ62" s="271">
        <v>800</v>
      </c>
      <c r="AK62" s="271">
        <f t="shared" ref="AK62" si="61">AG62</f>
        <v>600</v>
      </c>
      <c r="AL62" s="272">
        <f t="shared" si="56"/>
        <v>0.25</v>
      </c>
      <c r="AM62" s="273" t="s">
        <v>407</v>
      </c>
      <c r="AN62" s="310" t="s">
        <v>634</v>
      </c>
    </row>
    <row r="63" spans="1:40" ht="303.60000000000002">
      <c r="A63" s="566" t="s">
        <v>567</v>
      </c>
      <c r="B63" s="162" t="s">
        <v>385</v>
      </c>
      <c r="C63" s="162" t="s">
        <v>386</v>
      </c>
      <c r="D63" s="319" t="s">
        <v>760</v>
      </c>
      <c r="E63" s="149" t="s">
        <v>848</v>
      </c>
      <c r="F63" s="208" t="s">
        <v>24</v>
      </c>
      <c r="G63" s="208" t="s">
        <v>72</v>
      </c>
      <c r="H63" s="208" t="s">
        <v>1113</v>
      </c>
      <c r="I63" s="136" t="s">
        <v>774</v>
      </c>
      <c r="J63" s="147" t="s">
        <v>397</v>
      </c>
      <c r="K63" s="147" t="s">
        <v>397</v>
      </c>
      <c r="L63" s="136" t="s">
        <v>775</v>
      </c>
      <c r="M63" s="153">
        <v>2</v>
      </c>
      <c r="N63" s="154">
        <v>2</v>
      </c>
      <c r="O63" s="156">
        <f t="shared" ref="O63:O80" si="62">M63*N63</f>
        <v>4</v>
      </c>
      <c r="P63" s="167" t="str">
        <f t="shared" ref="P63:P80" si="63">IF((O63&gt;23),"MuyAlto",IF(O63&gt;9,"Alto",IF(O63&gt;5,"Medio",IF(O63&lt;6,"Bajo"))))</f>
        <v>Bajo</v>
      </c>
      <c r="Q63" s="156">
        <v>25</v>
      </c>
      <c r="R63" s="156">
        <f t="shared" ref="R63:R80" si="64">O63*Q63</f>
        <v>100</v>
      </c>
      <c r="S63" s="153" t="str">
        <f t="shared" ref="S63:S80" si="65">IF((R63&gt;599),"I",IF(R63&gt;149,"II",IF(R63&gt;39,"III",IF(R63&lt;31,"IV"))))</f>
        <v>III</v>
      </c>
      <c r="T63" s="155" t="str">
        <f t="shared" ref="T63:T80" si="66">IF(S63="IV","Aceptable",IF(S63="III","Mejorable",IF(S63="II","No Aceptable o Aceptable con Control Especifico",IF(S63="I","No Aceptable"))))</f>
        <v>Mejorable</v>
      </c>
      <c r="U63" s="137" t="s">
        <v>391</v>
      </c>
      <c r="V63" s="137" t="s">
        <v>392</v>
      </c>
      <c r="W63" s="137" t="s">
        <v>392</v>
      </c>
      <c r="X63" s="149" t="s">
        <v>463</v>
      </c>
      <c r="Y63" s="148" t="s">
        <v>278</v>
      </c>
      <c r="Z63" s="147" t="s">
        <v>392</v>
      </c>
      <c r="AA63" s="308" t="s">
        <v>779</v>
      </c>
      <c r="AB63" s="147" t="s">
        <v>777</v>
      </c>
      <c r="AC63" s="209" t="s">
        <v>778</v>
      </c>
      <c r="AD63" s="153">
        <v>2</v>
      </c>
      <c r="AE63" s="154">
        <v>1</v>
      </c>
      <c r="AF63" s="156">
        <f t="shared" ref="AF63:AF80" si="67">AD63*AE63</f>
        <v>2</v>
      </c>
      <c r="AG63" s="157">
        <f t="shared" ref="AG63:AG80" si="68">AF63*Q63</f>
        <v>50</v>
      </c>
      <c r="AH63" s="158" t="str">
        <f t="shared" ref="AH63:AH80" si="69">IF((AG63&gt;599),"I",IF(AG63&gt;149,"II",IF(AG63&gt;39,"III",IF(AG63&lt;31,"IV"))))</f>
        <v>III</v>
      </c>
      <c r="AI63" s="155" t="str">
        <f t="shared" ref="AI63:AI80" si="70">IF(AH63="IV","Aceptable",IF(AH63="III","Mejorable",IF(AH63="II","No Aceptable o Aceptable con Control Especifico",IF(AH63="I","No Aceptable"))))</f>
        <v>Mejorable</v>
      </c>
      <c r="AJ63" s="159">
        <f t="shared" ref="AJ63:AJ77" si="71">R63</f>
        <v>100</v>
      </c>
      <c r="AK63" s="159">
        <f t="shared" ref="AK63:AK80" si="72">AG63</f>
        <v>50</v>
      </c>
      <c r="AL63" s="160">
        <f t="shared" ref="AL63:AL80" si="73">(AJ63-AK63)/AJ63</f>
        <v>0.5</v>
      </c>
      <c r="AM63" s="161" t="s">
        <v>419</v>
      </c>
      <c r="AN63" s="210" t="s">
        <v>395</v>
      </c>
    </row>
    <row r="64" spans="1:40" ht="290.39999999999998">
      <c r="A64" s="566"/>
      <c r="B64" s="162" t="s">
        <v>385</v>
      </c>
      <c r="C64" s="162" t="s">
        <v>386</v>
      </c>
      <c r="D64" s="319" t="s">
        <v>770</v>
      </c>
      <c r="E64" s="149" t="s">
        <v>848</v>
      </c>
      <c r="F64" s="208" t="s">
        <v>24</v>
      </c>
      <c r="G64" s="208" t="s">
        <v>38</v>
      </c>
      <c r="H64" s="208" t="s">
        <v>771</v>
      </c>
      <c r="I64" s="136" t="s">
        <v>773</v>
      </c>
      <c r="J64" s="147" t="s">
        <v>397</v>
      </c>
      <c r="K64" s="147" t="s">
        <v>397</v>
      </c>
      <c r="L64" s="136" t="s">
        <v>775</v>
      </c>
      <c r="M64" s="153">
        <v>2</v>
      </c>
      <c r="N64" s="154">
        <v>3</v>
      </c>
      <c r="O64" s="156">
        <f>M64*N64</f>
        <v>6</v>
      </c>
      <c r="P64" s="167" t="str">
        <f>IF((O64&gt;23),"MuyAlto",IF(O64&gt;9,"Alto",IF(O64&gt;5,"Medio",IF(O64&lt;6,"Bajo"))))</f>
        <v>Medio</v>
      </c>
      <c r="Q64" s="156">
        <v>25</v>
      </c>
      <c r="R64" s="156">
        <f>O64*Q64</f>
        <v>150</v>
      </c>
      <c r="S64" s="153" t="str">
        <f>IF((R64&gt;599),"I",IF(R64&gt;149,"II",IF(R64&gt;39,"III",IF(R64&lt;31,"IV"))))</f>
        <v>II</v>
      </c>
      <c r="T64" s="155" t="str">
        <f>IF(S64="IV","Aceptable",IF(S64="III","Mejorable",IF(S64="II","No Aceptable o Aceptable con Control Especifico",IF(S64="I","No Aceptable"))))</f>
        <v>No Aceptable o Aceptable con Control Especifico</v>
      </c>
      <c r="U64" s="137" t="s">
        <v>391</v>
      </c>
      <c r="V64" s="137" t="s">
        <v>392</v>
      </c>
      <c r="W64" s="137" t="s">
        <v>392</v>
      </c>
      <c r="X64" s="147" t="s">
        <v>776</v>
      </c>
      <c r="Y64" s="148" t="s">
        <v>278</v>
      </c>
      <c r="Z64" s="147" t="s">
        <v>392</v>
      </c>
      <c r="AA64" s="308" t="s">
        <v>780</v>
      </c>
      <c r="AB64" s="148" t="s">
        <v>390</v>
      </c>
      <c r="AC64" s="169" t="s">
        <v>781</v>
      </c>
      <c r="AD64" s="153">
        <v>2</v>
      </c>
      <c r="AE64" s="154">
        <v>1</v>
      </c>
      <c r="AF64" s="156">
        <f>AD64*AE64</f>
        <v>2</v>
      </c>
      <c r="AG64" s="157">
        <f>AF64*Q64</f>
        <v>50</v>
      </c>
      <c r="AH64" s="158" t="str">
        <f>IF((AG64&gt;599),"I",IF(AG64&gt;149,"II",IF(AG64&gt;39,"III",IF(AG64&lt;31,"IV"))))</f>
        <v>III</v>
      </c>
      <c r="AI64" s="155" t="str">
        <f>IF(AH64="IV","Aceptable",IF(AH64="III","Mejorable",IF(AH64="II","No Aceptable o Aceptable con Control Especifico",IF(AH64="I","No Aceptable"))))</f>
        <v>Mejorable</v>
      </c>
      <c r="AJ64" s="159">
        <f>R64</f>
        <v>150</v>
      </c>
      <c r="AK64" s="159">
        <f>AG64</f>
        <v>50</v>
      </c>
      <c r="AL64" s="160">
        <f>(AJ64-AK64)/AJ64</f>
        <v>0.66666666666666663</v>
      </c>
      <c r="AM64" s="161" t="s">
        <v>419</v>
      </c>
      <c r="AN64" s="210" t="s">
        <v>399</v>
      </c>
    </row>
    <row r="65" spans="1:40" ht="211.2">
      <c r="A65" s="566"/>
      <c r="B65" s="162" t="s">
        <v>385</v>
      </c>
      <c r="C65" s="162" t="s">
        <v>386</v>
      </c>
      <c r="D65" s="319" t="s">
        <v>764</v>
      </c>
      <c r="E65" s="149" t="s">
        <v>848</v>
      </c>
      <c r="F65" s="208" t="s">
        <v>27</v>
      </c>
      <c r="G65" s="208" t="s">
        <v>590</v>
      </c>
      <c r="H65" s="208" t="s">
        <v>761</v>
      </c>
      <c r="I65" s="136" t="s">
        <v>596</v>
      </c>
      <c r="J65" s="147" t="s">
        <v>389</v>
      </c>
      <c r="K65" s="149" t="s">
        <v>592</v>
      </c>
      <c r="L65" s="147" t="s">
        <v>390</v>
      </c>
      <c r="M65" s="153">
        <v>2</v>
      </c>
      <c r="N65" s="154">
        <v>3</v>
      </c>
      <c r="O65" s="153">
        <f>M65*N65</f>
        <v>6</v>
      </c>
      <c r="P65" s="167" t="str">
        <f>IF((O65&gt;23),"MuyAlto",IF(O65&gt;9,"Alto",IF(O65&gt;5,"Medio",IF(O65&lt;6,"Bajo"))))</f>
        <v>Medio</v>
      </c>
      <c r="Q65" s="153">
        <v>25</v>
      </c>
      <c r="R65" s="153">
        <f t="shared" ref="R65:R66" si="74">O65*Q65</f>
        <v>150</v>
      </c>
      <c r="S65" s="153" t="str">
        <f>IF((R65&gt;599),"I",IF(R65&gt;149,"II",IF(R65&gt;39,"III",IF(R65&lt;31,"IV"))))</f>
        <v>II</v>
      </c>
      <c r="T65" s="155" t="str">
        <f>IF(S65="IV","Aceptable",IF(S65="III","Mejorable",IF(S65="II","No Aceptable o Aceptable con Control Especifico",IF(S65="I","No Aceptable"))))</f>
        <v>No Aceptable o Aceptable con Control Especifico</v>
      </c>
      <c r="U65" s="137" t="s">
        <v>391</v>
      </c>
      <c r="V65" s="137" t="s">
        <v>392</v>
      </c>
      <c r="W65" s="137" t="s">
        <v>392</v>
      </c>
      <c r="X65" s="149" t="s">
        <v>593</v>
      </c>
      <c r="Y65" s="148" t="s">
        <v>278</v>
      </c>
      <c r="Z65" s="148" t="s">
        <v>392</v>
      </c>
      <c r="AA65" s="149" t="s">
        <v>762</v>
      </c>
      <c r="AB65" s="147" t="s">
        <v>390</v>
      </c>
      <c r="AC65" s="209" t="s">
        <v>942</v>
      </c>
      <c r="AD65" s="153">
        <v>2</v>
      </c>
      <c r="AE65" s="154">
        <v>2</v>
      </c>
      <c r="AF65" s="156">
        <f t="shared" ref="AF65:AF66" si="75">AD65*AE65</f>
        <v>4</v>
      </c>
      <c r="AG65" s="157">
        <f>AF65*Q65</f>
        <v>100</v>
      </c>
      <c r="AH65" s="158" t="str">
        <f>IF((AG65&gt;599),"I",IF(AG65&gt;149,"II",IF(AG65&gt;39,"III",IF(AG65&lt;31,"IV"))))</f>
        <v>III</v>
      </c>
      <c r="AI65" s="155" t="str">
        <f>IF(AH65="IV","Aceptable",IF(AH65="III","Mejorable",IF(AH65="II","No Aceptable o Aceptable con Control Especifico",IF(AH65="I","No Aceptable"))))</f>
        <v>Mejorable</v>
      </c>
      <c r="AJ65" s="159">
        <f>R65</f>
        <v>150</v>
      </c>
      <c r="AK65" s="159">
        <f>AG65</f>
        <v>100</v>
      </c>
      <c r="AL65" s="160">
        <f>(AJ65-AK65)/AJ65</f>
        <v>0.33333333333333331</v>
      </c>
      <c r="AM65" s="161" t="s">
        <v>394</v>
      </c>
      <c r="AN65" s="210" t="s">
        <v>427</v>
      </c>
    </row>
    <row r="66" spans="1:40" ht="237.6">
      <c r="A66" s="566"/>
      <c r="B66" s="162" t="s">
        <v>385</v>
      </c>
      <c r="C66" s="162" t="s">
        <v>386</v>
      </c>
      <c r="D66" s="319" t="s">
        <v>763</v>
      </c>
      <c r="E66" s="149" t="s">
        <v>848</v>
      </c>
      <c r="F66" s="208" t="s">
        <v>27</v>
      </c>
      <c r="G66" s="208" t="s">
        <v>566</v>
      </c>
      <c r="H66" s="208" t="s">
        <v>612</v>
      </c>
      <c r="I66" s="136" t="s">
        <v>594</v>
      </c>
      <c r="J66" s="147" t="s">
        <v>389</v>
      </c>
      <c r="K66" s="149" t="s">
        <v>595</v>
      </c>
      <c r="L66" s="147" t="s">
        <v>390</v>
      </c>
      <c r="M66" s="153">
        <v>2</v>
      </c>
      <c r="N66" s="154">
        <v>3</v>
      </c>
      <c r="O66" s="153">
        <f t="shared" ref="O66" si="76">M66*N66</f>
        <v>6</v>
      </c>
      <c r="P66" s="167" t="str">
        <f t="shared" ref="P66" si="77">IF((O66&gt;23),"MuyAlto",IF(O66&gt;9,"Alto",IF(O66&gt;5,"Medio",IF(O66&lt;6,"Bajo"))))</f>
        <v>Medio</v>
      </c>
      <c r="Q66" s="153">
        <v>60</v>
      </c>
      <c r="R66" s="153">
        <f t="shared" si="74"/>
        <v>360</v>
      </c>
      <c r="S66" s="153" t="str">
        <f t="shared" ref="S66" si="78">IF((R66&gt;599),"I",IF(R66&gt;149,"II",IF(R66&gt;39,"III",IF(R66&lt;31,"IV"))))</f>
        <v>II</v>
      </c>
      <c r="T66" s="155" t="str">
        <f t="shared" ref="T66" si="79">IF(S66="IV","Aceptable",IF(S66="III","Mejorable",IF(S66="II","No Aceptable o Aceptable con Control Especifico",IF(S66="I","No Aceptable"))))</f>
        <v>No Aceptable o Aceptable con Control Especifico</v>
      </c>
      <c r="U66" s="137" t="s">
        <v>391</v>
      </c>
      <c r="V66" s="137" t="s">
        <v>392</v>
      </c>
      <c r="W66" s="137" t="s">
        <v>392</v>
      </c>
      <c r="X66" s="149" t="s">
        <v>599</v>
      </c>
      <c r="Y66" s="148" t="s">
        <v>278</v>
      </c>
      <c r="Z66" s="148" t="s">
        <v>392</v>
      </c>
      <c r="AA66" s="149" t="s">
        <v>602</v>
      </c>
      <c r="AB66" s="147" t="s">
        <v>390</v>
      </c>
      <c r="AC66" s="209" t="s">
        <v>942</v>
      </c>
      <c r="AD66" s="153">
        <v>2</v>
      </c>
      <c r="AE66" s="154">
        <v>2</v>
      </c>
      <c r="AF66" s="156">
        <f t="shared" si="75"/>
        <v>4</v>
      </c>
      <c r="AG66" s="157">
        <f>AF66*Q66</f>
        <v>240</v>
      </c>
      <c r="AH66" s="158" t="str">
        <f t="shared" ref="AH66" si="80">IF((AG66&gt;599),"I",IF(AG66&gt;149,"II",IF(AG66&gt;39,"III",IF(AG66&lt;31,"IV"))))</f>
        <v>II</v>
      </c>
      <c r="AI66" s="155" t="str">
        <f>IF(AH66="IV","Aceptable",IF(AH66="III","Mejorable",IF(AH66="II","No Aceptable o Aceptable con Control Especifico",IF(AH66="I","No Aceptable"))))</f>
        <v>No Aceptable o Aceptable con Control Especifico</v>
      </c>
      <c r="AJ66" s="159">
        <f>R66</f>
        <v>360</v>
      </c>
      <c r="AK66" s="159">
        <f>AG66</f>
        <v>240</v>
      </c>
      <c r="AL66" s="160">
        <f>(AJ66-AK66)/AJ66</f>
        <v>0.33333333333333331</v>
      </c>
      <c r="AM66" s="161" t="s">
        <v>394</v>
      </c>
      <c r="AN66" s="210" t="s">
        <v>427</v>
      </c>
    </row>
    <row r="67" spans="1:40" ht="108">
      <c r="A67" s="566"/>
      <c r="B67" s="162" t="s">
        <v>385</v>
      </c>
      <c r="C67" s="162" t="s">
        <v>386</v>
      </c>
      <c r="D67" s="319" t="s">
        <v>765</v>
      </c>
      <c r="E67" s="149" t="s">
        <v>848</v>
      </c>
      <c r="F67" s="208" t="s">
        <v>26</v>
      </c>
      <c r="G67" s="136" t="s">
        <v>33</v>
      </c>
      <c r="H67" s="136" t="s">
        <v>766</v>
      </c>
      <c r="I67" s="136" t="s">
        <v>769</v>
      </c>
      <c r="J67" s="147" t="s">
        <v>397</v>
      </c>
      <c r="K67" s="147" t="s">
        <v>397</v>
      </c>
      <c r="L67" s="136" t="s">
        <v>767</v>
      </c>
      <c r="M67" s="153">
        <v>2</v>
      </c>
      <c r="N67" s="154">
        <v>3</v>
      </c>
      <c r="O67" s="156">
        <f t="shared" si="62"/>
        <v>6</v>
      </c>
      <c r="P67" s="167" t="str">
        <f t="shared" si="63"/>
        <v>Medio</v>
      </c>
      <c r="Q67" s="156">
        <v>10</v>
      </c>
      <c r="R67" s="156">
        <f t="shared" si="64"/>
        <v>60</v>
      </c>
      <c r="S67" s="153" t="str">
        <f t="shared" si="65"/>
        <v>III</v>
      </c>
      <c r="T67" s="155" t="str">
        <f t="shared" si="66"/>
        <v>Mejorable</v>
      </c>
      <c r="U67" s="137" t="s">
        <v>391</v>
      </c>
      <c r="V67" s="137" t="s">
        <v>392</v>
      </c>
      <c r="W67" s="137" t="s">
        <v>392</v>
      </c>
      <c r="X67" s="567" t="s">
        <v>465</v>
      </c>
      <c r="Y67" s="148" t="s">
        <v>278</v>
      </c>
      <c r="Z67" s="147" t="s">
        <v>392</v>
      </c>
      <c r="AA67" s="149" t="s">
        <v>783</v>
      </c>
      <c r="AB67" s="148" t="s">
        <v>390</v>
      </c>
      <c r="AC67" s="209" t="s">
        <v>768</v>
      </c>
      <c r="AD67" s="153">
        <v>2</v>
      </c>
      <c r="AE67" s="154">
        <v>2</v>
      </c>
      <c r="AF67" s="156">
        <f t="shared" si="67"/>
        <v>4</v>
      </c>
      <c r="AG67" s="157">
        <f t="shared" si="68"/>
        <v>40</v>
      </c>
      <c r="AH67" s="158" t="str">
        <f t="shared" si="69"/>
        <v>III</v>
      </c>
      <c r="AI67" s="155" t="str">
        <f t="shared" si="70"/>
        <v>Mejorable</v>
      </c>
      <c r="AJ67" s="159">
        <f t="shared" si="71"/>
        <v>60</v>
      </c>
      <c r="AK67" s="159">
        <f t="shared" si="72"/>
        <v>40</v>
      </c>
      <c r="AL67" s="160">
        <f t="shared" si="73"/>
        <v>0.33333333333333331</v>
      </c>
      <c r="AM67" s="161" t="s">
        <v>419</v>
      </c>
      <c r="AN67" s="210" t="s">
        <v>427</v>
      </c>
    </row>
    <row r="68" spans="1:40" ht="102.6">
      <c r="A68" s="566"/>
      <c r="B68" s="162" t="s">
        <v>385</v>
      </c>
      <c r="C68" s="162" t="s">
        <v>386</v>
      </c>
      <c r="D68" s="319" t="s">
        <v>765</v>
      </c>
      <c r="E68" s="149" t="s">
        <v>848</v>
      </c>
      <c r="F68" s="208" t="s">
        <v>26</v>
      </c>
      <c r="G68" s="136" t="s">
        <v>47</v>
      </c>
      <c r="H68" s="136" t="s">
        <v>466</v>
      </c>
      <c r="I68" s="136" t="s">
        <v>467</v>
      </c>
      <c r="J68" s="147" t="s">
        <v>397</v>
      </c>
      <c r="K68" s="147" t="s">
        <v>397</v>
      </c>
      <c r="L68" s="136" t="s">
        <v>782</v>
      </c>
      <c r="M68" s="153">
        <v>2</v>
      </c>
      <c r="N68" s="154">
        <v>3</v>
      </c>
      <c r="O68" s="156">
        <f t="shared" si="62"/>
        <v>6</v>
      </c>
      <c r="P68" s="167" t="str">
        <f t="shared" si="63"/>
        <v>Medio</v>
      </c>
      <c r="Q68" s="156">
        <v>10</v>
      </c>
      <c r="R68" s="156">
        <f t="shared" si="64"/>
        <v>60</v>
      </c>
      <c r="S68" s="153" t="str">
        <f t="shared" si="65"/>
        <v>III</v>
      </c>
      <c r="T68" s="155" t="str">
        <f t="shared" si="66"/>
        <v>Mejorable</v>
      </c>
      <c r="U68" s="137" t="s">
        <v>391</v>
      </c>
      <c r="V68" s="137" t="s">
        <v>392</v>
      </c>
      <c r="W68" s="137" t="s">
        <v>392</v>
      </c>
      <c r="X68" s="567"/>
      <c r="Y68" s="148" t="s">
        <v>278</v>
      </c>
      <c r="Z68" s="147" t="s">
        <v>392</v>
      </c>
      <c r="AA68" s="136" t="s">
        <v>783</v>
      </c>
      <c r="AB68" s="148" t="s">
        <v>468</v>
      </c>
      <c r="AC68" s="209" t="s">
        <v>464</v>
      </c>
      <c r="AD68" s="153">
        <v>2</v>
      </c>
      <c r="AE68" s="154">
        <v>2</v>
      </c>
      <c r="AF68" s="156">
        <f t="shared" si="67"/>
        <v>4</v>
      </c>
      <c r="AG68" s="157">
        <f t="shared" si="68"/>
        <v>40</v>
      </c>
      <c r="AH68" s="158" t="str">
        <f t="shared" si="69"/>
        <v>III</v>
      </c>
      <c r="AI68" s="155" t="str">
        <f t="shared" si="70"/>
        <v>Mejorable</v>
      </c>
      <c r="AJ68" s="159">
        <f t="shared" si="71"/>
        <v>60</v>
      </c>
      <c r="AK68" s="159">
        <f t="shared" si="72"/>
        <v>40</v>
      </c>
      <c r="AL68" s="160">
        <f t="shared" si="73"/>
        <v>0.33333333333333331</v>
      </c>
      <c r="AM68" s="161" t="s">
        <v>419</v>
      </c>
      <c r="AN68" s="210" t="s">
        <v>427</v>
      </c>
    </row>
    <row r="69" spans="1:40" ht="102.6">
      <c r="A69" s="566"/>
      <c r="B69" s="162" t="s">
        <v>385</v>
      </c>
      <c r="C69" s="162" t="s">
        <v>574</v>
      </c>
      <c r="D69" s="338" t="s">
        <v>796</v>
      </c>
      <c r="E69" s="149" t="s">
        <v>848</v>
      </c>
      <c r="F69" s="208" t="s">
        <v>25</v>
      </c>
      <c r="G69" s="136" t="s">
        <v>569</v>
      </c>
      <c r="H69" s="136" t="s">
        <v>810</v>
      </c>
      <c r="I69" s="149" t="s">
        <v>706</v>
      </c>
      <c r="J69" s="149" t="s">
        <v>389</v>
      </c>
      <c r="K69" s="147" t="s">
        <v>397</v>
      </c>
      <c r="L69" s="149" t="s">
        <v>707</v>
      </c>
      <c r="M69" s="153">
        <v>2</v>
      </c>
      <c r="N69" s="154">
        <v>3</v>
      </c>
      <c r="O69" s="153">
        <f t="shared" si="62"/>
        <v>6</v>
      </c>
      <c r="P69" s="167" t="str">
        <f t="shared" si="63"/>
        <v>Medio</v>
      </c>
      <c r="Q69" s="153">
        <v>60</v>
      </c>
      <c r="R69" s="153">
        <f t="shared" si="64"/>
        <v>360</v>
      </c>
      <c r="S69" s="153" t="str">
        <f t="shared" si="65"/>
        <v>II</v>
      </c>
      <c r="T69" s="155" t="str">
        <f t="shared" si="66"/>
        <v>No Aceptable o Aceptable con Control Especifico</v>
      </c>
      <c r="U69" s="137" t="s">
        <v>391</v>
      </c>
      <c r="V69" s="137" t="s">
        <v>392</v>
      </c>
      <c r="W69" s="137" t="s">
        <v>392</v>
      </c>
      <c r="X69" s="149" t="s">
        <v>708</v>
      </c>
      <c r="Y69" s="148" t="s">
        <v>278</v>
      </c>
      <c r="Z69" s="147" t="s">
        <v>392</v>
      </c>
      <c r="AA69" s="149" t="s">
        <v>709</v>
      </c>
      <c r="AB69" s="147" t="s">
        <v>390</v>
      </c>
      <c r="AC69" s="209" t="s">
        <v>710</v>
      </c>
      <c r="AD69" s="153">
        <v>2</v>
      </c>
      <c r="AE69" s="154">
        <v>2</v>
      </c>
      <c r="AF69" s="156">
        <f t="shared" si="67"/>
        <v>4</v>
      </c>
      <c r="AG69" s="157">
        <f t="shared" si="68"/>
        <v>240</v>
      </c>
      <c r="AH69" s="158" t="str">
        <f t="shared" si="69"/>
        <v>II</v>
      </c>
      <c r="AI69" s="155" t="str">
        <f t="shared" si="70"/>
        <v>No Aceptable o Aceptable con Control Especifico</v>
      </c>
      <c r="AJ69" s="159">
        <f t="shared" si="71"/>
        <v>360</v>
      </c>
      <c r="AK69" s="159">
        <f t="shared" si="72"/>
        <v>240</v>
      </c>
      <c r="AL69" s="160">
        <f t="shared" si="73"/>
        <v>0.33333333333333331</v>
      </c>
      <c r="AM69" s="161" t="s">
        <v>394</v>
      </c>
      <c r="AN69" s="210" t="s">
        <v>427</v>
      </c>
    </row>
    <row r="70" spans="1:40" ht="158.4">
      <c r="A70" s="566"/>
      <c r="B70" s="162" t="s">
        <v>385</v>
      </c>
      <c r="C70" s="162" t="s">
        <v>386</v>
      </c>
      <c r="D70" s="319" t="s">
        <v>763</v>
      </c>
      <c r="E70" s="149" t="s">
        <v>848</v>
      </c>
      <c r="F70" s="208" t="s">
        <v>28</v>
      </c>
      <c r="G70" s="208" t="s">
        <v>48</v>
      </c>
      <c r="H70" s="208" t="s">
        <v>579</v>
      </c>
      <c r="I70" s="136" t="s">
        <v>600</v>
      </c>
      <c r="J70" s="149" t="s">
        <v>603</v>
      </c>
      <c r="K70" s="149" t="s">
        <v>604</v>
      </c>
      <c r="L70" s="147" t="s">
        <v>390</v>
      </c>
      <c r="M70" s="153">
        <v>2</v>
      </c>
      <c r="N70" s="154">
        <v>3</v>
      </c>
      <c r="O70" s="153">
        <f>M70*N70</f>
        <v>6</v>
      </c>
      <c r="P70" s="167" t="str">
        <f t="shared" si="63"/>
        <v>Medio</v>
      </c>
      <c r="Q70" s="153">
        <v>60</v>
      </c>
      <c r="R70" s="153">
        <f t="shared" si="64"/>
        <v>360</v>
      </c>
      <c r="S70" s="153" t="str">
        <f t="shared" si="65"/>
        <v>II</v>
      </c>
      <c r="T70" s="155" t="str">
        <f t="shared" si="66"/>
        <v>No Aceptable o Aceptable con Control Especifico</v>
      </c>
      <c r="U70" s="137" t="s">
        <v>391</v>
      </c>
      <c r="V70" s="137" t="s">
        <v>392</v>
      </c>
      <c r="W70" s="137" t="s">
        <v>392</v>
      </c>
      <c r="X70" s="149" t="s">
        <v>398</v>
      </c>
      <c r="Y70" s="148" t="s">
        <v>278</v>
      </c>
      <c r="Z70" s="148" t="s">
        <v>392</v>
      </c>
      <c r="AA70" s="149" t="s">
        <v>704</v>
      </c>
      <c r="AB70" s="147" t="s">
        <v>837</v>
      </c>
      <c r="AC70" s="209" t="s">
        <v>659</v>
      </c>
      <c r="AD70" s="153">
        <v>2</v>
      </c>
      <c r="AE70" s="154">
        <v>2</v>
      </c>
      <c r="AF70" s="156">
        <f t="shared" si="67"/>
        <v>4</v>
      </c>
      <c r="AG70" s="157">
        <f t="shared" si="68"/>
        <v>240</v>
      </c>
      <c r="AH70" s="158" t="str">
        <f t="shared" si="69"/>
        <v>II</v>
      </c>
      <c r="AI70" s="155" t="str">
        <f t="shared" si="70"/>
        <v>No Aceptable o Aceptable con Control Especifico</v>
      </c>
      <c r="AJ70" s="159">
        <f t="shared" si="71"/>
        <v>360</v>
      </c>
      <c r="AK70" s="159">
        <f t="shared" si="72"/>
        <v>240</v>
      </c>
      <c r="AL70" s="160">
        <f t="shared" si="73"/>
        <v>0.33333333333333331</v>
      </c>
      <c r="AM70" s="161" t="s">
        <v>418</v>
      </c>
      <c r="AN70" s="210" t="s">
        <v>427</v>
      </c>
    </row>
    <row r="71" spans="1:40" ht="196.2">
      <c r="A71" s="566"/>
      <c r="B71" s="162" t="s">
        <v>385</v>
      </c>
      <c r="C71" s="162" t="s">
        <v>386</v>
      </c>
      <c r="D71" s="319" t="s">
        <v>763</v>
      </c>
      <c r="E71" s="149" t="s">
        <v>848</v>
      </c>
      <c r="F71" s="208" t="s">
        <v>28</v>
      </c>
      <c r="G71" s="208" t="s">
        <v>35</v>
      </c>
      <c r="H71" s="208" t="s">
        <v>575</v>
      </c>
      <c r="I71" s="136" t="s">
        <v>798</v>
      </c>
      <c r="J71" s="149" t="s">
        <v>397</v>
      </c>
      <c r="K71" s="147" t="s">
        <v>397</v>
      </c>
      <c r="L71" s="147" t="s">
        <v>390</v>
      </c>
      <c r="M71" s="153">
        <v>2</v>
      </c>
      <c r="N71" s="154">
        <v>3</v>
      </c>
      <c r="O71" s="153">
        <f t="shared" si="62"/>
        <v>6</v>
      </c>
      <c r="P71" s="167" t="str">
        <f t="shared" si="63"/>
        <v>Medio</v>
      </c>
      <c r="Q71" s="153">
        <v>60</v>
      </c>
      <c r="R71" s="153">
        <f t="shared" si="64"/>
        <v>360</v>
      </c>
      <c r="S71" s="153" t="str">
        <f t="shared" si="65"/>
        <v>II</v>
      </c>
      <c r="T71" s="155" t="str">
        <f t="shared" si="66"/>
        <v>No Aceptable o Aceptable con Control Especifico</v>
      </c>
      <c r="U71" s="137" t="s">
        <v>391</v>
      </c>
      <c r="V71" s="137" t="s">
        <v>392</v>
      </c>
      <c r="W71" s="137" t="s">
        <v>392</v>
      </c>
      <c r="X71" s="149" t="s">
        <v>702</v>
      </c>
      <c r="Y71" s="148" t="s">
        <v>278</v>
      </c>
      <c r="Z71" s="148" t="s">
        <v>392</v>
      </c>
      <c r="AA71" s="149" t="s">
        <v>804</v>
      </c>
      <c r="AB71" s="147" t="s">
        <v>390</v>
      </c>
      <c r="AC71" s="209" t="s">
        <v>659</v>
      </c>
      <c r="AD71" s="153">
        <v>2</v>
      </c>
      <c r="AE71" s="154">
        <v>2</v>
      </c>
      <c r="AF71" s="156">
        <f t="shared" si="67"/>
        <v>4</v>
      </c>
      <c r="AG71" s="157">
        <f t="shared" si="68"/>
        <v>240</v>
      </c>
      <c r="AH71" s="158" t="str">
        <f t="shared" si="69"/>
        <v>II</v>
      </c>
      <c r="AI71" s="155" t="str">
        <f t="shared" si="70"/>
        <v>No Aceptable o Aceptable con Control Especifico</v>
      </c>
      <c r="AJ71" s="159">
        <f t="shared" si="71"/>
        <v>360</v>
      </c>
      <c r="AK71" s="159">
        <f t="shared" si="72"/>
        <v>240</v>
      </c>
      <c r="AL71" s="160">
        <f t="shared" si="73"/>
        <v>0.33333333333333331</v>
      </c>
      <c r="AM71" s="161" t="s">
        <v>418</v>
      </c>
      <c r="AN71" s="210" t="s">
        <v>427</v>
      </c>
    </row>
    <row r="72" spans="1:40" ht="237.6">
      <c r="A72" s="566"/>
      <c r="B72" s="162" t="s">
        <v>385</v>
      </c>
      <c r="C72" s="162" t="s">
        <v>386</v>
      </c>
      <c r="D72" s="319" t="s">
        <v>797</v>
      </c>
      <c r="E72" s="149" t="s">
        <v>848</v>
      </c>
      <c r="F72" s="311" t="s">
        <v>28</v>
      </c>
      <c r="G72" s="311" t="s">
        <v>35</v>
      </c>
      <c r="H72" s="208" t="s">
        <v>578</v>
      </c>
      <c r="I72" s="208" t="s">
        <v>800</v>
      </c>
      <c r="J72" s="149" t="s">
        <v>397</v>
      </c>
      <c r="K72" s="147" t="s">
        <v>397</v>
      </c>
      <c r="L72" s="147" t="s">
        <v>397</v>
      </c>
      <c r="M72" s="153">
        <v>2</v>
      </c>
      <c r="N72" s="154">
        <v>3</v>
      </c>
      <c r="O72" s="153">
        <f t="shared" si="62"/>
        <v>6</v>
      </c>
      <c r="P72" s="167" t="str">
        <f t="shared" si="63"/>
        <v>Medio</v>
      </c>
      <c r="Q72" s="153">
        <v>60</v>
      </c>
      <c r="R72" s="153">
        <f t="shared" si="64"/>
        <v>360</v>
      </c>
      <c r="S72" s="153" t="str">
        <f t="shared" si="65"/>
        <v>II</v>
      </c>
      <c r="T72" s="155" t="str">
        <f t="shared" si="66"/>
        <v>No Aceptable o Aceptable con Control Especifico</v>
      </c>
      <c r="U72" s="137" t="s">
        <v>391</v>
      </c>
      <c r="V72" s="137" t="s">
        <v>392</v>
      </c>
      <c r="W72" s="137" t="s">
        <v>392</v>
      </c>
      <c r="X72" s="149" t="s">
        <v>801</v>
      </c>
      <c r="Y72" s="148" t="s">
        <v>278</v>
      </c>
      <c r="Z72" s="148" t="s">
        <v>392</v>
      </c>
      <c r="AA72" s="149" t="s">
        <v>802</v>
      </c>
      <c r="AB72" s="147" t="s">
        <v>390</v>
      </c>
      <c r="AC72" s="209" t="s">
        <v>809</v>
      </c>
      <c r="AD72" s="153">
        <v>2</v>
      </c>
      <c r="AE72" s="154">
        <v>2</v>
      </c>
      <c r="AF72" s="156">
        <f t="shared" si="67"/>
        <v>4</v>
      </c>
      <c r="AG72" s="157">
        <f t="shared" si="68"/>
        <v>240</v>
      </c>
      <c r="AH72" s="158" t="str">
        <f t="shared" si="69"/>
        <v>II</v>
      </c>
      <c r="AI72" s="155" t="str">
        <f t="shared" si="70"/>
        <v>No Aceptable o Aceptable con Control Especifico</v>
      </c>
      <c r="AJ72" s="159">
        <f t="shared" si="71"/>
        <v>360</v>
      </c>
      <c r="AK72" s="159">
        <f t="shared" si="72"/>
        <v>240</v>
      </c>
      <c r="AL72" s="160">
        <f t="shared" si="73"/>
        <v>0.33333333333333331</v>
      </c>
      <c r="AM72" s="161" t="s">
        <v>418</v>
      </c>
      <c r="AN72" s="210" t="s">
        <v>427</v>
      </c>
    </row>
    <row r="73" spans="1:40" ht="264">
      <c r="A73" s="566"/>
      <c r="B73" s="162" t="s">
        <v>385</v>
      </c>
      <c r="C73" s="162" t="s">
        <v>386</v>
      </c>
      <c r="D73" s="319" t="s">
        <v>763</v>
      </c>
      <c r="E73" s="149" t="s">
        <v>848</v>
      </c>
      <c r="F73" s="208" t="s">
        <v>28</v>
      </c>
      <c r="G73" s="208" t="s">
        <v>55</v>
      </c>
      <c r="H73" s="208" t="s">
        <v>576</v>
      </c>
      <c r="I73" s="136" t="s">
        <v>693</v>
      </c>
      <c r="J73" s="149" t="s">
        <v>397</v>
      </c>
      <c r="K73" s="147" t="s">
        <v>397</v>
      </c>
      <c r="L73" s="147" t="s">
        <v>397</v>
      </c>
      <c r="M73" s="153">
        <v>6</v>
      </c>
      <c r="N73" s="154">
        <v>1</v>
      </c>
      <c r="O73" s="153">
        <f t="shared" si="62"/>
        <v>6</v>
      </c>
      <c r="P73" s="167" t="str">
        <f t="shared" si="63"/>
        <v>Medio</v>
      </c>
      <c r="Q73" s="153">
        <v>60</v>
      </c>
      <c r="R73" s="153">
        <f t="shared" si="64"/>
        <v>360</v>
      </c>
      <c r="S73" s="153" t="str">
        <f t="shared" si="65"/>
        <v>II</v>
      </c>
      <c r="T73" s="155" t="str">
        <f t="shared" si="66"/>
        <v>No Aceptable o Aceptable con Control Especifico</v>
      </c>
      <c r="U73" s="137" t="s">
        <v>391</v>
      </c>
      <c r="V73" s="137" t="s">
        <v>392</v>
      </c>
      <c r="W73" s="137" t="s">
        <v>392</v>
      </c>
      <c r="X73" s="149" t="s">
        <v>694</v>
      </c>
      <c r="Y73" s="148" t="s">
        <v>278</v>
      </c>
      <c r="Z73" s="148" t="s">
        <v>392</v>
      </c>
      <c r="AA73" s="149" t="s">
        <v>803</v>
      </c>
      <c r="AB73" s="147" t="s">
        <v>390</v>
      </c>
      <c r="AC73" s="209" t="s">
        <v>808</v>
      </c>
      <c r="AD73" s="153">
        <v>2</v>
      </c>
      <c r="AE73" s="154">
        <v>1</v>
      </c>
      <c r="AF73" s="156">
        <f t="shared" si="67"/>
        <v>2</v>
      </c>
      <c r="AG73" s="157">
        <f t="shared" si="68"/>
        <v>120</v>
      </c>
      <c r="AH73" s="158" t="str">
        <f t="shared" si="69"/>
        <v>III</v>
      </c>
      <c r="AI73" s="155" t="str">
        <f t="shared" si="70"/>
        <v>Mejorable</v>
      </c>
      <c r="AJ73" s="159">
        <f t="shared" si="71"/>
        <v>360</v>
      </c>
      <c r="AK73" s="159">
        <f t="shared" si="72"/>
        <v>120</v>
      </c>
      <c r="AL73" s="160">
        <f t="shared" si="73"/>
        <v>0.66666666666666663</v>
      </c>
      <c r="AM73" s="161" t="s">
        <v>394</v>
      </c>
      <c r="AN73" s="210" t="s">
        <v>425</v>
      </c>
    </row>
    <row r="74" spans="1:40" ht="211.2">
      <c r="A74" s="566"/>
      <c r="B74" s="162" t="s">
        <v>385</v>
      </c>
      <c r="C74" s="162" t="s">
        <v>386</v>
      </c>
      <c r="D74" s="319" t="s">
        <v>763</v>
      </c>
      <c r="E74" s="149" t="s">
        <v>848</v>
      </c>
      <c r="F74" s="311" t="s">
        <v>28</v>
      </c>
      <c r="G74" s="311" t="s">
        <v>42</v>
      </c>
      <c r="H74" s="208" t="s">
        <v>577</v>
      </c>
      <c r="I74" s="136" t="s">
        <v>799</v>
      </c>
      <c r="J74" s="147" t="s">
        <v>397</v>
      </c>
      <c r="K74" s="147" t="s">
        <v>397</v>
      </c>
      <c r="L74" s="147" t="s">
        <v>397</v>
      </c>
      <c r="M74" s="153">
        <v>2</v>
      </c>
      <c r="N74" s="154">
        <v>3</v>
      </c>
      <c r="O74" s="156">
        <f t="shared" si="62"/>
        <v>6</v>
      </c>
      <c r="P74" s="167" t="str">
        <f t="shared" si="63"/>
        <v>Medio</v>
      </c>
      <c r="Q74" s="156">
        <v>60</v>
      </c>
      <c r="R74" s="156">
        <f t="shared" si="64"/>
        <v>360</v>
      </c>
      <c r="S74" s="153" t="str">
        <f t="shared" si="65"/>
        <v>II</v>
      </c>
      <c r="T74" s="155" t="str">
        <f t="shared" si="66"/>
        <v>No Aceptable o Aceptable con Control Especifico</v>
      </c>
      <c r="U74" s="137" t="s">
        <v>391</v>
      </c>
      <c r="V74" s="137" t="s">
        <v>392</v>
      </c>
      <c r="W74" s="137" t="s">
        <v>392</v>
      </c>
      <c r="X74" s="147" t="s">
        <v>805</v>
      </c>
      <c r="Y74" s="148" t="s">
        <v>278</v>
      </c>
      <c r="Z74" s="147" t="s">
        <v>392</v>
      </c>
      <c r="AA74" s="136" t="s">
        <v>806</v>
      </c>
      <c r="AB74" s="148" t="s">
        <v>390</v>
      </c>
      <c r="AC74" s="209" t="s">
        <v>807</v>
      </c>
      <c r="AD74" s="153">
        <v>2</v>
      </c>
      <c r="AE74" s="154">
        <v>2</v>
      </c>
      <c r="AF74" s="156">
        <f t="shared" si="67"/>
        <v>4</v>
      </c>
      <c r="AG74" s="157">
        <f t="shared" si="68"/>
        <v>240</v>
      </c>
      <c r="AH74" s="158" t="str">
        <f t="shared" si="69"/>
        <v>II</v>
      </c>
      <c r="AI74" s="155" t="str">
        <f t="shared" si="70"/>
        <v>No Aceptable o Aceptable con Control Especifico</v>
      </c>
      <c r="AJ74" s="159">
        <f t="shared" si="71"/>
        <v>360</v>
      </c>
      <c r="AK74" s="159">
        <f t="shared" si="72"/>
        <v>240</v>
      </c>
      <c r="AL74" s="160">
        <f t="shared" si="73"/>
        <v>0.33333333333333331</v>
      </c>
      <c r="AM74" s="161" t="s">
        <v>394</v>
      </c>
      <c r="AN74" s="210" t="s">
        <v>427</v>
      </c>
    </row>
    <row r="75" spans="1:40" ht="102.6">
      <c r="A75" s="566"/>
      <c r="B75" s="162" t="s">
        <v>385</v>
      </c>
      <c r="C75" s="162" t="s">
        <v>386</v>
      </c>
      <c r="D75" s="319" t="s">
        <v>792</v>
      </c>
      <c r="E75" s="149" t="s">
        <v>848</v>
      </c>
      <c r="F75" s="208" t="s">
        <v>29</v>
      </c>
      <c r="G75" s="208" t="s">
        <v>43</v>
      </c>
      <c r="H75" s="311" t="s">
        <v>617</v>
      </c>
      <c r="I75" s="147" t="s">
        <v>618</v>
      </c>
      <c r="J75" s="147" t="s">
        <v>397</v>
      </c>
      <c r="K75" s="147" t="s">
        <v>397</v>
      </c>
      <c r="L75" s="147" t="s">
        <v>397</v>
      </c>
      <c r="M75" s="153">
        <v>2</v>
      </c>
      <c r="N75" s="154">
        <v>3</v>
      </c>
      <c r="O75" s="153">
        <f t="shared" si="62"/>
        <v>6</v>
      </c>
      <c r="P75" s="167" t="str">
        <f t="shared" si="63"/>
        <v>Medio</v>
      </c>
      <c r="Q75" s="153">
        <v>10</v>
      </c>
      <c r="R75" s="153">
        <f t="shared" si="64"/>
        <v>60</v>
      </c>
      <c r="S75" s="153" t="str">
        <f t="shared" si="65"/>
        <v>III</v>
      </c>
      <c r="T75" s="155" t="str">
        <f t="shared" si="66"/>
        <v>Mejorable</v>
      </c>
      <c r="U75" s="137" t="s">
        <v>391</v>
      </c>
      <c r="V75" s="137" t="s">
        <v>392</v>
      </c>
      <c r="W75" s="137" t="s">
        <v>392</v>
      </c>
      <c r="X75" s="149" t="s">
        <v>619</v>
      </c>
      <c r="Y75" s="148" t="s">
        <v>278</v>
      </c>
      <c r="Z75" s="147" t="s">
        <v>392</v>
      </c>
      <c r="AA75" s="149" t="s">
        <v>621</v>
      </c>
      <c r="AB75" s="147" t="s">
        <v>390</v>
      </c>
      <c r="AC75" s="209" t="s">
        <v>622</v>
      </c>
      <c r="AD75" s="153">
        <v>2</v>
      </c>
      <c r="AE75" s="154">
        <v>2</v>
      </c>
      <c r="AF75" s="156">
        <f t="shared" si="67"/>
        <v>4</v>
      </c>
      <c r="AG75" s="157">
        <f t="shared" si="68"/>
        <v>40</v>
      </c>
      <c r="AH75" s="158" t="str">
        <f t="shared" si="69"/>
        <v>III</v>
      </c>
      <c r="AI75" s="155" t="str">
        <f t="shared" si="70"/>
        <v>Mejorable</v>
      </c>
      <c r="AJ75" s="159">
        <v>60</v>
      </c>
      <c r="AK75" s="159">
        <f t="shared" si="72"/>
        <v>40</v>
      </c>
      <c r="AL75" s="160">
        <f t="shared" si="73"/>
        <v>0.33333333333333331</v>
      </c>
      <c r="AM75" s="161" t="s">
        <v>407</v>
      </c>
      <c r="AN75" s="210" t="s">
        <v>427</v>
      </c>
    </row>
    <row r="76" spans="1:40" ht="108">
      <c r="A76" s="566"/>
      <c r="B76" s="162" t="s">
        <v>385</v>
      </c>
      <c r="C76" s="162" t="s">
        <v>386</v>
      </c>
      <c r="D76" s="338" t="s">
        <v>787</v>
      </c>
      <c r="E76" s="149" t="s">
        <v>848</v>
      </c>
      <c r="F76" s="208" t="s">
        <v>29</v>
      </c>
      <c r="G76" s="136" t="s">
        <v>49</v>
      </c>
      <c r="H76" s="227" t="s">
        <v>1195</v>
      </c>
      <c r="I76" s="136" t="s">
        <v>477</v>
      </c>
      <c r="J76" s="136" t="s">
        <v>788</v>
      </c>
      <c r="K76" s="136" t="s">
        <v>479</v>
      </c>
      <c r="L76" s="136" t="s">
        <v>480</v>
      </c>
      <c r="M76" s="153">
        <v>2</v>
      </c>
      <c r="N76" s="154">
        <v>3</v>
      </c>
      <c r="O76" s="156">
        <f t="shared" si="62"/>
        <v>6</v>
      </c>
      <c r="P76" s="167" t="str">
        <f t="shared" si="63"/>
        <v>Medio</v>
      </c>
      <c r="Q76" s="156">
        <v>25</v>
      </c>
      <c r="R76" s="156">
        <f t="shared" si="64"/>
        <v>150</v>
      </c>
      <c r="S76" s="153" t="str">
        <f t="shared" si="65"/>
        <v>II</v>
      </c>
      <c r="T76" s="155" t="str">
        <f t="shared" si="66"/>
        <v>No Aceptable o Aceptable con Control Especifico</v>
      </c>
      <c r="U76" s="137" t="s">
        <v>391</v>
      </c>
      <c r="V76" s="137" t="s">
        <v>392</v>
      </c>
      <c r="W76" s="137" t="s">
        <v>392</v>
      </c>
      <c r="X76" s="136" t="s">
        <v>474</v>
      </c>
      <c r="Y76" s="148" t="s">
        <v>278</v>
      </c>
      <c r="Z76" s="147" t="s">
        <v>392</v>
      </c>
      <c r="AA76" s="149" t="s">
        <v>1206</v>
      </c>
      <c r="AB76" s="148" t="s">
        <v>390</v>
      </c>
      <c r="AC76" s="149" t="s">
        <v>790</v>
      </c>
      <c r="AD76" s="153">
        <v>2</v>
      </c>
      <c r="AE76" s="154">
        <v>2</v>
      </c>
      <c r="AF76" s="156">
        <f t="shared" si="67"/>
        <v>4</v>
      </c>
      <c r="AG76" s="157">
        <f t="shared" si="68"/>
        <v>100</v>
      </c>
      <c r="AH76" s="158" t="str">
        <f t="shared" si="69"/>
        <v>III</v>
      </c>
      <c r="AI76" s="155" t="str">
        <f t="shared" si="70"/>
        <v>Mejorable</v>
      </c>
      <c r="AJ76" s="159">
        <f t="shared" si="71"/>
        <v>150</v>
      </c>
      <c r="AK76" s="159">
        <f t="shared" si="72"/>
        <v>100</v>
      </c>
      <c r="AL76" s="160">
        <f t="shared" si="73"/>
        <v>0.33333333333333331</v>
      </c>
      <c r="AM76" s="161" t="s">
        <v>476</v>
      </c>
      <c r="AN76" s="210" t="s">
        <v>427</v>
      </c>
    </row>
    <row r="77" spans="1:40" ht="108">
      <c r="A77" s="566"/>
      <c r="B77" s="162" t="s">
        <v>385</v>
      </c>
      <c r="C77" s="162" t="s">
        <v>386</v>
      </c>
      <c r="D77" s="338" t="s">
        <v>785</v>
      </c>
      <c r="E77" s="149" t="s">
        <v>848</v>
      </c>
      <c r="F77" s="208" t="s">
        <v>29</v>
      </c>
      <c r="G77" s="208" t="s">
        <v>36</v>
      </c>
      <c r="H77" s="208" t="s">
        <v>784</v>
      </c>
      <c r="I77" s="136" t="s">
        <v>481</v>
      </c>
      <c r="J77" s="136" t="s">
        <v>478</v>
      </c>
      <c r="K77" s="136" t="s">
        <v>397</v>
      </c>
      <c r="L77" s="136" t="s">
        <v>482</v>
      </c>
      <c r="M77" s="153">
        <v>2</v>
      </c>
      <c r="N77" s="154">
        <v>3</v>
      </c>
      <c r="O77" s="156">
        <f t="shared" si="62"/>
        <v>6</v>
      </c>
      <c r="P77" s="167" t="str">
        <f t="shared" si="63"/>
        <v>Medio</v>
      </c>
      <c r="Q77" s="156">
        <v>25</v>
      </c>
      <c r="R77" s="156">
        <f t="shared" si="64"/>
        <v>150</v>
      </c>
      <c r="S77" s="153" t="str">
        <f t="shared" si="65"/>
        <v>II</v>
      </c>
      <c r="T77" s="155" t="str">
        <f t="shared" si="66"/>
        <v>No Aceptable o Aceptable con Control Especifico</v>
      </c>
      <c r="U77" s="137" t="s">
        <v>391</v>
      </c>
      <c r="V77" s="137" t="s">
        <v>392</v>
      </c>
      <c r="W77" s="137" t="s">
        <v>392</v>
      </c>
      <c r="X77" s="136" t="s">
        <v>483</v>
      </c>
      <c r="Y77" s="148" t="s">
        <v>278</v>
      </c>
      <c r="Z77" s="136" t="s">
        <v>484</v>
      </c>
      <c r="AA77" s="136" t="s">
        <v>786</v>
      </c>
      <c r="AB77" s="148" t="s">
        <v>390</v>
      </c>
      <c r="AC77" s="136" t="s">
        <v>791</v>
      </c>
      <c r="AD77" s="153">
        <v>2</v>
      </c>
      <c r="AE77" s="154">
        <v>2</v>
      </c>
      <c r="AF77" s="156">
        <f t="shared" si="67"/>
        <v>4</v>
      </c>
      <c r="AG77" s="157">
        <f t="shared" si="68"/>
        <v>100</v>
      </c>
      <c r="AH77" s="158" t="str">
        <f t="shared" si="69"/>
        <v>III</v>
      </c>
      <c r="AI77" s="155" t="str">
        <f t="shared" si="70"/>
        <v>Mejorable</v>
      </c>
      <c r="AJ77" s="159">
        <f t="shared" si="71"/>
        <v>150</v>
      </c>
      <c r="AK77" s="159">
        <f t="shared" si="72"/>
        <v>100</v>
      </c>
      <c r="AL77" s="160">
        <f t="shared" si="73"/>
        <v>0.33333333333333331</v>
      </c>
      <c r="AM77" s="161" t="s">
        <v>476</v>
      </c>
      <c r="AN77" s="210" t="s">
        <v>427</v>
      </c>
    </row>
    <row r="78" spans="1:40" ht="108">
      <c r="A78" s="566"/>
      <c r="B78" s="162" t="s">
        <v>385</v>
      </c>
      <c r="C78" s="162" t="s">
        <v>574</v>
      </c>
      <c r="D78" s="338" t="s">
        <v>796</v>
      </c>
      <c r="E78" s="149" t="s">
        <v>848</v>
      </c>
      <c r="F78" s="208" t="s">
        <v>29</v>
      </c>
      <c r="G78" s="208" t="s">
        <v>62</v>
      </c>
      <c r="H78" s="311" t="s">
        <v>812</v>
      </c>
      <c r="I78" s="147" t="s">
        <v>681</v>
      </c>
      <c r="J78" s="149" t="s">
        <v>389</v>
      </c>
      <c r="K78" s="149" t="s">
        <v>397</v>
      </c>
      <c r="L78" s="149" t="s">
        <v>682</v>
      </c>
      <c r="M78" s="153">
        <v>6</v>
      </c>
      <c r="N78" s="154">
        <v>1</v>
      </c>
      <c r="O78" s="153">
        <f t="shared" si="62"/>
        <v>6</v>
      </c>
      <c r="P78" s="167" t="str">
        <f t="shared" si="63"/>
        <v>Medio</v>
      </c>
      <c r="Q78" s="153">
        <v>100</v>
      </c>
      <c r="R78" s="153">
        <f t="shared" si="64"/>
        <v>600</v>
      </c>
      <c r="S78" s="153" t="str">
        <f t="shared" si="65"/>
        <v>I</v>
      </c>
      <c r="T78" s="155" t="str">
        <f t="shared" si="66"/>
        <v>No Aceptable</v>
      </c>
      <c r="U78" s="137" t="s">
        <v>391</v>
      </c>
      <c r="V78" s="137" t="s">
        <v>392</v>
      </c>
      <c r="W78" s="137" t="s">
        <v>392</v>
      </c>
      <c r="X78" s="149" t="s">
        <v>626</v>
      </c>
      <c r="Y78" s="148" t="s">
        <v>278</v>
      </c>
      <c r="Z78" s="147" t="s">
        <v>392</v>
      </c>
      <c r="AA78" s="149" t="s">
        <v>793</v>
      </c>
      <c r="AB78" s="147" t="s">
        <v>390</v>
      </c>
      <c r="AC78" s="209" t="s">
        <v>794</v>
      </c>
      <c r="AD78" s="153">
        <v>2</v>
      </c>
      <c r="AE78" s="154">
        <v>1</v>
      </c>
      <c r="AF78" s="156">
        <f t="shared" si="67"/>
        <v>2</v>
      </c>
      <c r="AG78" s="157">
        <f t="shared" si="68"/>
        <v>200</v>
      </c>
      <c r="AH78" s="158" t="str">
        <f t="shared" si="69"/>
        <v>II</v>
      </c>
      <c r="AI78" s="155" t="str">
        <f t="shared" si="70"/>
        <v>No Aceptable o Aceptable con Control Especifico</v>
      </c>
      <c r="AJ78" s="159">
        <v>600</v>
      </c>
      <c r="AK78" s="159">
        <f t="shared" si="72"/>
        <v>200</v>
      </c>
      <c r="AL78" s="160">
        <f t="shared" si="73"/>
        <v>0.66666666666666663</v>
      </c>
      <c r="AM78" s="161" t="s">
        <v>394</v>
      </c>
      <c r="AN78" s="210" t="s">
        <v>399</v>
      </c>
    </row>
    <row r="79" spans="1:40" ht="102.6">
      <c r="A79" s="566"/>
      <c r="B79" s="162" t="s">
        <v>385</v>
      </c>
      <c r="C79" s="162" t="s">
        <v>574</v>
      </c>
      <c r="D79" s="338" t="s">
        <v>796</v>
      </c>
      <c r="E79" s="149" t="s">
        <v>848</v>
      </c>
      <c r="F79" s="208" t="s">
        <v>29</v>
      </c>
      <c r="G79" s="208" t="s">
        <v>67</v>
      </c>
      <c r="H79" s="311" t="s">
        <v>811</v>
      </c>
      <c r="I79" s="147" t="s">
        <v>820</v>
      </c>
      <c r="J79" s="149" t="s">
        <v>389</v>
      </c>
      <c r="K79" s="149" t="s">
        <v>397</v>
      </c>
      <c r="L79" s="149" t="s">
        <v>685</v>
      </c>
      <c r="M79" s="153">
        <v>6</v>
      </c>
      <c r="N79" s="154">
        <v>1</v>
      </c>
      <c r="O79" s="153">
        <f t="shared" si="62"/>
        <v>6</v>
      </c>
      <c r="P79" s="167" t="str">
        <f t="shared" si="63"/>
        <v>Medio</v>
      </c>
      <c r="Q79" s="153">
        <v>100</v>
      </c>
      <c r="R79" s="153">
        <f t="shared" si="64"/>
        <v>600</v>
      </c>
      <c r="S79" s="153" t="str">
        <f t="shared" si="65"/>
        <v>I</v>
      </c>
      <c r="T79" s="155" t="str">
        <f t="shared" si="66"/>
        <v>No Aceptable</v>
      </c>
      <c r="U79" s="137" t="s">
        <v>391</v>
      </c>
      <c r="V79" s="137" t="s">
        <v>392</v>
      </c>
      <c r="W79" s="137" t="s">
        <v>392</v>
      </c>
      <c r="X79" s="149" t="s">
        <v>626</v>
      </c>
      <c r="Y79" s="148" t="s">
        <v>278</v>
      </c>
      <c r="Z79" s="147" t="s">
        <v>392</v>
      </c>
      <c r="AA79" s="149" t="s">
        <v>795</v>
      </c>
      <c r="AB79" s="147" t="s">
        <v>390</v>
      </c>
      <c r="AC79" s="209" t="s">
        <v>687</v>
      </c>
      <c r="AD79" s="153">
        <v>2</v>
      </c>
      <c r="AE79" s="154">
        <v>1</v>
      </c>
      <c r="AF79" s="156">
        <f t="shared" si="67"/>
        <v>2</v>
      </c>
      <c r="AG79" s="157">
        <f t="shared" si="68"/>
        <v>200</v>
      </c>
      <c r="AH79" s="158" t="str">
        <f t="shared" si="69"/>
        <v>II</v>
      </c>
      <c r="AI79" s="155" t="str">
        <f t="shared" si="70"/>
        <v>No Aceptable o Aceptable con Control Especifico</v>
      </c>
      <c r="AJ79" s="159">
        <v>600</v>
      </c>
      <c r="AK79" s="159">
        <f t="shared" si="72"/>
        <v>200</v>
      </c>
      <c r="AL79" s="160">
        <f t="shared" si="73"/>
        <v>0.66666666666666663</v>
      </c>
      <c r="AM79" s="161" t="s">
        <v>394</v>
      </c>
      <c r="AN79" s="210" t="s">
        <v>399</v>
      </c>
    </row>
    <row r="80" spans="1:40" ht="108">
      <c r="A80" s="566"/>
      <c r="B80" s="162" t="s">
        <v>385</v>
      </c>
      <c r="C80" s="162" t="s">
        <v>574</v>
      </c>
      <c r="D80" s="319" t="s">
        <v>770</v>
      </c>
      <c r="E80" s="149" t="s">
        <v>848</v>
      </c>
      <c r="F80" s="208" t="s">
        <v>30</v>
      </c>
      <c r="G80" s="208" t="s">
        <v>44</v>
      </c>
      <c r="H80" s="311" t="s">
        <v>1040</v>
      </c>
      <c r="I80" s="147" t="s">
        <v>645</v>
      </c>
      <c r="J80" s="147" t="s">
        <v>390</v>
      </c>
      <c r="K80" s="147" t="s">
        <v>638</v>
      </c>
      <c r="L80" s="147" t="s">
        <v>639</v>
      </c>
      <c r="M80" s="153">
        <v>2</v>
      </c>
      <c r="N80" s="154">
        <v>4</v>
      </c>
      <c r="O80" s="153">
        <f t="shared" si="62"/>
        <v>8</v>
      </c>
      <c r="P80" s="167" t="str">
        <f t="shared" si="63"/>
        <v>Medio</v>
      </c>
      <c r="Q80" s="153">
        <v>100</v>
      </c>
      <c r="R80" s="153">
        <f t="shared" si="64"/>
        <v>800</v>
      </c>
      <c r="S80" s="153" t="str">
        <f t="shared" si="65"/>
        <v>I</v>
      </c>
      <c r="T80" s="155" t="str">
        <f t="shared" si="66"/>
        <v>No Aceptable</v>
      </c>
      <c r="U80" s="137" t="s">
        <v>391</v>
      </c>
      <c r="V80" s="137" t="s">
        <v>392</v>
      </c>
      <c r="W80" s="137" t="s">
        <v>392</v>
      </c>
      <c r="X80" s="149" t="s">
        <v>626</v>
      </c>
      <c r="Y80" s="148" t="s">
        <v>278</v>
      </c>
      <c r="Z80" s="147" t="s">
        <v>392</v>
      </c>
      <c r="AA80" s="149" t="s">
        <v>647</v>
      </c>
      <c r="AB80" s="147" t="s">
        <v>641</v>
      </c>
      <c r="AC80" s="209" t="s">
        <v>643</v>
      </c>
      <c r="AD80" s="153">
        <v>2</v>
      </c>
      <c r="AE80" s="154">
        <v>3</v>
      </c>
      <c r="AF80" s="156">
        <f t="shared" si="67"/>
        <v>6</v>
      </c>
      <c r="AG80" s="157">
        <f t="shared" si="68"/>
        <v>600</v>
      </c>
      <c r="AH80" s="158" t="str">
        <f t="shared" si="69"/>
        <v>I</v>
      </c>
      <c r="AI80" s="155" t="str">
        <f t="shared" si="70"/>
        <v>No Aceptable</v>
      </c>
      <c r="AJ80" s="159">
        <v>800</v>
      </c>
      <c r="AK80" s="159">
        <f t="shared" si="72"/>
        <v>600</v>
      </c>
      <c r="AL80" s="160">
        <f t="shared" si="73"/>
        <v>0.25</v>
      </c>
      <c r="AM80" s="161" t="s">
        <v>407</v>
      </c>
      <c r="AN80" s="210" t="s">
        <v>634</v>
      </c>
    </row>
  </sheetData>
  <autoFilter ref="A10:AB70" xr:uid="{00000000-0009-0000-0000-000005000000}"/>
  <mergeCells count="52">
    <mergeCell ref="A63:A80"/>
    <mergeCell ref="X67:X68"/>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I9:AI10"/>
    <mergeCell ref="J9:L9"/>
    <mergeCell ref="AE9:AE10"/>
    <mergeCell ref="AF9:AF10"/>
    <mergeCell ref="AG9:AG10"/>
    <mergeCell ref="AH9:AH10"/>
    <mergeCell ref="M9:S9"/>
    <mergeCell ref="U9:W9"/>
    <mergeCell ref="X9:Y9"/>
    <mergeCell ref="Z9:AB9"/>
    <mergeCell ref="AC9:AC10"/>
    <mergeCell ref="A11:A23"/>
    <mergeCell ref="A24:A37"/>
    <mergeCell ref="AD9:AD10"/>
    <mergeCell ref="A38:A50"/>
    <mergeCell ref="A51:A62"/>
  </mergeCells>
  <conditionalFormatting sqref="M32:N32">
    <cfRule type="cellIs" dxfId="89" priority="440" stopIfTrue="1" operator="greaterThan">
      <formula>#REF!</formula>
    </cfRule>
  </conditionalFormatting>
  <conditionalFormatting sqref="M53:N53 M59:N59">
    <cfRule type="cellIs" dxfId="88" priority="262" stopIfTrue="1" operator="greaterThan">
      <formula>#REF!</formula>
    </cfRule>
  </conditionalFormatting>
  <conditionalFormatting sqref="M63:N64 Q63:Q64">
    <cfRule type="cellIs" dxfId="87" priority="276" stopIfTrue="1" operator="greaterThan">
      <formula>#REF!</formula>
    </cfRule>
  </conditionalFormatting>
  <conditionalFormatting sqref="M67:N68 Q67:Q68 M74:N74 Q74 M76:N77 Q76:Q77">
    <cfRule type="cellIs" dxfId="86" priority="275" stopIfTrue="1" operator="greaterThan">
      <formula>#REF!</formula>
    </cfRule>
  </conditionalFormatting>
  <conditionalFormatting sqref="M11:O31">
    <cfRule type="cellIs" dxfId="85" priority="326" stopIfTrue="1" operator="greaterThan">
      <formula>#REF!</formula>
    </cfRule>
  </conditionalFormatting>
  <conditionalFormatting sqref="M33:O48">
    <cfRule type="cellIs" dxfId="84" priority="15" stopIfTrue="1" operator="greaterThan">
      <formula>#REF!</formula>
    </cfRule>
  </conditionalFormatting>
  <conditionalFormatting sqref="M50:O50">
    <cfRule type="cellIs" dxfId="83" priority="140" stopIfTrue="1" operator="greaterThan">
      <formula>#REF!</formula>
    </cfRule>
  </conditionalFormatting>
  <conditionalFormatting sqref="M52:O52">
    <cfRule type="cellIs" dxfId="82" priority="92" stopIfTrue="1" operator="greaterThan">
      <formula>#REF!</formula>
    </cfRule>
  </conditionalFormatting>
  <conditionalFormatting sqref="M54:O54">
    <cfRule type="cellIs" dxfId="81" priority="2" stopIfTrue="1" operator="greaterThan">
      <formula>#REF!</formula>
    </cfRule>
  </conditionalFormatting>
  <conditionalFormatting sqref="M57:O58">
    <cfRule type="cellIs" dxfId="80" priority="60" stopIfTrue="1" operator="greaterThan">
      <formula>#REF!</formula>
    </cfRule>
  </conditionalFormatting>
  <conditionalFormatting sqref="M60:O60">
    <cfRule type="cellIs" dxfId="79" priority="35" stopIfTrue="1" operator="greaterThan">
      <formula>#REF!</formula>
    </cfRule>
  </conditionalFormatting>
  <conditionalFormatting sqref="M62:O62">
    <cfRule type="cellIs" dxfId="78" priority="28" stopIfTrue="1" operator="greaterThan">
      <formula>#REF!</formula>
    </cfRule>
  </conditionalFormatting>
  <conditionalFormatting sqref="M65:O66">
    <cfRule type="cellIs" dxfId="77" priority="274" stopIfTrue="1" operator="greaterThan">
      <formula>#REF!</formula>
    </cfRule>
  </conditionalFormatting>
  <conditionalFormatting sqref="M69:O73">
    <cfRule type="cellIs" dxfId="76" priority="267" stopIfTrue="1" operator="greaterThan">
      <formula>#REF!</formula>
    </cfRule>
  </conditionalFormatting>
  <conditionalFormatting sqref="M75:O75">
    <cfRule type="cellIs" dxfId="75" priority="271" stopIfTrue="1" operator="greaterThan">
      <formula>#REF!</formula>
    </cfRule>
  </conditionalFormatting>
  <conditionalFormatting sqref="M78:O80">
    <cfRule type="cellIs" dxfId="74" priority="269" stopIfTrue="1" operator="greaterThan">
      <formula>#REF!</formula>
    </cfRule>
  </conditionalFormatting>
  <conditionalFormatting sqref="M49:P49">
    <cfRule type="cellIs" dxfId="73" priority="127" stopIfTrue="1" operator="greaterThan">
      <formula>#REF!</formula>
    </cfRule>
  </conditionalFormatting>
  <conditionalFormatting sqref="M51:P51">
    <cfRule type="cellIs" dxfId="72" priority="105" stopIfTrue="1" operator="greaterThan">
      <formula>#REF!</formula>
    </cfRule>
  </conditionalFormatting>
  <conditionalFormatting sqref="M61:P61">
    <cfRule type="cellIs" dxfId="71" priority="48" stopIfTrue="1" operator="greaterThan">
      <formula>#REF!</formula>
    </cfRule>
  </conditionalFormatting>
  <conditionalFormatting sqref="M55:R56">
    <cfRule type="cellIs" dxfId="70" priority="75" stopIfTrue="1" operator="greaterThan">
      <formula>#REF!</formula>
    </cfRule>
  </conditionalFormatting>
  <conditionalFormatting sqref="P11">
    <cfRule type="colorScale" priority="572">
      <colorScale>
        <cfvo type="num" val="6"/>
        <cfvo type="num" val="9"/>
        <cfvo type="num" val="23"/>
        <color rgb="FFF8696B"/>
        <color rgb="FFFFEB84"/>
        <color rgb="FF63BE7B"/>
      </colorScale>
    </cfRule>
    <cfRule type="iconSet" priority="575">
      <iconSet>
        <cfvo type="percent" val="0"/>
        <cfvo type="percent" val="9"/>
        <cfvo type="percent" val="23"/>
      </iconSet>
    </cfRule>
    <cfRule type="iconSet" priority="574">
      <iconSet showValue="0">
        <cfvo type="percent" val="0"/>
        <cfvo type="num" val="10"/>
        <cfvo type="num" val="24"/>
      </iconSet>
    </cfRule>
    <cfRule type="iconSet" priority="573">
      <iconSet showValue="0" reverse="1">
        <cfvo type="percent" val="0"/>
        <cfvo type="num" val="10"/>
        <cfvo type="num" val="24"/>
      </iconSet>
    </cfRule>
  </conditionalFormatting>
  <conditionalFormatting sqref="P12">
    <cfRule type="iconSet" priority="570">
      <iconSet>
        <cfvo type="percent" val="0"/>
        <cfvo type="percent" val="9"/>
        <cfvo type="percent" val="23"/>
      </iconSet>
    </cfRule>
    <cfRule type="iconSet" priority="569">
      <iconSet showValue="0">
        <cfvo type="percent" val="0"/>
        <cfvo type="num" val="10"/>
        <cfvo type="num" val="24"/>
      </iconSet>
    </cfRule>
    <cfRule type="iconSet" priority="568">
      <iconSet showValue="0" reverse="1">
        <cfvo type="percent" val="0"/>
        <cfvo type="num" val="10"/>
        <cfvo type="num" val="24"/>
      </iconSet>
    </cfRule>
    <cfRule type="colorScale" priority="567">
      <colorScale>
        <cfvo type="num" val="6"/>
        <cfvo type="num" val="9"/>
        <cfvo type="num" val="23"/>
        <color rgb="FFF8696B"/>
        <color rgb="FFFFEB84"/>
        <color rgb="FF63BE7B"/>
      </colorScale>
    </cfRule>
  </conditionalFormatting>
  <conditionalFormatting sqref="P13">
    <cfRule type="iconSet" priority="535">
      <iconSet>
        <cfvo type="percent" val="0"/>
        <cfvo type="percent" val="9"/>
        <cfvo type="percent" val="23"/>
      </iconSet>
    </cfRule>
    <cfRule type="iconSet" priority="533">
      <iconSet showValue="0" reverse="1">
        <cfvo type="percent" val="0"/>
        <cfvo type="num" val="10"/>
        <cfvo type="num" val="24"/>
      </iconSet>
    </cfRule>
    <cfRule type="colorScale" priority="532">
      <colorScale>
        <cfvo type="num" val="6"/>
        <cfvo type="num" val="9"/>
        <cfvo type="num" val="23"/>
        <color rgb="FFF8696B"/>
        <color rgb="FFFFEB84"/>
        <color rgb="FF63BE7B"/>
      </colorScale>
    </cfRule>
    <cfRule type="iconSet" priority="534">
      <iconSet showValue="0">
        <cfvo type="percent" val="0"/>
        <cfvo type="num" val="10"/>
        <cfvo type="num" val="24"/>
      </iconSet>
    </cfRule>
  </conditionalFormatting>
  <conditionalFormatting sqref="P13:P17">
    <cfRule type="cellIs" dxfId="69" priority="453" stopIfTrue="1" operator="greaterThan">
      <formula>#REF!</formula>
    </cfRule>
  </conditionalFormatting>
  <conditionalFormatting sqref="P14:P15">
    <cfRule type="colorScale" priority="559">
      <colorScale>
        <cfvo type="num" val="6"/>
        <cfvo type="num" val="9"/>
        <cfvo type="num" val="23"/>
        <color rgb="FFF8696B"/>
        <color rgb="FFFFEB84"/>
        <color rgb="FF63BE7B"/>
      </colorScale>
    </cfRule>
    <cfRule type="iconSet" priority="562">
      <iconSet>
        <cfvo type="percent" val="0"/>
        <cfvo type="percent" val="9"/>
        <cfvo type="percent" val="23"/>
      </iconSet>
    </cfRule>
    <cfRule type="iconSet" priority="561">
      <iconSet showValue="0">
        <cfvo type="percent" val="0"/>
        <cfvo type="num" val="10"/>
        <cfvo type="num" val="24"/>
      </iconSet>
    </cfRule>
    <cfRule type="iconSet" priority="560">
      <iconSet showValue="0" reverse="1">
        <cfvo type="percent" val="0"/>
        <cfvo type="num" val="10"/>
        <cfvo type="num" val="24"/>
      </iconSet>
    </cfRule>
  </conditionalFormatting>
  <conditionalFormatting sqref="P16">
    <cfRule type="iconSet" priority="565">
      <iconSet showValue="0">
        <cfvo type="percent" val="0"/>
        <cfvo type="num" val="10"/>
        <cfvo type="num" val="24"/>
      </iconSet>
    </cfRule>
    <cfRule type="iconSet" priority="564">
      <iconSet showValue="0" reverse="1">
        <cfvo type="percent" val="0"/>
        <cfvo type="num" val="10"/>
        <cfvo type="num" val="24"/>
      </iconSet>
    </cfRule>
    <cfRule type="colorScale" priority="563">
      <colorScale>
        <cfvo type="num" val="6"/>
        <cfvo type="num" val="9"/>
        <cfvo type="num" val="23"/>
        <color rgb="FFF8696B"/>
        <color rgb="FFFFEB84"/>
        <color rgb="FF63BE7B"/>
      </colorScale>
    </cfRule>
    <cfRule type="iconSet" priority="566">
      <iconSet>
        <cfvo type="percent" val="0"/>
        <cfvo type="percent" val="9"/>
        <cfvo type="percent" val="23"/>
      </iconSet>
    </cfRule>
  </conditionalFormatting>
  <conditionalFormatting sqref="P17">
    <cfRule type="iconSet" priority="455">
      <iconSet showValue="0" reverse="1">
        <cfvo type="percent" val="0"/>
        <cfvo type="num" val="10"/>
        <cfvo type="num" val="24"/>
      </iconSet>
    </cfRule>
    <cfRule type="iconSet" priority="456">
      <iconSet showValue="0">
        <cfvo type="percent" val="0"/>
        <cfvo type="num" val="10"/>
        <cfvo type="num" val="24"/>
      </iconSet>
    </cfRule>
    <cfRule type="iconSet" priority="457">
      <iconSet>
        <cfvo type="percent" val="0"/>
        <cfvo type="percent" val="9"/>
        <cfvo type="percent" val="23"/>
      </iconSet>
    </cfRule>
    <cfRule type="colorScale" priority="454">
      <colorScale>
        <cfvo type="num" val="6"/>
        <cfvo type="num" val="9"/>
        <cfvo type="num" val="23"/>
        <color rgb="FFF8696B"/>
        <color rgb="FFFFEB84"/>
        <color rgb="FF63BE7B"/>
      </colorScale>
    </cfRule>
  </conditionalFormatting>
  <conditionalFormatting sqref="P18">
    <cfRule type="iconSet" priority="556">
      <iconSet showValue="0" reverse="1">
        <cfvo type="percent" val="0"/>
        <cfvo type="num" val="10"/>
        <cfvo type="num" val="24"/>
      </iconSet>
    </cfRule>
    <cfRule type="colorScale" priority="555">
      <colorScale>
        <cfvo type="num" val="6"/>
        <cfvo type="num" val="9"/>
        <cfvo type="num" val="23"/>
        <color rgb="FFF8696B"/>
        <color rgb="FFFFEB84"/>
        <color rgb="FF63BE7B"/>
      </colorScale>
    </cfRule>
    <cfRule type="iconSet" priority="558">
      <iconSet>
        <cfvo type="percent" val="0"/>
        <cfvo type="percent" val="9"/>
        <cfvo type="percent" val="23"/>
      </iconSet>
    </cfRule>
    <cfRule type="iconSet" priority="557">
      <iconSet showValue="0">
        <cfvo type="percent" val="0"/>
        <cfvo type="num" val="10"/>
        <cfvo type="num" val="24"/>
      </iconSet>
    </cfRule>
  </conditionalFormatting>
  <conditionalFormatting sqref="P18:P23">
    <cfRule type="cellIs" dxfId="68" priority="479" stopIfTrue="1" operator="greaterThan">
      <formula>#REF!</formula>
    </cfRule>
  </conditionalFormatting>
  <conditionalFormatting sqref="P19">
    <cfRule type="iconSet" priority="554">
      <iconSet>
        <cfvo type="percent" val="0"/>
        <cfvo type="percent" val="9"/>
        <cfvo type="percent" val="23"/>
      </iconSet>
    </cfRule>
    <cfRule type="iconSet" priority="553">
      <iconSet showValue="0">
        <cfvo type="percent" val="0"/>
        <cfvo type="num" val="10"/>
        <cfvo type="num" val="24"/>
      </iconSet>
    </cfRule>
    <cfRule type="iconSet" priority="552">
      <iconSet showValue="0" reverse="1">
        <cfvo type="percent" val="0"/>
        <cfvo type="num" val="10"/>
        <cfvo type="num" val="24"/>
      </iconSet>
    </cfRule>
    <cfRule type="colorScale" priority="551">
      <colorScale>
        <cfvo type="num" val="6"/>
        <cfvo type="num" val="9"/>
        <cfvo type="num" val="23"/>
        <color rgb="FFF8696B"/>
        <color rgb="FFFFEB84"/>
        <color rgb="FF63BE7B"/>
      </colorScale>
    </cfRule>
  </conditionalFormatting>
  <conditionalFormatting sqref="P20">
    <cfRule type="iconSet" priority="470">
      <iconSet>
        <cfvo type="percent" val="0"/>
        <cfvo type="percent" val="9"/>
        <cfvo type="percent" val="23"/>
      </iconSet>
    </cfRule>
    <cfRule type="colorScale" priority="467">
      <colorScale>
        <cfvo type="num" val="6"/>
        <cfvo type="num" val="9"/>
        <cfvo type="num" val="23"/>
        <color rgb="FFF8696B"/>
        <color rgb="FFFFEB84"/>
        <color rgb="FF63BE7B"/>
      </colorScale>
    </cfRule>
    <cfRule type="iconSet" priority="468">
      <iconSet showValue="0" reverse="1">
        <cfvo type="percent" val="0"/>
        <cfvo type="num" val="10"/>
        <cfvo type="num" val="24"/>
      </iconSet>
    </cfRule>
    <cfRule type="iconSet" priority="469">
      <iconSet showValue="0">
        <cfvo type="percent" val="0"/>
        <cfvo type="num" val="10"/>
        <cfvo type="num" val="24"/>
      </iconSet>
    </cfRule>
  </conditionalFormatting>
  <conditionalFormatting sqref="P21">
    <cfRule type="iconSet" priority="483">
      <iconSet>
        <cfvo type="percent" val="0"/>
        <cfvo type="percent" val="9"/>
        <cfvo type="percent" val="23"/>
      </iconSet>
    </cfRule>
    <cfRule type="iconSet" priority="482">
      <iconSet showValue="0">
        <cfvo type="percent" val="0"/>
        <cfvo type="num" val="10"/>
        <cfvo type="num" val="24"/>
      </iconSet>
    </cfRule>
    <cfRule type="iconSet" priority="481">
      <iconSet showValue="0" reverse="1">
        <cfvo type="percent" val="0"/>
        <cfvo type="num" val="10"/>
        <cfvo type="num" val="24"/>
      </iconSet>
    </cfRule>
    <cfRule type="colorScale" priority="480">
      <colorScale>
        <cfvo type="num" val="6"/>
        <cfvo type="num" val="9"/>
        <cfvo type="num" val="23"/>
        <color rgb="FFF8696B"/>
        <color rgb="FFFFEB84"/>
        <color rgb="FF63BE7B"/>
      </colorScale>
    </cfRule>
  </conditionalFormatting>
  <conditionalFormatting sqref="P22">
    <cfRule type="colorScale" priority="493">
      <colorScale>
        <cfvo type="num" val="6"/>
        <cfvo type="num" val="9"/>
        <cfvo type="num" val="23"/>
        <color rgb="FFF8696B"/>
        <color rgb="FFFFEB84"/>
        <color rgb="FF63BE7B"/>
      </colorScale>
    </cfRule>
    <cfRule type="iconSet" priority="495">
      <iconSet showValue="0">
        <cfvo type="percent" val="0"/>
        <cfvo type="num" val="10"/>
        <cfvo type="num" val="24"/>
      </iconSet>
    </cfRule>
    <cfRule type="iconSet" priority="496">
      <iconSet>
        <cfvo type="percent" val="0"/>
        <cfvo type="percent" val="9"/>
        <cfvo type="percent" val="23"/>
      </iconSet>
    </cfRule>
    <cfRule type="iconSet" priority="494">
      <iconSet showValue="0" reverse="1">
        <cfvo type="percent" val="0"/>
        <cfvo type="num" val="10"/>
        <cfvo type="num" val="24"/>
      </iconSet>
    </cfRule>
  </conditionalFormatting>
  <conditionalFormatting sqref="P23">
    <cfRule type="iconSet" priority="2437">
      <iconSet showValue="0">
        <cfvo type="percent" val="0"/>
        <cfvo type="num" val="10"/>
        <cfvo type="num" val="24"/>
      </iconSet>
    </cfRule>
    <cfRule type="iconSet" priority="2436">
      <iconSet showValue="0" reverse="1">
        <cfvo type="percent" val="0"/>
        <cfvo type="num" val="10"/>
        <cfvo type="num" val="24"/>
      </iconSet>
    </cfRule>
    <cfRule type="iconSet" priority="2438">
      <iconSet>
        <cfvo type="percent" val="0"/>
        <cfvo type="percent" val="9"/>
        <cfvo type="percent" val="23"/>
      </iconSet>
    </cfRule>
    <cfRule type="colorScale" priority="2435">
      <colorScale>
        <cfvo type="num" val="6"/>
        <cfvo type="num" val="9"/>
        <cfvo type="num" val="23"/>
        <color rgb="FFF8696B"/>
        <color rgb="FFFFEB84"/>
        <color rgb="FF63BE7B"/>
      </colorScale>
    </cfRule>
  </conditionalFormatting>
  <conditionalFormatting sqref="P24">
    <cfRule type="iconSet" priority="415">
      <iconSet>
        <cfvo type="percent" val="0"/>
        <cfvo type="percent" val="9"/>
        <cfvo type="percent" val="23"/>
      </iconSet>
    </cfRule>
    <cfRule type="iconSet" priority="414">
      <iconSet showValue="0">
        <cfvo type="percent" val="0"/>
        <cfvo type="num" val="10"/>
        <cfvo type="num" val="24"/>
      </iconSet>
    </cfRule>
    <cfRule type="iconSet" priority="413">
      <iconSet showValue="0" reverse="1">
        <cfvo type="percent" val="0"/>
        <cfvo type="num" val="10"/>
        <cfvo type="num" val="24"/>
      </iconSet>
    </cfRule>
    <cfRule type="colorScale" priority="412">
      <colorScale>
        <cfvo type="num" val="6"/>
        <cfvo type="num" val="9"/>
        <cfvo type="num" val="23"/>
        <color rgb="FFF8696B"/>
        <color rgb="FFFFEB84"/>
        <color rgb="FF63BE7B"/>
      </colorScale>
    </cfRule>
  </conditionalFormatting>
  <conditionalFormatting sqref="P24:P27">
    <cfRule type="cellIs" dxfId="67" priority="359" stopIfTrue="1" operator="greaterThan">
      <formula>#REF!</formula>
    </cfRule>
  </conditionalFormatting>
  <conditionalFormatting sqref="P25">
    <cfRule type="iconSet" priority="363">
      <iconSet>
        <cfvo type="percent" val="0"/>
        <cfvo type="percent" val="9"/>
        <cfvo type="percent" val="23"/>
      </iconSet>
    </cfRule>
    <cfRule type="iconSet" priority="362">
      <iconSet showValue="0">
        <cfvo type="percent" val="0"/>
        <cfvo type="num" val="10"/>
        <cfvo type="num" val="24"/>
      </iconSet>
    </cfRule>
    <cfRule type="iconSet" priority="361">
      <iconSet showValue="0" reverse="1">
        <cfvo type="percent" val="0"/>
        <cfvo type="num" val="10"/>
        <cfvo type="num" val="24"/>
      </iconSet>
    </cfRule>
    <cfRule type="colorScale" priority="360">
      <colorScale>
        <cfvo type="num" val="6"/>
        <cfvo type="num" val="9"/>
        <cfvo type="num" val="23"/>
        <color rgb="FFF8696B"/>
        <color rgb="FFFFEB84"/>
        <color rgb="FF63BE7B"/>
      </colorScale>
    </cfRule>
  </conditionalFormatting>
  <conditionalFormatting sqref="P26">
    <cfRule type="iconSet" priority="402">
      <iconSet>
        <cfvo type="percent" val="0"/>
        <cfvo type="percent" val="9"/>
        <cfvo type="percent" val="23"/>
      </iconSet>
    </cfRule>
    <cfRule type="iconSet" priority="401">
      <iconSet showValue="0">
        <cfvo type="percent" val="0"/>
        <cfvo type="num" val="10"/>
        <cfvo type="num" val="24"/>
      </iconSet>
    </cfRule>
    <cfRule type="iconSet" priority="400">
      <iconSet showValue="0" reverse="1">
        <cfvo type="percent" val="0"/>
        <cfvo type="num" val="10"/>
        <cfvo type="num" val="24"/>
      </iconSet>
    </cfRule>
    <cfRule type="colorScale" priority="399">
      <colorScale>
        <cfvo type="num" val="6"/>
        <cfvo type="num" val="9"/>
        <cfvo type="num" val="23"/>
        <color rgb="FFF8696B"/>
        <color rgb="FFFFEB84"/>
        <color rgb="FF63BE7B"/>
      </colorScale>
    </cfRule>
  </conditionalFormatting>
  <conditionalFormatting sqref="P27">
    <cfRule type="iconSet" priority="389">
      <iconSet>
        <cfvo type="percent" val="0"/>
        <cfvo type="percent" val="9"/>
        <cfvo type="percent" val="23"/>
      </iconSet>
    </cfRule>
    <cfRule type="iconSet" priority="388">
      <iconSet showValue="0">
        <cfvo type="percent" val="0"/>
        <cfvo type="num" val="10"/>
        <cfvo type="num" val="24"/>
      </iconSet>
    </cfRule>
    <cfRule type="iconSet" priority="387">
      <iconSet showValue="0" reverse="1">
        <cfvo type="percent" val="0"/>
        <cfvo type="num" val="10"/>
        <cfvo type="num" val="24"/>
      </iconSet>
    </cfRule>
    <cfRule type="colorScale" priority="386">
      <colorScale>
        <cfvo type="num" val="6"/>
        <cfvo type="num" val="9"/>
        <cfvo type="num" val="23"/>
        <color rgb="FFF8696B"/>
        <color rgb="FFFFEB84"/>
        <color rgb="FF63BE7B"/>
      </colorScale>
    </cfRule>
  </conditionalFormatting>
  <conditionalFormatting sqref="P29">
    <cfRule type="iconSet" priority="350">
      <iconSet>
        <cfvo type="percent" val="0"/>
        <cfvo type="percent" val="9"/>
        <cfvo type="percent" val="23"/>
      </iconSet>
    </cfRule>
    <cfRule type="iconSet" priority="349">
      <iconSet showValue="0">
        <cfvo type="percent" val="0"/>
        <cfvo type="num" val="10"/>
        <cfvo type="num" val="24"/>
      </iconSet>
    </cfRule>
    <cfRule type="iconSet" priority="348">
      <iconSet showValue="0" reverse="1">
        <cfvo type="percent" val="0"/>
        <cfvo type="num" val="10"/>
        <cfvo type="num" val="24"/>
      </iconSet>
    </cfRule>
    <cfRule type="colorScale" priority="347">
      <colorScale>
        <cfvo type="num" val="6"/>
        <cfvo type="num" val="9"/>
        <cfvo type="num" val="23"/>
        <color rgb="FFF8696B"/>
        <color rgb="FFFFEB84"/>
        <color rgb="FF63BE7B"/>
      </colorScale>
    </cfRule>
  </conditionalFormatting>
  <conditionalFormatting sqref="P29:P31">
    <cfRule type="cellIs" dxfId="66" priority="333" stopIfTrue="1" operator="greaterThan">
      <formula>#REF!</formula>
    </cfRule>
  </conditionalFormatting>
  <conditionalFormatting sqref="P30">
    <cfRule type="colorScale" priority="334">
      <colorScale>
        <cfvo type="num" val="6"/>
        <cfvo type="num" val="9"/>
        <cfvo type="num" val="23"/>
        <color rgb="FFF8696B"/>
        <color rgb="FFFFEB84"/>
        <color rgb="FF63BE7B"/>
      </colorScale>
    </cfRule>
    <cfRule type="iconSet" priority="336">
      <iconSet showValue="0">
        <cfvo type="percent" val="0"/>
        <cfvo type="num" val="10"/>
        <cfvo type="num" val="24"/>
      </iconSet>
    </cfRule>
    <cfRule type="iconSet" priority="337">
      <iconSet>
        <cfvo type="percent" val="0"/>
        <cfvo type="percent" val="9"/>
        <cfvo type="percent" val="23"/>
      </iconSet>
    </cfRule>
    <cfRule type="iconSet" priority="335">
      <iconSet showValue="0" reverse="1">
        <cfvo type="percent" val="0"/>
        <cfvo type="num" val="10"/>
        <cfvo type="num" val="24"/>
      </iconSet>
    </cfRule>
  </conditionalFormatting>
  <conditionalFormatting sqref="P31">
    <cfRule type="iconSet" priority="428">
      <iconSet>
        <cfvo type="percent" val="0"/>
        <cfvo type="percent" val="9"/>
        <cfvo type="percent" val="23"/>
      </iconSet>
    </cfRule>
    <cfRule type="iconSet" priority="427">
      <iconSet showValue="0">
        <cfvo type="percent" val="0"/>
        <cfvo type="num" val="10"/>
        <cfvo type="num" val="24"/>
      </iconSet>
    </cfRule>
    <cfRule type="iconSet" priority="426">
      <iconSet showValue="0" reverse="1">
        <cfvo type="percent" val="0"/>
        <cfvo type="num" val="10"/>
        <cfvo type="num" val="24"/>
      </iconSet>
    </cfRule>
    <cfRule type="colorScale" priority="425">
      <colorScale>
        <cfvo type="num" val="6"/>
        <cfvo type="num" val="9"/>
        <cfvo type="num" val="23"/>
        <color rgb="FFF8696B"/>
        <color rgb="FFFFEB84"/>
        <color rgb="FF63BE7B"/>
      </colorScale>
    </cfRule>
  </conditionalFormatting>
  <conditionalFormatting sqref="P32 P28">
    <cfRule type="iconSet" priority="444">
      <iconSet>
        <cfvo type="percent" val="0"/>
        <cfvo type="percent" val="9"/>
        <cfvo type="percent" val="23"/>
      </iconSet>
    </cfRule>
    <cfRule type="iconSet" priority="442">
      <iconSet showValue="0" reverse="1">
        <cfvo type="percent" val="0"/>
        <cfvo type="num" val="10"/>
        <cfvo type="num" val="24"/>
      </iconSet>
    </cfRule>
    <cfRule type="colorScale" priority="441">
      <colorScale>
        <cfvo type="num" val="6"/>
        <cfvo type="num" val="9"/>
        <cfvo type="num" val="23"/>
        <color rgb="FFF8696B"/>
        <color rgb="FFFFEB84"/>
        <color rgb="FF63BE7B"/>
      </colorScale>
    </cfRule>
    <cfRule type="iconSet" priority="443">
      <iconSet showValue="0">
        <cfvo type="percent" val="0"/>
        <cfvo type="num" val="10"/>
        <cfvo type="num" val="24"/>
      </iconSet>
    </cfRule>
  </conditionalFormatting>
  <conditionalFormatting sqref="P33">
    <cfRule type="colorScale" priority="17">
      <colorScale>
        <cfvo type="num" val="6"/>
        <cfvo type="num" val="9"/>
        <cfvo type="num" val="23"/>
        <color rgb="FFF8696B"/>
        <color rgb="FFFFEB84"/>
        <color rgb="FF63BE7B"/>
      </colorScale>
    </cfRule>
    <cfRule type="iconSet" priority="20">
      <iconSet>
        <cfvo type="percent" val="0"/>
        <cfvo type="percent" val="9"/>
        <cfvo type="percent" val="23"/>
      </iconSet>
    </cfRule>
    <cfRule type="iconSet" priority="19">
      <iconSet showValue="0">
        <cfvo type="percent" val="0"/>
        <cfvo type="num" val="10"/>
        <cfvo type="num" val="24"/>
      </iconSet>
    </cfRule>
    <cfRule type="iconSet" priority="18">
      <iconSet showValue="0" reverse="1">
        <cfvo type="percent" val="0"/>
        <cfvo type="num" val="10"/>
        <cfvo type="num" val="24"/>
      </iconSet>
    </cfRule>
  </conditionalFormatting>
  <conditionalFormatting sqref="P33:P43">
    <cfRule type="cellIs" dxfId="65" priority="21" stopIfTrue="1" operator="greaterThan">
      <formula>#REF!</formula>
    </cfRule>
  </conditionalFormatting>
  <conditionalFormatting sqref="P34">
    <cfRule type="iconSet" priority="324">
      <iconSet>
        <cfvo type="percent" val="0"/>
        <cfvo type="percent" val="9"/>
        <cfvo type="percent" val="23"/>
      </iconSet>
    </cfRule>
    <cfRule type="iconSet" priority="323">
      <iconSet showValue="0">
        <cfvo type="percent" val="0"/>
        <cfvo type="num" val="10"/>
        <cfvo type="num" val="24"/>
      </iconSet>
    </cfRule>
    <cfRule type="iconSet" priority="322">
      <iconSet showValue="0" reverse="1">
        <cfvo type="percent" val="0"/>
        <cfvo type="num" val="10"/>
        <cfvo type="num" val="24"/>
      </iconSet>
    </cfRule>
    <cfRule type="colorScale" priority="321">
      <colorScale>
        <cfvo type="num" val="6"/>
        <cfvo type="num" val="9"/>
        <cfvo type="num" val="23"/>
        <color rgb="FFF8696B"/>
        <color rgb="FFFFEB84"/>
        <color rgb="FF63BE7B"/>
      </colorScale>
    </cfRule>
  </conditionalFormatting>
  <conditionalFormatting sqref="P35">
    <cfRule type="iconSet" priority="311">
      <iconSet>
        <cfvo type="percent" val="0"/>
        <cfvo type="percent" val="9"/>
        <cfvo type="percent" val="23"/>
      </iconSet>
    </cfRule>
    <cfRule type="iconSet" priority="310">
      <iconSet showValue="0">
        <cfvo type="percent" val="0"/>
        <cfvo type="num" val="10"/>
        <cfvo type="num" val="24"/>
      </iconSet>
    </cfRule>
    <cfRule type="iconSet" priority="309">
      <iconSet showValue="0" reverse="1">
        <cfvo type="percent" val="0"/>
        <cfvo type="num" val="10"/>
        <cfvo type="num" val="24"/>
      </iconSet>
    </cfRule>
    <cfRule type="colorScale" priority="308">
      <colorScale>
        <cfvo type="num" val="6"/>
        <cfvo type="num" val="9"/>
        <cfvo type="num" val="23"/>
        <color rgb="FFF8696B"/>
        <color rgb="FFFFEB84"/>
        <color rgb="FF63BE7B"/>
      </colorScale>
    </cfRule>
  </conditionalFormatting>
  <conditionalFormatting sqref="P36">
    <cfRule type="iconSet" priority="296">
      <iconSet showValue="0" reverse="1">
        <cfvo type="percent" val="0"/>
        <cfvo type="num" val="10"/>
        <cfvo type="num" val="24"/>
      </iconSet>
    </cfRule>
    <cfRule type="colorScale" priority="295">
      <colorScale>
        <cfvo type="num" val="6"/>
        <cfvo type="num" val="9"/>
        <cfvo type="num" val="23"/>
        <color rgb="FFF8696B"/>
        <color rgb="FFFFEB84"/>
        <color rgb="FF63BE7B"/>
      </colorScale>
    </cfRule>
    <cfRule type="iconSet" priority="298">
      <iconSet>
        <cfvo type="percent" val="0"/>
        <cfvo type="percent" val="9"/>
        <cfvo type="percent" val="23"/>
      </iconSet>
    </cfRule>
    <cfRule type="iconSet" priority="297">
      <iconSet showValue="0">
        <cfvo type="percent" val="0"/>
        <cfvo type="num" val="10"/>
        <cfvo type="num" val="24"/>
      </iconSet>
    </cfRule>
  </conditionalFormatting>
  <conditionalFormatting sqref="P37">
    <cfRule type="iconSet" priority="2434">
      <iconSet>
        <cfvo type="percent" val="0"/>
        <cfvo type="percent" val="9"/>
        <cfvo type="percent" val="23"/>
      </iconSet>
    </cfRule>
    <cfRule type="iconSet" priority="2433">
      <iconSet showValue="0">
        <cfvo type="percent" val="0"/>
        <cfvo type="num" val="10"/>
        <cfvo type="num" val="24"/>
      </iconSet>
    </cfRule>
    <cfRule type="iconSet" priority="2432">
      <iconSet showValue="0" reverse="1">
        <cfvo type="percent" val="0"/>
        <cfvo type="num" val="10"/>
        <cfvo type="num" val="24"/>
      </iconSet>
    </cfRule>
    <cfRule type="colorScale" priority="2431">
      <colorScale>
        <cfvo type="num" val="6"/>
        <cfvo type="num" val="9"/>
        <cfvo type="num" val="23"/>
        <color rgb="FFF8696B"/>
        <color rgb="FFFFEB84"/>
        <color rgb="FF63BE7B"/>
      </colorScale>
    </cfRule>
  </conditionalFormatting>
  <conditionalFormatting sqref="P38">
    <cfRule type="iconSet" priority="254">
      <iconSet>
        <cfvo type="percent" val="0"/>
        <cfvo type="percent" val="9"/>
        <cfvo type="percent" val="23"/>
      </iconSet>
    </cfRule>
    <cfRule type="colorScale" priority="251">
      <colorScale>
        <cfvo type="num" val="6"/>
        <cfvo type="num" val="9"/>
        <cfvo type="num" val="23"/>
        <color rgb="FFF8696B"/>
        <color rgb="FFFFEB84"/>
        <color rgb="FF63BE7B"/>
      </colorScale>
    </cfRule>
    <cfRule type="iconSet" priority="252">
      <iconSet showValue="0" reverse="1">
        <cfvo type="percent" val="0"/>
        <cfvo type="num" val="10"/>
        <cfvo type="num" val="24"/>
      </iconSet>
    </cfRule>
    <cfRule type="iconSet" priority="253">
      <iconSet showValue="0">
        <cfvo type="percent" val="0"/>
        <cfvo type="num" val="10"/>
        <cfvo type="num" val="24"/>
      </iconSet>
    </cfRule>
  </conditionalFormatting>
  <conditionalFormatting sqref="P39">
    <cfRule type="iconSet" priority="242">
      <iconSet>
        <cfvo type="percent" val="0"/>
        <cfvo type="percent" val="9"/>
        <cfvo type="percent" val="23"/>
      </iconSet>
    </cfRule>
    <cfRule type="iconSet" priority="241">
      <iconSet showValue="0">
        <cfvo type="percent" val="0"/>
        <cfvo type="num" val="10"/>
        <cfvo type="num" val="24"/>
      </iconSet>
    </cfRule>
    <cfRule type="iconSet" priority="240">
      <iconSet showValue="0" reverse="1">
        <cfvo type="percent" val="0"/>
        <cfvo type="num" val="10"/>
        <cfvo type="num" val="24"/>
      </iconSet>
    </cfRule>
    <cfRule type="colorScale" priority="239">
      <colorScale>
        <cfvo type="num" val="6"/>
        <cfvo type="num" val="9"/>
        <cfvo type="num" val="23"/>
        <color rgb="FFF8696B"/>
        <color rgb="FFFFEB84"/>
        <color rgb="FF63BE7B"/>
      </colorScale>
    </cfRule>
  </conditionalFormatting>
  <conditionalFormatting sqref="P40">
    <cfRule type="iconSet" priority="229">
      <iconSet>
        <cfvo type="percent" val="0"/>
        <cfvo type="percent" val="9"/>
        <cfvo type="percent" val="23"/>
      </iconSet>
    </cfRule>
    <cfRule type="iconSet" priority="228">
      <iconSet showValue="0">
        <cfvo type="percent" val="0"/>
        <cfvo type="num" val="10"/>
        <cfvo type="num" val="24"/>
      </iconSet>
    </cfRule>
    <cfRule type="iconSet" priority="227">
      <iconSet showValue="0" reverse="1">
        <cfvo type="percent" val="0"/>
        <cfvo type="num" val="10"/>
        <cfvo type="num" val="24"/>
      </iconSet>
    </cfRule>
    <cfRule type="colorScale" priority="226">
      <colorScale>
        <cfvo type="num" val="6"/>
        <cfvo type="num" val="9"/>
        <cfvo type="num" val="23"/>
        <color rgb="FFF8696B"/>
        <color rgb="FFFFEB84"/>
        <color rgb="FF63BE7B"/>
      </colorScale>
    </cfRule>
  </conditionalFormatting>
  <conditionalFormatting sqref="P41">
    <cfRule type="iconSet" priority="214">
      <iconSet showValue="0" reverse="1">
        <cfvo type="percent" val="0"/>
        <cfvo type="num" val="10"/>
        <cfvo type="num" val="24"/>
      </iconSet>
    </cfRule>
    <cfRule type="colorScale" priority="213">
      <colorScale>
        <cfvo type="num" val="6"/>
        <cfvo type="num" val="9"/>
        <cfvo type="num" val="23"/>
        <color rgb="FFF8696B"/>
        <color rgb="FFFFEB84"/>
        <color rgb="FF63BE7B"/>
      </colorScale>
    </cfRule>
    <cfRule type="iconSet" priority="216">
      <iconSet>
        <cfvo type="percent" val="0"/>
        <cfvo type="percent" val="9"/>
        <cfvo type="percent" val="23"/>
      </iconSet>
    </cfRule>
    <cfRule type="iconSet" priority="215">
      <iconSet showValue="0">
        <cfvo type="percent" val="0"/>
        <cfvo type="num" val="10"/>
        <cfvo type="num" val="24"/>
      </iconSet>
    </cfRule>
  </conditionalFormatting>
  <conditionalFormatting sqref="P42">
    <cfRule type="iconSet" priority="204">
      <iconSet>
        <cfvo type="percent" val="0"/>
        <cfvo type="percent" val="9"/>
        <cfvo type="percent" val="23"/>
      </iconSet>
    </cfRule>
    <cfRule type="iconSet" priority="203">
      <iconSet showValue="0">
        <cfvo type="percent" val="0"/>
        <cfvo type="num" val="10"/>
        <cfvo type="num" val="24"/>
      </iconSet>
    </cfRule>
    <cfRule type="iconSet" priority="202">
      <iconSet showValue="0" reverse="1">
        <cfvo type="percent" val="0"/>
        <cfvo type="num" val="10"/>
        <cfvo type="num" val="24"/>
      </iconSet>
    </cfRule>
    <cfRule type="colorScale" priority="201">
      <colorScale>
        <cfvo type="num" val="6"/>
        <cfvo type="num" val="9"/>
        <cfvo type="num" val="23"/>
        <color rgb="FFF8696B"/>
        <color rgb="FFFFEB84"/>
        <color rgb="FF63BE7B"/>
      </colorScale>
    </cfRule>
  </conditionalFormatting>
  <conditionalFormatting sqref="P43">
    <cfRule type="colorScale" priority="122">
      <colorScale>
        <cfvo type="num" val="6"/>
        <cfvo type="num" val="9"/>
        <cfvo type="num" val="23"/>
        <color rgb="FFF8696B"/>
        <color rgb="FFFFEB84"/>
        <color rgb="FF63BE7B"/>
      </colorScale>
    </cfRule>
    <cfRule type="iconSet" priority="124">
      <iconSet showValue="0">
        <cfvo type="percent" val="0"/>
        <cfvo type="num" val="10"/>
        <cfvo type="num" val="24"/>
      </iconSet>
    </cfRule>
    <cfRule type="iconSet" priority="125">
      <iconSet>
        <cfvo type="percent" val="0"/>
        <cfvo type="percent" val="9"/>
        <cfvo type="percent" val="23"/>
      </iconSet>
    </cfRule>
    <cfRule type="iconSet" priority="123">
      <iconSet showValue="0" reverse="1">
        <cfvo type="percent" val="0"/>
        <cfvo type="num" val="10"/>
        <cfvo type="num" val="24"/>
      </iconSet>
    </cfRule>
  </conditionalFormatting>
  <conditionalFormatting sqref="P44">
    <cfRule type="iconSet" priority="194">
      <iconSet showValue="0" reverse="1">
        <cfvo type="percent" val="0"/>
        <cfvo type="num" val="10"/>
        <cfvo type="num" val="24"/>
      </iconSet>
    </cfRule>
    <cfRule type="iconSet" priority="196">
      <iconSet>
        <cfvo type="percent" val="0"/>
        <cfvo type="percent" val="9"/>
        <cfvo type="percent" val="23"/>
      </iconSet>
    </cfRule>
    <cfRule type="colorScale" priority="193">
      <colorScale>
        <cfvo type="num" val="6"/>
        <cfvo type="num" val="9"/>
        <cfvo type="num" val="23"/>
        <color rgb="FFF8696B"/>
        <color rgb="FFFFEB84"/>
        <color rgb="FF63BE7B"/>
      </colorScale>
    </cfRule>
    <cfRule type="iconSet" priority="195">
      <iconSet showValue="0">
        <cfvo type="percent" val="0"/>
        <cfvo type="num" val="10"/>
        <cfvo type="num" val="24"/>
      </iconSet>
    </cfRule>
  </conditionalFormatting>
  <conditionalFormatting sqref="P45">
    <cfRule type="colorScale" priority="189">
      <colorScale>
        <cfvo type="num" val="6"/>
        <cfvo type="num" val="9"/>
        <cfvo type="num" val="23"/>
        <color rgb="FFF8696B"/>
        <color rgb="FFFFEB84"/>
        <color rgb="FF63BE7B"/>
      </colorScale>
    </cfRule>
    <cfRule type="iconSet" priority="190">
      <iconSet showValue="0" reverse="1">
        <cfvo type="percent" val="0"/>
        <cfvo type="num" val="10"/>
        <cfvo type="num" val="24"/>
      </iconSet>
    </cfRule>
    <cfRule type="iconSet" priority="191">
      <iconSet showValue="0">
        <cfvo type="percent" val="0"/>
        <cfvo type="num" val="10"/>
        <cfvo type="num" val="24"/>
      </iconSet>
    </cfRule>
    <cfRule type="iconSet" priority="192">
      <iconSet>
        <cfvo type="percent" val="0"/>
        <cfvo type="percent" val="9"/>
        <cfvo type="percent" val="23"/>
      </iconSet>
    </cfRule>
  </conditionalFormatting>
  <conditionalFormatting sqref="P46">
    <cfRule type="iconSet" priority="183">
      <iconSet showValue="0">
        <cfvo type="percent" val="0"/>
        <cfvo type="num" val="10"/>
        <cfvo type="num" val="24"/>
      </iconSet>
    </cfRule>
    <cfRule type="iconSet" priority="182">
      <iconSet showValue="0" reverse="1">
        <cfvo type="percent" val="0"/>
        <cfvo type="num" val="10"/>
        <cfvo type="num" val="24"/>
      </iconSet>
    </cfRule>
    <cfRule type="colorScale" priority="181">
      <colorScale>
        <cfvo type="num" val="6"/>
        <cfvo type="num" val="9"/>
        <cfvo type="num" val="23"/>
        <color rgb="FFF8696B"/>
        <color rgb="FFFFEB84"/>
        <color rgb="FF63BE7B"/>
      </colorScale>
    </cfRule>
    <cfRule type="iconSet" priority="184">
      <iconSet>
        <cfvo type="percent" val="0"/>
        <cfvo type="percent" val="9"/>
        <cfvo type="percent" val="23"/>
      </iconSet>
    </cfRule>
  </conditionalFormatting>
  <conditionalFormatting sqref="P46:P48">
    <cfRule type="cellIs" dxfId="64" priority="154" stopIfTrue="1" operator="greaterThan">
      <formula>#REF!</formula>
    </cfRule>
  </conditionalFormatting>
  <conditionalFormatting sqref="P47">
    <cfRule type="colorScale" priority="168">
      <colorScale>
        <cfvo type="num" val="6"/>
        <cfvo type="num" val="9"/>
        <cfvo type="num" val="23"/>
        <color rgb="FFF8696B"/>
        <color rgb="FFFFEB84"/>
        <color rgb="FF63BE7B"/>
      </colorScale>
    </cfRule>
    <cfRule type="iconSet" priority="171">
      <iconSet>
        <cfvo type="percent" val="0"/>
        <cfvo type="percent" val="9"/>
        <cfvo type="percent" val="23"/>
      </iconSet>
    </cfRule>
    <cfRule type="iconSet" priority="169">
      <iconSet showValue="0" reverse="1">
        <cfvo type="percent" val="0"/>
        <cfvo type="num" val="10"/>
        <cfvo type="num" val="24"/>
      </iconSet>
    </cfRule>
    <cfRule type="iconSet" priority="170">
      <iconSet showValue="0">
        <cfvo type="percent" val="0"/>
        <cfvo type="num" val="10"/>
        <cfvo type="num" val="24"/>
      </iconSet>
    </cfRule>
  </conditionalFormatting>
  <conditionalFormatting sqref="P48">
    <cfRule type="colorScale" priority="155">
      <colorScale>
        <cfvo type="num" val="6"/>
        <cfvo type="num" val="9"/>
        <cfvo type="num" val="23"/>
        <color rgb="FFF8696B"/>
        <color rgb="FFFFEB84"/>
        <color rgb="FF63BE7B"/>
      </colorScale>
    </cfRule>
    <cfRule type="iconSet" priority="156">
      <iconSet showValue="0" reverse="1">
        <cfvo type="percent" val="0"/>
        <cfvo type="num" val="10"/>
        <cfvo type="num" val="24"/>
      </iconSet>
    </cfRule>
    <cfRule type="iconSet" priority="157">
      <iconSet showValue="0">
        <cfvo type="percent" val="0"/>
        <cfvo type="num" val="10"/>
        <cfvo type="num" val="24"/>
      </iconSet>
    </cfRule>
    <cfRule type="iconSet" priority="158">
      <iconSet>
        <cfvo type="percent" val="0"/>
        <cfvo type="percent" val="9"/>
        <cfvo type="percent" val="23"/>
      </iconSet>
    </cfRule>
  </conditionalFormatting>
  <conditionalFormatting sqref="P49">
    <cfRule type="iconSet" priority="138">
      <iconSet>
        <cfvo type="percent" val="0"/>
        <cfvo type="percent" val="9"/>
        <cfvo type="percent" val="23"/>
      </iconSet>
    </cfRule>
    <cfRule type="iconSet" priority="137">
      <iconSet showValue="0">
        <cfvo type="percent" val="0"/>
        <cfvo type="num" val="10"/>
        <cfvo type="num" val="24"/>
      </iconSet>
    </cfRule>
    <cfRule type="iconSet" priority="136">
      <iconSet showValue="0" reverse="1">
        <cfvo type="percent" val="0"/>
        <cfvo type="num" val="10"/>
        <cfvo type="num" val="24"/>
      </iconSet>
    </cfRule>
    <cfRule type="colorScale" priority="135">
      <colorScale>
        <cfvo type="num" val="6"/>
        <cfvo type="num" val="9"/>
        <cfvo type="num" val="23"/>
        <color rgb="FFF8696B"/>
        <color rgb="FFFFEB84"/>
        <color rgb="FF63BE7B"/>
      </colorScale>
    </cfRule>
  </conditionalFormatting>
  <conditionalFormatting sqref="P50">
    <cfRule type="iconSet" priority="2427">
      <iconSet showValue="0" reverse="1">
        <cfvo type="percent" val="0"/>
        <cfvo type="num" val="10"/>
        <cfvo type="num" val="24"/>
      </iconSet>
    </cfRule>
    <cfRule type="iconSet" priority="2428">
      <iconSet showValue="0">
        <cfvo type="percent" val="0"/>
        <cfvo type="num" val="10"/>
        <cfvo type="num" val="24"/>
      </iconSet>
    </cfRule>
    <cfRule type="iconSet" priority="2429">
      <iconSet>
        <cfvo type="percent" val="0"/>
        <cfvo type="percent" val="9"/>
        <cfvo type="percent" val="23"/>
      </iconSet>
    </cfRule>
    <cfRule type="colorScale" priority="2426">
      <colorScale>
        <cfvo type="num" val="6"/>
        <cfvo type="num" val="9"/>
        <cfvo type="num" val="23"/>
        <color rgb="FFF8696B"/>
        <color rgb="FFFFEB84"/>
        <color rgb="FF63BE7B"/>
      </colorScale>
    </cfRule>
    <cfRule type="cellIs" dxfId="63" priority="141" stopIfTrue="1" operator="greaterThan">
      <formula>#REF!</formula>
    </cfRule>
  </conditionalFormatting>
  <conditionalFormatting sqref="P51">
    <cfRule type="colorScale" priority="114">
      <colorScale>
        <cfvo type="num" val="6"/>
        <cfvo type="num" val="9"/>
        <cfvo type="num" val="23"/>
        <color rgb="FFF8696B"/>
        <color rgb="FFFFEB84"/>
        <color rgb="FF63BE7B"/>
      </colorScale>
    </cfRule>
    <cfRule type="iconSet" priority="115">
      <iconSet showValue="0" reverse="1">
        <cfvo type="percent" val="0"/>
        <cfvo type="num" val="10"/>
        <cfvo type="num" val="24"/>
      </iconSet>
    </cfRule>
    <cfRule type="iconSet" priority="117">
      <iconSet>
        <cfvo type="percent" val="0"/>
        <cfvo type="percent" val="9"/>
        <cfvo type="percent" val="23"/>
      </iconSet>
    </cfRule>
    <cfRule type="iconSet" priority="116">
      <iconSet showValue="0">
        <cfvo type="percent" val="0"/>
        <cfvo type="num" val="10"/>
        <cfvo type="num" val="24"/>
      </iconSet>
    </cfRule>
  </conditionalFormatting>
  <conditionalFormatting sqref="P52">
    <cfRule type="iconSet" priority="103">
      <iconSet showValue="0">
        <cfvo type="percent" val="0"/>
        <cfvo type="num" val="10"/>
        <cfvo type="num" val="24"/>
      </iconSet>
    </cfRule>
    <cfRule type="iconSet" priority="104">
      <iconSet>
        <cfvo type="percent" val="0"/>
        <cfvo type="percent" val="9"/>
        <cfvo type="percent" val="23"/>
      </iconSet>
    </cfRule>
    <cfRule type="colorScale" priority="101">
      <colorScale>
        <cfvo type="num" val="6"/>
        <cfvo type="num" val="9"/>
        <cfvo type="num" val="23"/>
        <color rgb="FFF8696B"/>
        <color rgb="FFFFEB84"/>
        <color rgb="FF63BE7B"/>
      </colorScale>
    </cfRule>
    <cfRule type="iconSet" priority="102">
      <iconSet showValue="0" reverse="1">
        <cfvo type="percent" val="0"/>
        <cfvo type="num" val="10"/>
        <cfvo type="num" val="24"/>
      </iconSet>
    </cfRule>
    <cfRule type="cellIs" dxfId="62" priority="100" stopIfTrue="1" operator="greaterThan">
      <formula>#REF!</formula>
    </cfRule>
  </conditionalFormatting>
  <conditionalFormatting sqref="P53">
    <cfRule type="iconSet" priority="91">
      <iconSet>
        <cfvo type="percent" val="0"/>
        <cfvo type="percent" val="9"/>
        <cfvo type="percent" val="23"/>
      </iconSet>
    </cfRule>
    <cfRule type="iconSet" priority="89">
      <iconSet showValue="0" reverse="1">
        <cfvo type="percent" val="0"/>
        <cfvo type="num" val="10"/>
        <cfvo type="num" val="24"/>
      </iconSet>
    </cfRule>
    <cfRule type="iconSet" priority="90">
      <iconSet showValue="0">
        <cfvo type="percent" val="0"/>
        <cfvo type="num" val="10"/>
        <cfvo type="num" val="24"/>
      </iconSet>
    </cfRule>
    <cfRule type="colorScale" priority="88">
      <colorScale>
        <cfvo type="num" val="6"/>
        <cfvo type="num" val="9"/>
        <cfvo type="num" val="23"/>
        <color rgb="FFF8696B"/>
        <color rgb="FFFFEB84"/>
        <color rgb="FF63BE7B"/>
      </colorScale>
    </cfRule>
  </conditionalFormatting>
  <conditionalFormatting sqref="P54">
    <cfRule type="cellIs" dxfId="61" priority="8" stopIfTrue="1" operator="greaterThan">
      <formula>#REF!</formula>
    </cfRule>
    <cfRule type="iconSet" priority="7">
      <iconSet>
        <cfvo type="percent" val="0"/>
        <cfvo type="percent" val="9"/>
        <cfvo type="percent" val="23"/>
      </iconSet>
    </cfRule>
    <cfRule type="iconSet" priority="6">
      <iconSet showValue="0">
        <cfvo type="percent" val="0"/>
        <cfvo type="num" val="10"/>
        <cfvo type="num" val="24"/>
      </iconSet>
    </cfRule>
    <cfRule type="iconSet" priority="5">
      <iconSet showValue="0" reverse="1">
        <cfvo type="percent" val="0"/>
        <cfvo type="num" val="10"/>
        <cfvo type="num" val="24"/>
      </iconSet>
    </cfRule>
    <cfRule type="colorScale" priority="4">
      <colorScale>
        <cfvo type="num" val="6"/>
        <cfvo type="num" val="9"/>
        <cfvo type="num" val="23"/>
        <color rgb="FFF8696B"/>
        <color rgb="FFFFEB84"/>
        <color rgb="FF63BE7B"/>
      </colorScale>
    </cfRule>
  </conditionalFormatting>
  <conditionalFormatting sqref="P55">
    <cfRule type="colorScale" priority="83">
      <colorScale>
        <cfvo type="num" val="6"/>
        <cfvo type="num" val="9"/>
        <cfvo type="num" val="23"/>
        <color rgb="FFF8696B"/>
        <color rgb="FFFFEB84"/>
        <color rgb="FF63BE7B"/>
      </colorScale>
    </cfRule>
    <cfRule type="iconSet" priority="84">
      <iconSet showValue="0" reverse="1">
        <cfvo type="percent" val="0"/>
        <cfvo type="num" val="10"/>
        <cfvo type="num" val="24"/>
      </iconSet>
    </cfRule>
    <cfRule type="iconSet" priority="86">
      <iconSet>
        <cfvo type="percent" val="0"/>
        <cfvo type="percent" val="9"/>
        <cfvo type="percent" val="23"/>
      </iconSet>
    </cfRule>
    <cfRule type="iconSet" priority="85">
      <iconSet showValue="0">
        <cfvo type="percent" val="0"/>
        <cfvo type="num" val="10"/>
        <cfvo type="num" val="24"/>
      </iconSet>
    </cfRule>
  </conditionalFormatting>
  <conditionalFormatting sqref="P56">
    <cfRule type="iconSet" priority="82">
      <iconSet>
        <cfvo type="percent" val="0"/>
        <cfvo type="percent" val="9"/>
        <cfvo type="percent" val="23"/>
      </iconSet>
    </cfRule>
    <cfRule type="iconSet" priority="81">
      <iconSet showValue="0">
        <cfvo type="percent" val="0"/>
        <cfvo type="num" val="10"/>
        <cfvo type="num" val="24"/>
      </iconSet>
    </cfRule>
    <cfRule type="iconSet" priority="80">
      <iconSet showValue="0" reverse="1">
        <cfvo type="percent" val="0"/>
        <cfvo type="num" val="10"/>
        <cfvo type="num" val="24"/>
      </iconSet>
    </cfRule>
    <cfRule type="colorScale" priority="79">
      <colorScale>
        <cfvo type="num" val="6"/>
        <cfvo type="num" val="9"/>
        <cfvo type="num" val="23"/>
        <color rgb="FFF8696B"/>
        <color rgb="FFFFEB84"/>
        <color rgb="FF63BE7B"/>
      </colorScale>
    </cfRule>
  </conditionalFormatting>
  <conditionalFormatting sqref="P57">
    <cfRule type="iconSet" priority="74">
      <iconSet>
        <cfvo type="percent" val="0"/>
        <cfvo type="percent" val="9"/>
        <cfvo type="percent" val="23"/>
      </iconSet>
    </cfRule>
    <cfRule type="iconSet" priority="73">
      <iconSet showValue="0">
        <cfvo type="percent" val="0"/>
        <cfvo type="num" val="10"/>
        <cfvo type="num" val="24"/>
      </iconSet>
    </cfRule>
    <cfRule type="iconSet" priority="72">
      <iconSet showValue="0" reverse="1">
        <cfvo type="percent" val="0"/>
        <cfvo type="num" val="10"/>
        <cfvo type="num" val="24"/>
      </iconSet>
    </cfRule>
    <cfRule type="colorScale" priority="71">
      <colorScale>
        <cfvo type="num" val="6"/>
        <cfvo type="num" val="9"/>
        <cfvo type="num" val="23"/>
        <color rgb="FFF8696B"/>
        <color rgb="FFFFEB84"/>
        <color rgb="FF63BE7B"/>
      </colorScale>
    </cfRule>
  </conditionalFormatting>
  <conditionalFormatting sqref="P57:P58">
    <cfRule type="cellIs" dxfId="60" priority="62" stopIfTrue="1" operator="greaterThan">
      <formula>#REF!</formula>
    </cfRule>
  </conditionalFormatting>
  <conditionalFormatting sqref="P58">
    <cfRule type="iconSet" priority="65">
      <iconSet showValue="0">
        <cfvo type="percent" val="0"/>
        <cfvo type="num" val="10"/>
        <cfvo type="num" val="24"/>
      </iconSet>
    </cfRule>
    <cfRule type="iconSet" priority="64">
      <iconSet showValue="0" reverse="1">
        <cfvo type="percent" val="0"/>
        <cfvo type="num" val="10"/>
        <cfvo type="num" val="24"/>
      </iconSet>
    </cfRule>
    <cfRule type="colorScale" priority="63">
      <colorScale>
        <cfvo type="num" val="6"/>
        <cfvo type="num" val="9"/>
        <cfvo type="num" val="23"/>
        <color rgb="FFF8696B"/>
        <color rgb="FFFFEB84"/>
        <color rgb="FF63BE7B"/>
      </colorScale>
    </cfRule>
    <cfRule type="iconSet" priority="66">
      <iconSet>
        <cfvo type="percent" val="0"/>
        <cfvo type="percent" val="9"/>
        <cfvo type="percent" val="23"/>
      </iconSet>
    </cfRule>
  </conditionalFormatting>
  <conditionalFormatting sqref="P59">
    <cfRule type="colorScale" priority="263">
      <colorScale>
        <cfvo type="num" val="6"/>
        <cfvo type="num" val="9"/>
        <cfvo type="num" val="23"/>
        <color rgb="FFF8696B"/>
        <color rgb="FFFFEB84"/>
        <color rgb="FF63BE7B"/>
      </colorScale>
    </cfRule>
    <cfRule type="iconSet" priority="264">
      <iconSet showValue="0" reverse="1">
        <cfvo type="percent" val="0"/>
        <cfvo type="num" val="10"/>
        <cfvo type="num" val="24"/>
      </iconSet>
    </cfRule>
    <cfRule type="iconSet" priority="266">
      <iconSet>
        <cfvo type="percent" val="0"/>
        <cfvo type="percent" val="9"/>
        <cfvo type="percent" val="23"/>
      </iconSet>
    </cfRule>
    <cfRule type="iconSet" priority="265">
      <iconSet showValue="0">
        <cfvo type="percent" val="0"/>
        <cfvo type="num" val="10"/>
        <cfvo type="num" val="24"/>
      </iconSet>
    </cfRule>
  </conditionalFormatting>
  <conditionalFormatting sqref="P60">
    <cfRule type="cellIs" dxfId="59" priority="42" stopIfTrue="1" operator="greaterThan">
      <formula>#REF!</formula>
    </cfRule>
    <cfRule type="colorScale" priority="43">
      <colorScale>
        <cfvo type="num" val="6"/>
        <cfvo type="num" val="9"/>
        <cfvo type="num" val="23"/>
        <color rgb="FFF8696B"/>
        <color rgb="FFFFEB84"/>
        <color rgb="FF63BE7B"/>
      </colorScale>
    </cfRule>
    <cfRule type="iconSet" priority="44">
      <iconSet showValue="0" reverse="1">
        <cfvo type="percent" val="0"/>
        <cfvo type="num" val="10"/>
        <cfvo type="num" val="24"/>
      </iconSet>
    </cfRule>
    <cfRule type="iconSet" priority="45">
      <iconSet showValue="0">
        <cfvo type="percent" val="0"/>
        <cfvo type="num" val="10"/>
        <cfvo type="num" val="24"/>
      </iconSet>
    </cfRule>
    <cfRule type="iconSet" priority="46">
      <iconSet>
        <cfvo type="percent" val="0"/>
        <cfvo type="percent" val="9"/>
        <cfvo type="percent" val="23"/>
      </iconSet>
    </cfRule>
  </conditionalFormatting>
  <conditionalFormatting sqref="P61">
    <cfRule type="iconSet" priority="56">
      <iconSet showValue="0" reverse="1">
        <cfvo type="percent" val="0"/>
        <cfvo type="num" val="10"/>
        <cfvo type="num" val="24"/>
      </iconSet>
    </cfRule>
    <cfRule type="iconSet" priority="58">
      <iconSet>
        <cfvo type="percent" val="0"/>
        <cfvo type="percent" val="9"/>
        <cfvo type="percent" val="23"/>
      </iconSet>
    </cfRule>
    <cfRule type="iconSet" priority="57">
      <iconSet showValue="0">
        <cfvo type="percent" val="0"/>
        <cfvo type="num" val="10"/>
        <cfvo type="num" val="24"/>
      </iconSet>
    </cfRule>
    <cfRule type="colorScale" priority="55">
      <colorScale>
        <cfvo type="num" val="6"/>
        <cfvo type="num" val="9"/>
        <cfvo type="num" val="23"/>
        <color rgb="FFF8696B"/>
        <color rgb="FFFFEB84"/>
        <color rgb="FF63BE7B"/>
      </colorScale>
    </cfRule>
  </conditionalFormatting>
  <conditionalFormatting sqref="P62">
    <cfRule type="iconSet" priority="2425">
      <iconSet>
        <cfvo type="percent" val="0"/>
        <cfvo type="percent" val="9"/>
        <cfvo type="percent" val="23"/>
      </iconSet>
    </cfRule>
    <cfRule type="iconSet" priority="2424">
      <iconSet showValue="0">
        <cfvo type="percent" val="0"/>
        <cfvo type="num" val="10"/>
        <cfvo type="num" val="24"/>
      </iconSet>
    </cfRule>
    <cfRule type="iconSet" priority="2423">
      <iconSet showValue="0" reverse="1">
        <cfvo type="percent" val="0"/>
        <cfvo type="num" val="10"/>
        <cfvo type="num" val="24"/>
      </iconSet>
    </cfRule>
    <cfRule type="colorScale" priority="2422">
      <colorScale>
        <cfvo type="num" val="6"/>
        <cfvo type="num" val="9"/>
        <cfvo type="num" val="23"/>
        <color rgb="FFF8696B"/>
        <color rgb="FFFFEB84"/>
        <color rgb="FF63BE7B"/>
      </colorScale>
    </cfRule>
  </conditionalFormatting>
  <conditionalFormatting sqref="P62:P80">
    <cfRule type="cellIs" dxfId="58" priority="29" stopIfTrue="1" operator="greaterThan">
      <formula>#REF!</formula>
    </cfRule>
  </conditionalFormatting>
  <conditionalFormatting sqref="P63:P80">
    <cfRule type="iconSet" priority="2420">
      <iconSet showValue="0">
        <cfvo type="percent" val="0"/>
        <cfvo type="num" val="10"/>
        <cfvo type="num" val="24"/>
      </iconSet>
    </cfRule>
    <cfRule type="iconSet" priority="2421">
      <iconSet>
        <cfvo type="percent" val="0"/>
        <cfvo type="percent" val="9"/>
        <cfvo type="percent" val="23"/>
      </iconSet>
    </cfRule>
    <cfRule type="iconSet" priority="2419">
      <iconSet showValue="0" reverse="1">
        <cfvo type="percent" val="0"/>
        <cfvo type="num" val="10"/>
        <cfvo type="num" val="24"/>
      </iconSet>
    </cfRule>
    <cfRule type="colorScale" priority="2418">
      <colorScale>
        <cfvo type="num" val="6"/>
        <cfvo type="num" val="9"/>
        <cfvo type="num" val="23"/>
        <color rgb="FFF8696B"/>
        <color rgb="FFFFEB84"/>
        <color rgb="FF63BE7B"/>
      </colorScale>
    </cfRule>
  </conditionalFormatting>
  <conditionalFormatting sqref="P28:Q28 P32:Q32">
    <cfRule type="cellIs" dxfId="57" priority="439" stopIfTrue="1" operator="greaterThan">
      <formula>#REF!</formula>
    </cfRule>
  </conditionalFormatting>
  <conditionalFormatting sqref="P53:Q53">
    <cfRule type="cellIs" dxfId="56" priority="87" stopIfTrue="1" operator="greaterThan">
      <formula>#REF!</formula>
    </cfRule>
  </conditionalFormatting>
  <conditionalFormatting sqref="P59:Q59">
    <cfRule type="cellIs" dxfId="55" priority="261" stopIfTrue="1" operator="greaterThan">
      <formula>#REF!</formula>
    </cfRule>
  </conditionalFormatting>
  <conditionalFormatting sqref="P11:R12">
    <cfRule type="cellIs" dxfId="54" priority="541" stopIfTrue="1" operator="greaterThan">
      <formula>#REF!</formula>
    </cfRule>
  </conditionalFormatting>
  <conditionalFormatting sqref="P44:R45">
    <cfRule type="cellIs" dxfId="53" priority="185" stopIfTrue="1" operator="greaterThan">
      <formula>#REF!</formula>
    </cfRule>
  </conditionalFormatting>
  <conditionalFormatting sqref="Q13:R27">
    <cfRule type="cellIs" dxfId="52" priority="351" stopIfTrue="1" operator="greaterThan">
      <formula>#REF!</formula>
    </cfRule>
  </conditionalFormatting>
  <conditionalFormatting sqref="Q29:R31">
    <cfRule type="cellIs" dxfId="51" priority="325" stopIfTrue="1" operator="greaterThan">
      <formula>#REF!</formula>
    </cfRule>
  </conditionalFormatting>
  <conditionalFormatting sqref="Q33:R43">
    <cfRule type="cellIs" dxfId="50" priority="14" stopIfTrue="1" operator="greaterThan">
      <formula>#REF!</formula>
    </cfRule>
  </conditionalFormatting>
  <conditionalFormatting sqref="Q46:R52">
    <cfRule type="cellIs" dxfId="49" priority="93" stopIfTrue="1" operator="greaterThan">
      <formula>#REF!</formula>
    </cfRule>
  </conditionalFormatting>
  <conditionalFormatting sqref="Q54:R54">
    <cfRule type="cellIs" dxfId="48" priority="1" stopIfTrue="1" operator="greaterThan">
      <formula>#REF!</formula>
    </cfRule>
  </conditionalFormatting>
  <conditionalFormatting sqref="Q57:R58">
    <cfRule type="cellIs" dxfId="47" priority="59" stopIfTrue="1" operator="greaterThan">
      <formula>#REF!</formula>
    </cfRule>
  </conditionalFormatting>
  <conditionalFormatting sqref="Q60:R62">
    <cfRule type="cellIs" dxfId="46" priority="27" stopIfTrue="1" operator="greaterThan">
      <formula>#REF!</formula>
    </cfRule>
  </conditionalFormatting>
  <conditionalFormatting sqref="Q65:R66">
    <cfRule type="cellIs" dxfId="45" priority="273" stopIfTrue="1" operator="greaterThan">
      <formula>#REF!</formula>
    </cfRule>
  </conditionalFormatting>
  <conditionalFormatting sqref="Q69:R73">
    <cfRule type="cellIs" dxfId="44" priority="268" stopIfTrue="1" operator="greaterThan">
      <formula>#REF!</formula>
    </cfRule>
  </conditionalFormatting>
  <conditionalFormatting sqref="Q75:R75">
    <cfRule type="cellIs" dxfId="43" priority="272" stopIfTrue="1" operator="greaterThan">
      <formula>#REF!</formula>
    </cfRule>
  </conditionalFormatting>
  <conditionalFormatting sqref="Q78:R80">
    <cfRule type="cellIs" dxfId="42" priority="270" stopIfTrue="1" operator="greaterThan">
      <formula>#REF!</formula>
    </cfRule>
  </conditionalFormatting>
  <conditionalFormatting sqref="T11:T80 AI11:AI80">
    <cfRule type="containsText" dxfId="41" priority="13" stopIfTrue="1" operator="containsText" text="Aceptable">
      <formula>NOT(ISERROR(SEARCH("Aceptable",T11)))</formula>
    </cfRule>
    <cfRule type="containsText" dxfId="40" priority="10" stopIfTrue="1" operator="containsText" text="No Aceptable o Aceptable con Control Especifico">
      <formula>NOT(ISERROR(SEARCH("No Aceptable o Aceptable con Control Especifico",T11)))</formula>
    </cfRule>
    <cfRule type="containsText" dxfId="39" priority="12" stopIfTrue="1" operator="containsText" text="Mejorable">
      <formula>NOT(ISERROR(SEARCH("Mejorable",T11)))</formula>
    </cfRule>
    <cfRule type="containsText" dxfId="38" priority="11" stopIfTrue="1" operator="containsText" text="NO Aceptable">
      <formula>NOT(ISERROR(SEARCH("NO Aceptable",T11)))</formula>
    </cfRule>
  </conditionalFormatting>
  <conditionalFormatting sqref="AD11:AE27">
    <cfRule type="cellIs" dxfId="37" priority="353" stopIfTrue="1" operator="greaterThan">
      <formula>#REF!</formula>
    </cfRule>
  </conditionalFormatting>
  <conditionalFormatting sqref="AD28:AE28 AD32:AE32">
    <cfRule type="cellIs" dxfId="36" priority="432" stopIfTrue="1" operator="greaterThan">
      <formula>#REF!</formula>
    </cfRule>
  </conditionalFormatting>
  <conditionalFormatting sqref="AD29:AE31">
    <cfRule type="cellIs" dxfId="35" priority="327" stopIfTrue="1" operator="greaterThan">
      <formula>#REF!</formula>
    </cfRule>
  </conditionalFormatting>
  <conditionalFormatting sqref="AD33:AE80">
    <cfRule type="cellIs" dxfId="34" priority="3" stopIfTrue="1" operator="greaterThan">
      <formula>#REF!</formula>
    </cfRule>
  </conditionalFormatting>
  <conditionalFormatting sqref="AG11:AG80">
    <cfRule type="containsText" dxfId="33" priority="9" stopIfTrue="1" operator="containsText" text="ACEPTABLE">
      <formula>NOT(ISERROR(SEARCH("ACEPTABLE",AG11)))</formula>
    </cfRule>
  </conditionalFormatting>
  <dataValidations count="7">
    <dataValidation type="list" allowBlank="1" showInputMessage="1" showErrorMessage="1" sqref="C11:C80" xr:uid="{5D29A369-25DE-DB4A-BF35-ECC061E9CC08}">
      <formula1>"INTERNA,EXTERNA"</formula1>
    </dataValidation>
    <dataValidation type="list" allowBlank="1" showInputMessage="1" showErrorMessage="1" sqref="B11:B80" xr:uid="{B3C092F5-879B-C540-9CE2-27512460E576}">
      <formula1>"RUTINARIA,NO RUTINARIA"</formula1>
    </dataValidation>
    <dataValidation type="list" allowBlank="1" showInputMessage="1" showErrorMessage="1" sqref="Y11:Y80" xr:uid="{9EB120DB-3C88-5C40-9B8E-20C70F8A6468}">
      <formula1>"SI,NO"</formula1>
    </dataValidation>
    <dataValidation type="list" allowBlank="1" showInputMessage="1" showErrorMessage="1" sqref="AD11:AD80 M11:M80" xr:uid="{C84EDE32-3DA9-D042-A053-32851E447955}">
      <formula1>"10, 6, 2, 1"</formula1>
    </dataValidation>
    <dataValidation type="list" allowBlank="1" showInputMessage="1" showErrorMessage="1" sqref="AE11:AE80 N11:N80" xr:uid="{7F87E240-D4F8-5846-BCD1-935573520D98}">
      <formula1>"4, 3, 2, 1"</formula1>
    </dataValidation>
    <dataValidation type="list" allowBlank="1" showInputMessage="1" showErrorMessage="1" sqref="Q11:Q80" xr:uid="{E325F488-46E7-C24B-99D0-F4FFC0D78419}">
      <formula1>"100,60,25,10"</formula1>
    </dataValidation>
    <dataValidation type="list" allowBlank="1" showInputMessage="1" showErrorMessage="1" sqref="G11:G80" xr:uid="{6406D8AD-6B69-6142-8CB3-A4D7C2042527}">
      <formula1>INDIRECT($F11)</formula1>
    </dataValidation>
  </dataValidations>
  <pageMargins left="0.7" right="0.7" top="0.75" bottom="0.75" header="0.3" footer="0.3"/>
  <pageSetup scale="28" orientation="portrait"/>
  <headerFooter alignWithMargins="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F408C9B4-F506-7D4E-A305-BE6051DEFB20}">
          <x14:formula1>
            <xm:f>'Peligros GTC 45'!$B$3:$H$3</xm:f>
          </x14:formula1>
          <xm:sqref>F11:F80</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A295B0-E84A-064B-A088-525AFFC147C7}">
  <sheetPr>
    <tabColor rgb="FFFF0000"/>
  </sheetPr>
  <dimension ref="A1:II19"/>
  <sheetViews>
    <sheetView showGridLines="0" zoomScale="89" zoomScaleNormal="89" workbookViewId="0">
      <selection activeCell="B7" sqref="B7:E7"/>
    </sheetView>
  </sheetViews>
  <sheetFormatPr baseColWidth="10" defaultColWidth="10.796875" defaultRowHeight="13.2"/>
  <cols>
    <col min="1" max="1" width="17.19921875" style="70" customWidth="1"/>
    <col min="2" max="2" width="5.296875" style="70" customWidth="1"/>
    <col min="3" max="3" width="5.19921875" style="70" customWidth="1"/>
    <col min="4" max="4" width="22.296875" style="70" customWidth="1"/>
    <col min="5" max="5" width="14" style="70" customWidth="1"/>
    <col min="6" max="6" width="21.5" style="70" customWidth="1"/>
    <col min="7" max="7" width="16.796875" style="70" customWidth="1"/>
    <col min="8" max="8" width="18.796875" style="70" customWidth="1"/>
    <col min="9" max="9" width="14.5" style="70" customWidth="1"/>
    <col min="10" max="10" width="9" style="70" customWidth="1"/>
    <col min="11" max="11" width="10" style="70" customWidth="1"/>
    <col min="12" max="12" width="8.796875" style="70" customWidth="1"/>
    <col min="13" max="14" width="6.19921875" style="70" customWidth="1"/>
    <col min="15" max="17" width="4.796875" style="70" customWidth="1"/>
    <col min="18" max="18" width="5.796875" style="70" customWidth="1"/>
    <col min="19" max="19" width="4.796875" style="70" customWidth="1"/>
    <col min="20" max="20" width="14.5" style="70" customWidth="1"/>
    <col min="21" max="21" width="6.5" style="70" customWidth="1"/>
    <col min="22" max="22" width="5.69921875" style="70" customWidth="1"/>
    <col min="23" max="23" width="6.796875" style="70" customWidth="1"/>
    <col min="24" max="24" width="9.5" style="70" customWidth="1"/>
    <col min="25" max="25" width="10.5" style="70" customWidth="1"/>
    <col min="26" max="16384" width="10.796875" style="70"/>
  </cols>
  <sheetData>
    <row r="1" spans="1:243" ht="27" customHeight="1">
      <c r="A1" s="591" t="s">
        <v>572</v>
      </c>
      <c r="B1" s="591"/>
      <c r="C1" s="591"/>
      <c r="D1" s="591"/>
      <c r="E1" s="591"/>
      <c r="F1" s="592" t="s">
        <v>1</v>
      </c>
      <c r="G1" s="592"/>
      <c r="H1" s="592"/>
      <c r="I1" s="592"/>
      <c r="J1" s="592"/>
      <c r="K1" s="592"/>
      <c r="L1" s="592"/>
      <c r="M1" s="592"/>
      <c r="N1" s="592"/>
      <c r="O1" s="592"/>
      <c r="P1" s="592"/>
      <c r="Q1" s="592"/>
      <c r="R1" s="592"/>
      <c r="S1" s="592"/>
      <c r="T1" s="592"/>
      <c r="U1" s="592"/>
      <c r="V1" s="593"/>
      <c r="W1" s="594"/>
      <c r="X1" s="594"/>
      <c r="Y1" s="595"/>
    </row>
    <row r="2" spans="1:243" ht="27" customHeight="1">
      <c r="A2" s="591"/>
      <c r="B2" s="591"/>
      <c r="C2" s="591"/>
      <c r="D2" s="591"/>
      <c r="E2" s="591"/>
      <c r="F2" s="592"/>
      <c r="G2" s="592"/>
      <c r="H2" s="592"/>
      <c r="I2" s="592"/>
      <c r="J2" s="592"/>
      <c r="K2" s="592"/>
      <c r="L2" s="592"/>
      <c r="M2" s="592"/>
      <c r="N2" s="592"/>
      <c r="O2" s="592"/>
      <c r="P2" s="592"/>
      <c r="Q2" s="592"/>
      <c r="R2" s="592"/>
      <c r="S2" s="592"/>
      <c r="T2" s="592"/>
      <c r="U2" s="592"/>
      <c r="V2" s="596"/>
      <c r="W2" s="597"/>
      <c r="X2" s="597"/>
      <c r="Y2" s="598"/>
    </row>
    <row r="3" spans="1:243" ht="27" customHeight="1">
      <c r="A3" s="591"/>
      <c r="B3" s="591"/>
      <c r="C3" s="591"/>
      <c r="D3" s="591"/>
      <c r="E3" s="591"/>
      <c r="F3" s="592"/>
      <c r="G3" s="592"/>
      <c r="H3" s="592"/>
      <c r="I3" s="592"/>
      <c r="J3" s="592"/>
      <c r="K3" s="592"/>
      <c r="L3" s="592"/>
      <c r="M3" s="592"/>
      <c r="N3" s="592"/>
      <c r="O3" s="592"/>
      <c r="P3" s="592"/>
      <c r="Q3" s="592"/>
      <c r="R3" s="592"/>
      <c r="S3" s="592"/>
      <c r="T3" s="592"/>
      <c r="U3" s="592"/>
      <c r="V3" s="591"/>
      <c r="W3" s="591"/>
      <c r="X3" s="591"/>
      <c r="Y3" s="591"/>
    </row>
    <row r="4" spans="1:243">
      <c r="D4" s="71"/>
      <c r="E4" s="71"/>
      <c r="M4" s="71"/>
      <c r="N4" s="71"/>
      <c r="O4" s="71"/>
      <c r="Q4" s="71"/>
      <c r="R4" s="71"/>
      <c r="S4" s="71"/>
      <c r="T4" s="72"/>
      <c r="X4" s="71"/>
    </row>
    <row r="5" spans="1:243" s="77" customFormat="1" ht="84" customHeight="1">
      <c r="A5" s="73" t="s">
        <v>226</v>
      </c>
      <c r="B5" s="443" t="s">
        <v>227</v>
      </c>
      <c r="C5" s="443"/>
      <c r="D5" s="443"/>
      <c r="E5" s="443"/>
      <c r="F5" s="74"/>
      <c r="G5" s="75" t="s">
        <v>228</v>
      </c>
      <c r="H5" s="443"/>
      <c r="I5" s="443"/>
      <c r="J5" s="443"/>
      <c r="K5" s="443"/>
      <c r="L5" s="76"/>
      <c r="M5" s="453" t="s">
        <v>229</v>
      </c>
      <c r="N5" s="453"/>
      <c r="O5" s="453"/>
      <c r="P5" s="453"/>
      <c r="Q5" s="446" t="s">
        <v>230</v>
      </c>
      <c r="R5" s="446"/>
      <c r="S5" s="446"/>
      <c r="T5" s="446"/>
      <c r="U5" s="446"/>
      <c r="V5" s="446"/>
      <c r="W5" s="446"/>
      <c r="X5" s="446"/>
      <c r="Y5" s="446"/>
    </row>
    <row r="6" spans="1:243" s="77" customFormat="1" ht="12" customHeight="1">
      <c r="A6" s="78"/>
      <c r="B6" s="78"/>
      <c r="C6" s="78"/>
      <c r="D6" s="78"/>
      <c r="E6" s="78"/>
      <c r="F6" s="79"/>
      <c r="G6" s="80"/>
      <c r="H6" s="80"/>
      <c r="I6" s="80"/>
      <c r="J6" s="81"/>
      <c r="K6" s="81"/>
      <c r="L6" s="81"/>
      <c r="M6" s="81"/>
      <c r="N6" s="81"/>
      <c r="O6" s="78"/>
      <c r="P6" s="82"/>
      <c r="Q6" s="82"/>
      <c r="R6" s="82"/>
      <c r="S6" s="78"/>
      <c r="T6" s="78"/>
      <c r="U6" s="78"/>
    </row>
    <row r="7" spans="1:243" s="77" customFormat="1" ht="64.95" customHeight="1">
      <c r="A7" s="73" t="s">
        <v>231</v>
      </c>
      <c r="B7" s="443" t="s">
        <v>232</v>
      </c>
      <c r="C7" s="443"/>
      <c r="D7" s="443"/>
      <c r="E7" s="443"/>
      <c r="F7" s="74"/>
      <c r="G7" s="75" t="s">
        <v>233</v>
      </c>
      <c r="H7" s="444" t="s">
        <v>234</v>
      </c>
      <c r="I7" s="444"/>
      <c r="J7" s="444"/>
      <c r="K7" s="444"/>
      <c r="L7" s="74"/>
      <c r="M7" s="445" t="s">
        <v>235</v>
      </c>
      <c r="N7" s="445"/>
      <c r="O7" s="445"/>
      <c r="P7" s="445"/>
      <c r="Q7" s="446" t="s">
        <v>573</v>
      </c>
      <c r="R7" s="447"/>
      <c r="S7" s="447"/>
      <c r="T7" s="447"/>
      <c r="U7" s="447"/>
      <c r="V7" s="447"/>
      <c r="W7" s="447"/>
      <c r="X7" s="447"/>
      <c r="Y7" s="447"/>
    </row>
    <row r="8" spans="1:243" ht="10.050000000000001" customHeight="1"/>
    <row r="9" spans="1:243" s="77" customFormat="1" ht="25.95" customHeight="1">
      <c r="A9" s="450" t="s">
        <v>237</v>
      </c>
      <c r="B9" s="450"/>
      <c r="C9" s="450"/>
      <c r="D9" s="450"/>
      <c r="E9" s="450"/>
      <c r="F9" s="450"/>
      <c r="G9" s="450"/>
      <c r="H9" s="450"/>
      <c r="I9" s="450"/>
      <c r="J9" s="451" t="s">
        <v>238</v>
      </c>
      <c r="K9" s="451"/>
      <c r="L9" s="451"/>
      <c r="M9" s="451"/>
      <c r="N9" s="451"/>
      <c r="O9" s="451"/>
      <c r="P9" s="451"/>
      <c r="Q9" s="451"/>
      <c r="R9" s="451"/>
      <c r="S9" s="451"/>
      <c r="T9" s="452" t="s">
        <v>239</v>
      </c>
      <c r="U9" s="452"/>
      <c r="V9" s="452"/>
      <c r="W9" s="452"/>
      <c r="X9" s="452"/>
      <c r="Y9" s="452"/>
      <c r="Z9" s="83"/>
      <c r="AA9" s="83"/>
      <c r="AB9" s="83"/>
      <c r="AC9" s="83"/>
      <c r="AD9" s="83"/>
      <c r="AE9" s="83"/>
      <c r="AF9" s="83"/>
      <c r="AG9" s="83"/>
      <c r="AH9" s="83"/>
      <c r="AI9" s="83"/>
      <c r="AJ9" s="83"/>
      <c r="AK9" s="83"/>
      <c r="AL9" s="83"/>
      <c r="AM9" s="83"/>
      <c r="AN9" s="83"/>
      <c r="AO9" s="83"/>
      <c r="AP9" s="83"/>
      <c r="AQ9" s="83"/>
      <c r="AR9" s="83"/>
      <c r="AS9" s="83"/>
      <c r="AT9" s="83"/>
      <c r="AU9" s="83"/>
      <c r="AV9" s="83"/>
      <c r="AW9" s="83"/>
      <c r="AX9" s="83"/>
      <c r="AY9" s="83"/>
      <c r="AZ9" s="83"/>
      <c r="BA9" s="83"/>
      <c r="BB9" s="83"/>
      <c r="BC9" s="83"/>
      <c r="BD9" s="83"/>
      <c r="BE9" s="83"/>
      <c r="BF9" s="83"/>
      <c r="BG9" s="83"/>
      <c r="BH9" s="83"/>
      <c r="BI9" s="83"/>
      <c r="BJ9" s="83"/>
      <c r="BK9" s="83"/>
      <c r="BL9" s="83"/>
      <c r="BM9" s="83"/>
      <c r="BN9" s="83"/>
      <c r="BO9" s="83"/>
      <c r="BP9" s="83"/>
      <c r="BQ9" s="83"/>
      <c r="BR9" s="83"/>
      <c r="BS9" s="83"/>
      <c r="BT9" s="83"/>
      <c r="BU9" s="83"/>
      <c r="BV9" s="83"/>
      <c r="BW9" s="83"/>
      <c r="BX9" s="83"/>
      <c r="BY9" s="83"/>
      <c r="BZ9" s="83"/>
      <c r="CA9" s="83"/>
      <c r="CB9" s="83"/>
      <c r="CC9" s="83"/>
      <c r="CD9" s="83"/>
      <c r="CE9" s="83"/>
      <c r="CF9" s="83"/>
      <c r="CG9" s="83"/>
      <c r="CH9" s="83"/>
      <c r="CI9" s="83"/>
      <c r="CJ9" s="83"/>
      <c r="CK9" s="83"/>
      <c r="CL9" s="83"/>
      <c r="CM9" s="83"/>
      <c r="CN9" s="83"/>
      <c r="CO9" s="83"/>
      <c r="CP9" s="83"/>
      <c r="CQ9" s="83"/>
      <c r="CR9" s="83"/>
      <c r="CS9" s="83"/>
      <c r="CT9" s="83"/>
      <c r="CU9" s="83"/>
      <c r="CV9" s="83"/>
      <c r="CW9" s="83"/>
      <c r="CX9" s="83"/>
      <c r="CY9" s="83"/>
      <c r="CZ9" s="83"/>
      <c r="DA9" s="83"/>
      <c r="DB9" s="83"/>
      <c r="DC9" s="83"/>
      <c r="DD9" s="83"/>
      <c r="DE9" s="83"/>
      <c r="DF9" s="83"/>
      <c r="DG9" s="83"/>
      <c r="DH9" s="83"/>
      <c r="DI9" s="83"/>
      <c r="DJ9" s="83"/>
      <c r="DK9" s="83"/>
      <c r="DL9" s="83"/>
      <c r="DM9" s="83"/>
      <c r="DN9" s="83"/>
      <c r="DO9" s="83"/>
      <c r="DP9" s="83"/>
      <c r="DQ9" s="83"/>
      <c r="DR9" s="83"/>
      <c r="DS9" s="83"/>
      <c r="DT9" s="83"/>
      <c r="DU9" s="83"/>
      <c r="DV9" s="83"/>
      <c r="DW9" s="83"/>
      <c r="DX9" s="83"/>
      <c r="DY9" s="83"/>
      <c r="DZ9" s="83"/>
      <c r="EA9" s="83"/>
      <c r="EB9" s="83"/>
      <c r="EC9" s="83"/>
      <c r="ED9" s="83"/>
      <c r="EE9" s="83"/>
      <c r="EF9" s="83"/>
      <c r="EG9" s="83"/>
      <c r="EH9" s="83"/>
      <c r="EI9" s="83"/>
      <c r="EJ9" s="83"/>
      <c r="EK9" s="83"/>
      <c r="EL9" s="83"/>
      <c r="EM9" s="83"/>
      <c r="EN9" s="83"/>
      <c r="EO9" s="83"/>
      <c r="EP9" s="83"/>
      <c r="EQ9" s="83"/>
      <c r="ER9" s="83"/>
      <c r="ES9" s="83"/>
      <c r="ET9" s="83"/>
      <c r="EU9" s="83"/>
      <c r="EV9" s="83"/>
      <c r="EW9" s="83"/>
      <c r="EX9" s="83"/>
      <c r="EY9" s="83"/>
      <c r="EZ9" s="83"/>
      <c r="FA9" s="83"/>
      <c r="FB9" s="83"/>
      <c r="FC9" s="83"/>
      <c r="FD9" s="83"/>
      <c r="FE9" s="83"/>
      <c r="FF9" s="83"/>
      <c r="FG9" s="83"/>
      <c r="FH9" s="83"/>
      <c r="FI9" s="83"/>
      <c r="FJ9" s="83"/>
      <c r="FK9" s="83"/>
      <c r="FL9" s="83"/>
      <c r="FM9" s="83"/>
      <c r="FN9" s="83"/>
      <c r="FO9" s="83"/>
      <c r="FP9" s="83"/>
      <c r="FQ9" s="83"/>
      <c r="FR9" s="83"/>
      <c r="FS9" s="83"/>
      <c r="FT9" s="83"/>
      <c r="FU9" s="83"/>
      <c r="FV9" s="83"/>
      <c r="FW9" s="83"/>
      <c r="FX9" s="83"/>
      <c r="FY9" s="83"/>
      <c r="FZ9" s="83"/>
      <c r="GA9" s="83"/>
      <c r="GB9" s="83"/>
      <c r="GC9" s="83"/>
      <c r="GD9" s="83"/>
      <c r="GE9" s="83"/>
      <c r="GF9" s="83"/>
      <c r="GG9" s="83"/>
      <c r="GH9" s="83"/>
      <c r="GI9" s="83"/>
      <c r="GJ9" s="83"/>
      <c r="GK9" s="83"/>
      <c r="GL9" s="83"/>
      <c r="GM9" s="83"/>
      <c r="GN9" s="83"/>
      <c r="GO9" s="83"/>
      <c r="GP9" s="83"/>
      <c r="GQ9" s="83"/>
      <c r="GR9" s="83"/>
      <c r="GS9" s="83"/>
      <c r="GT9" s="83"/>
      <c r="GU9" s="83"/>
      <c r="GV9" s="83"/>
      <c r="GW9" s="83"/>
      <c r="GX9" s="83"/>
      <c r="GY9" s="83"/>
      <c r="GZ9" s="83"/>
      <c r="HA9" s="83"/>
      <c r="HB9" s="83"/>
      <c r="HC9" s="83"/>
      <c r="HD9" s="83"/>
      <c r="HE9" s="83"/>
      <c r="HF9" s="83"/>
      <c r="HG9" s="83"/>
      <c r="HH9" s="83"/>
      <c r="HI9" s="83"/>
      <c r="HJ9" s="83"/>
      <c r="HK9" s="83"/>
      <c r="HL9" s="83"/>
      <c r="HM9" s="83"/>
      <c r="HN9" s="83"/>
      <c r="HO9" s="83"/>
      <c r="HP9" s="83"/>
      <c r="HQ9" s="83"/>
      <c r="HR9" s="83"/>
      <c r="HS9" s="83"/>
      <c r="HT9" s="83"/>
      <c r="HU9" s="83"/>
      <c r="HV9" s="83"/>
      <c r="HW9" s="83"/>
      <c r="HX9" s="83"/>
      <c r="HY9" s="83"/>
      <c r="HZ9" s="83"/>
      <c r="IA9" s="83"/>
      <c r="IB9" s="83"/>
      <c r="IC9" s="83"/>
      <c r="ID9" s="83"/>
      <c r="IE9" s="83"/>
      <c r="IF9" s="83"/>
      <c r="IG9" s="83"/>
      <c r="IH9" s="83"/>
      <c r="II9" s="83"/>
    </row>
    <row r="10" spans="1:243" ht="39" customHeight="1">
      <c r="A10" s="454" t="s">
        <v>240</v>
      </c>
      <c r="B10" s="459" t="s">
        <v>241</v>
      </c>
      <c r="C10" s="459" t="s">
        <v>242</v>
      </c>
      <c r="D10" s="454" t="s">
        <v>243</v>
      </c>
      <c r="E10" s="454" t="s">
        <v>244</v>
      </c>
      <c r="F10" s="454" t="s">
        <v>245</v>
      </c>
      <c r="G10" s="454"/>
      <c r="H10" s="454"/>
      <c r="I10" s="454" t="s">
        <v>246</v>
      </c>
      <c r="J10" s="455" t="s">
        <v>247</v>
      </c>
      <c r="K10" s="455"/>
      <c r="L10" s="455"/>
      <c r="M10" s="455" t="s">
        <v>248</v>
      </c>
      <c r="N10" s="455"/>
      <c r="O10" s="455"/>
      <c r="P10" s="455"/>
      <c r="Q10" s="455"/>
      <c r="R10" s="455"/>
      <c r="S10" s="455"/>
      <c r="T10" s="84" t="s">
        <v>249</v>
      </c>
      <c r="U10" s="454" t="s">
        <v>250</v>
      </c>
      <c r="V10" s="454"/>
      <c r="W10" s="454"/>
      <c r="X10" s="454" t="s">
        <v>251</v>
      </c>
      <c r="Y10" s="454"/>
    </row>
    <row r="11" spans="1:243" ht="109.05" customHeight="1">
      <c r="A11" s="454"/>
      <c r="B11" s="459"/>
      <c r="C11" s="459"/>
      <c r="D11" s="454"/>
      <c r="E11" s="454"/>
      <c r="F11" s="84" t="s">
        <v>252</v>
      </c>
      <c r="G11" s="84" t="s">
        <v>253</v>
      </c>
      <c r="H11" s="84" t="s">
        <v>254</v>
      </c>
      <c r="I11" s="454"/>
      <c r="J11" s="85" t="s">
        <v>255</v>
      </c>
      <c r="K11" s="85" t="s">
        <v>256</v>
      </c>
      <c r="L11" s="85" t="s">
        <v>257</v>
      </c>
      <c r="M11" s="86" t="s">
        <v>106</v>
      </c>
      <c r="N11" s="86" t="s">
        <v>135</v>
      </c>
      <c r="O11" s="86" t="s">
        <v>169</v>
      </c>
      <c r="P11" s="87" t="s">
        <v>258</v>
      </c>
      <c r="Q11" s="86" t="s">
        <v>203</v>
      </c>
      <c r="R11" s="86" t="s">
        <v>187</v>
      </c>
      <c r="S11" s="87" t="s">
        <v>259</v>
      </c>
      <c r="T11" s="88" t="s">
        <v>260</v>
      </c>
      <c r="U11" s="88" t="s">
        <v>261</v>
      </c>
      <c r="V11" s="88" t="s">
        <v>262</v>
      </c>
      <c r="W11" s="88" t="s">
        <v>263</v>
      </c>
      <c r="X11" s="84" t="s">
        <v>264</v>
      </c>
      <c r="Y11" s="84" t="s">
        <v>265</v>
      </c>
    </row>
    <row r="12" spans="1:243" s="101" customFormat="1" ht="217.05" customHeight="1">
      <c r="A12" s="89" t="s">
        <v>266</v>
      </c>
      <c r="B12" s="90" t="s">
        <v>267</v>
      </c>
      <c r="C12" s="90" t="s">
        <v>268</v>
      </c>
      <c r="D12" s="91" t="s">
        <v>269</v>
      </c>
      <c r="E12" s="91" t="s">
        <v>270</v>
      </c>
      <c r="F12" s="92" t="s">
        <v>271</v>
      </c>
      <c r="G12" s="93" t="s">
        <v>31</v>
      </c>
      <c r="H12" s="91" t="s">
        <v>272</v>
      </c>
      <c r="I12" s="91" t="s">
        <v>273</v>
      </c>
      <c r="J12" s="91" t="s">
        <v>274</v>
      </c>
      <c r="K12" s="91" t="s">
        <v>274</v>
      </c>
      <c r="L12" s="91" t="s">
        <v>274</v>
      </c>
      <c r="M12" s="94">
        <v>6</v>
      </c>
      <c r="N12" s="95">
        <v>2</v>
      </c>
      <c r="O12" s="94">
        <f t="shared" ref="O12" si="0">M12*N12</f>
        <v>12</v>
      </c>
      <c r="P12" s="96" t="str">
        <f t="shared" ref="P12" si="1">IF((O12&gt;23),"MuyAlto",IF(O12&gt;9,"Alto",IF(O12&gt;5,"Medio",IF(O12&lt;6,"Bajo"))))</f>
        <v>Alto</v>
      </c>
      <c r="Q12" s="94">
        <v>100</v>
      </c>
      <c r="R12" s="94">
        <f>O12*Q12</f>
        <v>1200</v>
      </c>
      <c r="S12" s="94" t="str">
        <f>IF((R12&gt;599),"I",IF(R12&gt;149,"II",IF(R12&gt;39,"III",IF(R12&lt;31,"IV"))))</f>
        <v>I</v>
      </c>
      <c r="T12" s="97" t="str">
        <f t="shared" ref="T12" si="2">IF(S12="IV","Aceptable",IF(S12="III","Mejorable",IF(S12="II","No Aceptable o Aceptable con Control Especifico",IF(S12="I","NO Aceptable"))))</f>
        <v>NO Aceptable</v>
      </c>
      <c r="U12" s="98" t="s">
        <v>275</v>
      </c>
      <c r="V12" s="98" t="s">
        <v>276</v>
      </c>
      <c r="W12" s="98" t="s">
        <v>276</v>
      </c>
      <c r="X12" s="93" t="s">
        <v>277</v>
      </c>
      <c r="Y12" s="99" t="s">
        <v>278</v>
      </c>
      <c r="Z12" s="100"/>
      <c r="AA12" s="100"/>
      <c r="AB12" s="100"/>
      <c r="AC12" s="100"/>
      <c r="AD12" s="100"/>
      <c r="AE12" s="100"/>
      <c r="AF12" s="100"/>
      <c r="AG12" s="100"/>
      <c r="AH12" s="100"/>
      <c r="AI12" s="100"/>
      <c r="AJ12" s="100"/>
      <c r="AK12" s="100"/>
      <c r="AL12" s="100"/>
      <c r="AM12" s="100"/>
      <c r="AN12" s="100"/>
      <c r="AO12" s="100"/>
      <c r="AP12" s="100"/>
      <c r="AQ12" s="100"/>
      <c r="AR12" s="100"/>
      <c r="AS12" s="100"/>
      <c r="AT12" s="100"/>
      <c r="AU12" s="100"/>
      <c r="AV12" s="100"/>
      <c r="AW12" s="100"/>
      <c r="AX12" s="100"/>
      <c r="AY12" s="100"/>
      <c r="AZ12" s="100"/>
      <c r="BA12" s="100"/>
      <c r="BB12" s="100"/>
      <c r="BC12" s="100"/>
      <c r="BD12" s="100"/>
      <c r="BE12" s="100"/>
      <c r="BF12" s="100"/>
      <c r="BG12" s="100"/>
      <c r="BH12" s="100"/>
      <c r="BI12" s="100"/>
      <c r="BJ12" s="100"/>
      <c r="BK12" s="100"/>
      <c r="BL12" s="100"/>
      <c r="BM12" s="100"/>
      <c r="BN12" s="100"/>
      <c r="BO12" s="100"/>
      <c r="BP12" s="100"/>
      <c r="BQ12" s="100"/>
      <c r="BR12" s="100"/>
      <c r="BS12" s="100"/>
      <c r="BT12" s="100"/>
      <c r="BU12" s="100"/>
      <c r="BV12" s="100"/>
      <c r="BW12" s="100"/>
      <c r="BX12" s="100"/>
      <c r="BY12" s="100"/>
      <c r="BZ12" s="100"/>
      <c r="CA12" s="100"/>
      <c r="CB12" s="100"/>
      <c r="CC12" s="100"/>
      <c r="CD12" s="100"/>
      <c r="CE12" s="100"/>
      <c r="CF12" s="100"/>
      <c r="CG12" s="100"/>
      <c r="CH12" s="100"/>
      <c r="CI12" s="100"/>
      <c r="CJ12" s="100"/>
      <c r="CK12" s="100"/>
      <c r="CL12" s="100"/>
      <c r="CM12" s="100"/>
      <c r="CN12" s="100"/>
      <c r="CO12" s="100"/>
      <c r="CP12" s="100"/>
      <c r="CQ12" s="100"/>
      <c r="CR12" s="100"/>
      <c r="CS12" s="100"/>
      <c r="CT12" s="100"/>
      <c r="CU12" s="100"/>
      <c r="CV12" s="100"/>
      <c r="CW12" s="100"/>
      <c r="CX12" s="100"/>
      <c r="CY12" s="100"/>
      <c r="CZ12" s="100"/>
      <c r="DA12" s="100"/>
      <c r="DB12" s="100"/>
      <c r="DC12" s="100"/>
      <c r="DD12" s="100"/>
      <c r="DE12" s="100"/>
      <c r="DF12" s="100"/>
      <c r="DG12" s="100"/>
      <c r="DH12" s="100"/>
      <c r="DI12" s="100"/>
      <c r="DJ12" s="100"/>
      <c r="DK12" s="100"/>
      <c r="DL12" s="100"/>
      <c r="DM12" s="100"/>
      <c r="DN12" s="100"/>
      <c r="DO12" s="100"/>
      <c r="DP12" s="100"/>
      <c r="DQ12" s="100"/>
      <c r="DR12" s="100"/>
      <c r="DS12" s="100"/>
      <c r="DT12" s="100"/>
      <c r="DU12" s="100"/>
      <c r="DV12" s="100"/>
      <c r="DW12" s="100"/>
      <c r="DX12" s="100"/>
      <c r="DY12" s="100"/>
      <c r="DZ12" s="100"/>
      <c r="EA12" s="100"/>
      <c r="EB12" s="100"/>
      <c r="EC12" s="100"/>
      <c r="ED12" s="100"/>
      <c r="EE12" s="100"/>
      <c r="EF12" s="100"/>
      <c r="EG12" s="100"/>
      <c r="EH12" s="100"/>
      <c r="EI12" s="100"/>
      <c r="EJ12" s="100"/>
      <c r="EK12" s="100"/>
      <c r="EL12" s="100"/>
      <c r="EM12" s="100"/>
      <c r="EN12" s="100"/>
      <c r="EO12" s="100"/>
      <c r="EP12" s="100"/>
      <c r="EQ12" s="100"/>
      <c r="ER12" s="100"/>
      <c r="ES12" s="100"/>
      <c r="ET12" s="100"/>
      <c r="EU12" s="100"/>
      <c r="EV12" s="100"/>
      <c r="EW12" s="100"/>
      <c r="EX12" s="100"/>
      <c r="EY12" s="100"/>
      <c r="EZ12" s="100"/>
      <c r="FA12" s="100"/>
      <c r="FB12" s="100"/>
      <c r="FC12" s="100"/>
      <c r="FD12" s="100"/>
      <c r="FE12" s="100"/>
      <c r="FF12" s="100"/>
      <c r="FG12" s="100"/>
      <c r="FH12" s="100"/>
      <c r="FI12" s="100"/>
      <c r="FJ12" s="100"/>
      <c r="FK12" s="100"/>
      <c r="FL12" s="100"/>
      <c r="FM12" s="100"/>
      <c r="FN12" s="100"/>
      <c r="FO12" s="100"/>
      <c r="FP12" s="100"/>
      <c r="FQ12" s="100"/>
      <c r="FR12" s="100"/>
      <c r="FS12" s="100"/>
      <c r="FT12" s="100"/>
      <c r="FU12" s="100"/>
      <c r="FV12" s="100"/>
      <c r="FW12" s="100"/>
      <c r="FX12" s="100"/>
      <c r="FY12" s="100"/>
      <c r="FZ12" s="100"/>
      <c r="GA12" s="100"/>
      <c r="GB12" s="100"/>
      <c r="GC12" s="100"/>
      <c r="GD12" s="100"/>
      <c r="GE12" s="100"/>
      <c r="GF12" s="100"/>
      <c r="GG12" s="100"/>
      <c r="GH12" s="100"/>
      <c r="GI12" s="100"/>
      <c r="GJ12" s="100"/>
      <c r="GK12" s="100"/>
      <c r="GL12" s="100"/>
      <c r="GM12" s="100"/>
      <c r="GN12" s="100"/>
      <c r="GO12" s="100"/>
      <c r="GP12" s="100"/>
      <c r="GQ12" s="100"/>
      <c r="GR12" s="100"/>
      <c r="GS12" s="100"/>
      <c r="GT12" s="100"/>
      <c r="GU12" s="100"/>
      <c r="GV12" s="100"/>
      <c r="GW12" s="100"/>
      <c r="GX12" s="100"/>
      <c r="GY12" s="100"/>
      <c r="GZ12" s="100"/>
      <c r="HA12" s="100"/>
      <c r="HB12" s="100"/>
      <c r="HC12" s="100"/>
      <c r="HD12" s="100"/>
      <c r="HE12" s="100"/>
      <c r="HF12" s="100"/>
      <c r="HG12" s="100"/>
      <c r="HH12" s="100"/>
      <c r="HI12" s="100"/>
      <c r="HJ12" s="100"/>
      <c r="HK12" s="100"/>
      <c r="HL12" s="100"/>
      <c r="HM12" s="100"/>
      <c r="HN12" s="100"/>
      <c r="HO12" s="100"/>
      <c r="HP12" s="100"/>
      <c r="HQ12" s="100"/>
      <c r="HR12" s="100"/>
      <c r="HS12" s="100"/>
      <c r="HT12" s="100"/>
      <c r="HU12" s="100"/>
      <c r="HV12" s="100"/>
      <c r="HW12" s="100"/>
      <c r="HX12" s="100"/>
      <c r="HY12" s="100"/>
      <c r="HZ12" s="100"/>
      <c r="IA12" s="100"/>
      <c r="IB12" s="100"/>
      <c r="IC12" s="100"/>
      <c r="ID12" s="100"/>
      <c r="IE12" s="100"/>
      <c r="IF12" s="100"/>
      <c r="IG12" s="100"/>
      <c r="IH12" s="100"/>
      <c r="II12" s="100"/>
    </row>
    <row r="13" spans="1:243" s="101" customFormat="1" ht="10.050000000000001" customHeight="1">
      <c r="A13" s="456"/>
      <c r="B13" s="457"/>
      <c r="C13" s="457"/>
      <c r="D13" s="457"/>
      <c r="E13" s="457"/>
      <c r="F13" s="457"/>
      <c r="G13" s="457"/>
      <c r="H13" s="457"/>
      <c r="I13" s="457"/>
      <c r="J13" s="457"/>
      <c r="K13" s="457"/>
      <c r="L13" s="457"/>
      <c r="M13" s="457"/>
      <c r="N13" s="457"/>
      <c r="O13" s="457"/>
      <c r="P13" s="457"/>
      <c r="Q13" s="457"/>
      <c r="R13" s="457"/>
      <c r="S13" s="457"/>
      <c r="T13" s="457"/>
      <c r="U13" s="457"/>
      <c r="V13" s="457"/>
      <c r="W13" s="457"/>
      <c r="X13" s="457"/>
      <c r="Y13" s="458"/>
      <c r="Z13" s="100"/>
      <c r="AA13" s="100"/>
      <c r="AB13" s="100"/>
      <c r="AC13" s="100"/>
      <c r="AD13" s="100"/>
      <c r="AE13" s="100"/>
      <c r="AF13" s="100"/>
      <c r="AG13" s="100"/>
      <c r="AH13" s="100"/>
      <c r="AI13" s="100"/>
      <c r="AJ13" s="100"/>
      <c r="AK13" s="100"/>
      <c r="AL13" s="100"/>
      <c r="AM13" s="100"/>
      <c r="AN13" s="100"/>
      <c r="AO13" s="100"/>
      <c r="AP13" s="100"/>
      <c r="AQ13" s="100"/>
      <c r="AR13" s="100"/>
      <c r="AS13" s="100"/>
      <c r="AT13" s="100"/>
      <c r="AU13" s="100"/>
      <c r="AV13" s="100"/>
      <c r="AW13" s="100"/>
      <c r="AX13" s="100"/>
      <c r="AY13" s="100"/>
      <c r="AZ13" s="100"/>
      <c r="BA13" s="100"/>
      <c r="BB13" s="100"/>
      <c r="BC13" s="100"/>
      <c r="BD13" s="100"/>
      <c r="BE13" s="100"/>
      <c r="BF13" s="100"/>
      <c r="BG13" s="100"/>
      <c r="BH13" s="100"/>
      <c r="BI13" s="100"/>
      <c r="BJ13" s="100"/>
      <c r="BK13" s="100"/>
      <c r="BL13" s="100"/>
      <c r="BM13" s="100"/>
      <c r="BN13" s="100"/>
      <c r="BO13" s="100"/>
      <c r="BP13" s="100"/>
      <c r="BQ13" s="100"/>
      <c r="BR13" s="100"/>
      <c r="BS13" s="100"/>
      <c r="BT13" s="100"/>
      <c r="BU13" s="100"/>
      <c r="BV13" s="100"/>
      <c r="BW13" s="100"/>
      <c r="BX13" s="100"/>
      <c r="BY13" s="100"/>
      <c r="BZ13" s="100"/>
      <c r="CA13" s="100"/>
      <c r="CB13" s="100"/>
      <c r="CC13" s="100"/>
      <c r="CD13" s="100"/>
      <c r="CE13" s="100"/>
      <c r="CF13" s="100"/>
      <c r="CG13" s="100"/>
      <c r="CH13" s="100"/>
      <c r="CI13" s="100"/>
      <c r="CJ13" s="100"/>
      <c r="CK13" s="100"/>
      <c r="CL13" s="100"/>
      <c r="CM13" s="100"/>
      <c r="CN13" s="100"/>
      <c r="CO13" s="100"/>
      <c r="CP13" s="100"/>
      <c r="CQ13" s="100"/>
      <c r="CR13" s="100"/>
      <c r="CS13" s="100"/>
      <c r="CT13" s="100"/>
      <c r="CU13" s="100"/>
      <c r="CV13" s="100"/>
      <c r="CW13" s="100"/>
      <c r="CX13" s="100"/>
      <c r="CY13" s="100"/>
      <c r="CZ13" s="100"/>
      <c r="DA13" s="100"/>
      <c r="DB13" s="100"/>
      <c r="DC13" s="100"/>
      <c r="DD13" s="100"/>
      <c r="DE13" s="100"/>
      <c r="DF13" s="100"/>
      <c r="DG13" s="100"/>
      <c r="DH13" s="100"/>
      <c r="DI13" s="100"/>
      <c r="DJ13" s="100"/>
      <c r="DK13" s="100"/>
      <c r="DL13" s="100"/>
      <c r="DM13" s="100"/>
      <c r="DN13" s="100"/>
      <c r="DO13" s="100"/>
      <c r="DP13" s="100"/>
      <c r="DQ13" s="100"/>
      <c r="DR13" s="100"/>
      <c r="DS13" s="100"/>
      <c r="DT13" s="100"/>
      <c r="DU13" s="100"/>
      <c r="DV13" s="100"/>
      <c r="DW13" s="100"/>
      <c r="DX13" s="100"/>
      <c r="DY13" s="100"/>
      <c r="DZ13" s="100"/>
      <c r="EA13" s="100"/>
      <c r="EB13" s="100"/>
      <c r="EC13" s="100"/>
      <c r="ED13" s="100"/>
      <c r="EE13" s="100"/>
      <c r="EF13" s="100"/>
      <c r="EG13" s="100"/>
      <c r="EH13" s="100"/>
      <c r="EI13" s="100"/>
      <c r="EJ13" s="100"/>
      <c r="EK13" s="100"/>
      <c r="EL13" s="100"/>
      <c r="EM13" s="100"/>
      <c r="EN13" s="100"/>
      <c r="EO13" s="100"/>
      <c r="EP13" s="100"/>
      <c r="EQ13" s="100"/>
      <c r="ER13" s="100"/>
      <c r="ES13" s="100"/>
      <c r="ET13" s="100"/>
      <c r="EU13" s="100"/>
      <c r="EV13" s="100"/>
      <c r="EW13" s="100"/>
      <c r="EX13" s="100"/>
      <c r="EY13" s="100"/>
      <c r="EZ13" s="100"/>
      <c r="FA13" s="100"/>
      <c r="FB13" s="100"/>
      <c r="FC13" s="100"/>
      <c r="FD13" s="100"/>
      <c r="FE13" s="100"/>
      <c r="FF13" s="100"/>
      <c r="FG13" s="100"/>
      <c r="FH13" s="100"/>
      <c r="FI13" s="100"/>
      <c r="FJ13" s="100"/>
      <c r="FK13" s="100"/>
      <c r="FL13" s="100"/>
      <c r="FM13" s="100"/>
      <c r="FN13" s="100"/>
      <c r="FO13" s="100"/>
      <c r="FP13" s="100"/>
      <c r="FQ13" s="100"/>
      <c r="FR13" s="100"/>
      <c r="FS13" s="100"/>
      <c r="FT13" s="100"/>
      <c r="FU13" s="100"/>
      <c r="FV13" s="100"/>
      <c r="FW13" s="100"/>
      <c r="FX13" s="100"/>
      <c r="FY13" s="100"/>
      <c r="FZ13" s="100"/>
      <c r="GA13" s="100"/>
      <c r="GB13" s="100"/>
      <c r="GC13" s="100"/>
      <c r="GD13" s="100"/>
      <c r="GE13" s="100"/>
      <c r="GF13" s="100"/>
      <c r="GG13" s="100"/>
      <c r="GH13" s="100"/>
      <c r="GI13" s="100"/>
      <c r="GJ13" s="100"/>
      <c r="GK13" s="100"/>
      <c r="GL13" s="100"/>
      <c r="GM13" s="100"/>
      <c r="GN13" s="100"/>
      <c r="GO13" s="100"/>
      <c r="GP13" s="100"/>
      <c r="GQ13" s="100"/>
      <c r="GR13" s="100"/>
      <c r="GS13" s="100"/>
      <c r="GT13" s="100"/>
      <c r="GU13" s="100"/>
      <c r="GV13" s="100"/>
      <c r="GW13" s="100"/>
      <c r="GX13" s="100"/>
      <c r="GY13" s="100"/>
      <c r="GZ13" s="100"/>
      <c r="HA13" s="100"/>
      <c r="HB13" s="100"/>
      <c r="HC13" s="100"/>
      <c r="HD13" s="100"/>
      <c r="HE13" s="100"/>
      <c r="HF13" s="100"/>
      <c r="HG13" s="100"/>
      <c r="HH13" s="100"/>
      <c r="HI13" s="100"/>
      <c r="HJ13" s="100"/>
      <c r="HK13" s="100"/>
      <c r="HL13" s="100"/>
      <c r="HM13" s="100"/>
      <c r="HN13" s="100"/>
      <c r="HO13" s="100"/>
      <c r="HP13" s="100"/>
      <c r="HQ13" s="100"/>
      <c r="HR13" s="100"/>
      <c r="HS13" s="100"/>
      <c r="HT13" s="100"/>
      <c r="HU13" s="100"/>
      <c r="HV13" s="100"/>
      <c r="HW13" s="100"/>
      <c r="HX13" s="100"/>
      <c r="HY13" s="100"/>
      <c r="HZ13" s="100"/>
      <c r="IA13" s="100"/>
      <c r="IB13" s="100"/>
      <c r="IC13" s="100"/>
      <c r="ID13" s="100"/>
      <c r="IE13" s="100"/>
      <c r="IF13" s="100"/>
      <c r="IG13" s="100"/>
      <c r="IH13" s="100"/>
      <c r="II13" s="100"/>
    </row>
    <row r="14" spans="1:243" s="101" customFormat="1" ht="31.05" customHeight="1">
      <c r="A14" s="462" t="s">
        <v>279</v>
      </c>
      <c r="B14" s="462"/>
      <c r="C14" s="462"/>
      <c r="D14" s="462"/>
      <c r="E14" s="462"/>
      <c r="F14" s="462"/>
      <c r="G14" s="462"/>
      <c r="H14" s="462"/>
      <c r="I14" s="462"/>
      <c r="J14" s="462"/>
      <c r="K14" s="462"/>
      <c r="L14" s="463" t="s">
        <v>280</v>
      </c>
      <c r="M14" s="463"/>
      <c r="N14" s="463"/>
      <c r="O14" s="463"/>
      <c r="P14" s="463"/>
      <c r="Q14" s="463"/>
      <c r="R14" s="463"/>
      <c r="S14" s="463"/>
      <c r="T14" s="463"/>
      <c r="U14" s="464" t="s">
        <v>281</v>
      </c>
      <c r="V14" s="464"/>
      <c r="W14" s="464"/>
      <c r="X14" s="465" t="s">
        <v>282</v>
      </c>
      <c r="Y14" s="465" t="s">
        <v>283</v>
      </c>
      <c r="Z14" s="100"/>
      <c r="AA14" s="100"/>
      <c r="AB14" s="100"/>
      <c r="AC14" s="100"/>
      <c r="AD14" s="100"/>
      <c r="AE14" s="100"/>
      <c r="AF14" s="100"/>
      <c r="AG14" s="100"/>
      <c r="AH14" s="100"/>
      <c r="AI14" s="100"/>
      <c r="AJ14" s="100"/>
      <c r="AK14" s="100"/>
      <c r="AL14" s="100"/>
      <c r="AM14" s="100"/>
      <c r="AN14" s="100"/>
      <c r="AO14" s="100"/>
      <c r="AP14" s="100"/>
      <c r="AQ14" s="100"/>
      <c r="AR14" s="100"/>
      <c r="AS14" s="100"/>
      <c r="AT14" s="100"/>
      <c r="AU14" s="100"/>
      <c r="AV14" s="100"/>
      <c r="AW14" s="100"/>
      <c r="AX14" s="100"/>
      <c r="AY14" s="100"/>
      <c r="AZ14" s="100"/>
      <c r="BA14" s="100"/>
      <c r="BB14" s="100"/>
      <c r="BC14" s="100"/>
      <c r="BD14" s="100"/>
      <c r="BE14" s="100"/>
      <c r="BF14" s="100"/>
      <c r="BG14" s="100"/>
      <c r="BH14" s="100"/>
      <c r="BI14" s="100"/>
      <c r="BJ14" s="100"/>
      <c r="BK14" s="100"/>
      <c r="BL14" s="100"/>
      <c r="BM14" s="100"/>
      <c r="BN14" s="100"/>
      <c r="BO14" s="100"/>
      <c r="BP14" s="100"/>
      <c r="BQ14" s="100"/>
      <c r="BR14" s="100"/>
      <c r="BS14" s="100"/>
      <c r="BT14" s="100"/>
      <c r="BU14" s="100"/>
      <c r="BV14" s="100"/>
      <c r="BW14" s="100"/>
      <c r="BX14" s="100"/>
      <c r="BY14" s="100"/>
      <c r="BZ14" s="100"/>
      <c r="CA14" s="100"/>
      <c r="CB14" s="100"/>
      <c r="CC14" s="100"/>
      <c r="CD14" s="100"/>
      <c r="CE14" s="100"/>
      <c r="CF14" s="100"/>
      <c r="CG14" s="100"/>
      <c r="CH14" s="100"/>
      <c r="CI14" s="100"/>
      <c r="CJ14" s="100"/>
      <c r="CK14" s="100"/>
      <c r="CL14" s="100"/>
      <c r="CM14" s="100"/>
      <c r="CN14" s="100"/>
      <c r="CO14" s="100"/>
      <c r="CP14" s="100"/>
      <c r="CQ14" s="100"/>
      <c r="CR14" s="100"/>
      <c r="CS14" s="100"/>
      <c r="CT14" s="100"/>
      <c r="CU14" s="100"/>
      <c r="CV14" s="100"/>
      <c r="CW14" s="100"/>
      <c r="CX14" s="100"/>
      <c r="CY14" s="100"/>
      <c r="CZ14" s="100"/>
      <c r="DA14" s="100"/>
      <c r="DB14" s="100"/>
      <c r="DC14" s="100"/>
      <c r="DD14" s="100"/>
      <c r="DE14" s="100"/>
      <c r="DF14" s="100"/>
      <c r="DG14" s="100"/>
      <c r="DH14" s="100"/>
      <c r="DI14" s="100"/>
      <c r="DJ14" s="100"/>
      <c r="DK14" s="100"/>
      <c r="DL14" s="100"/>
      <c r="DM14" s="100"/>
      <c r="DN14" s="100"/>
      <c r="DO14" s="100"/>
      <c r="DP14" s="100"/>
      <c r="DQ14" s="100"/>
      <c r="DR14" s="100"/>
      <c r="DS14" s="100"/>
      <c r="DT14" s="100"/>
      <c r="DU14" s="100"/>
      <c r="DV14" s="100"/>
      <c r="DW14" s="100"/>
      <c r="DX14" s="100"/>
      <c r="DY14" s="100"/>
      <c r="DZ14" s="100"/>
      <c r="EA14" s="100"/>
      <c r="EB14" s="100"/>
      <c r="EC14" s="100"/>
      <c r="ED14" s="100"/>
      <c r="EE14" s="100"/>
      <c r="EF14" s="100"/>
      <c r="EG14" s="100"/>
      <c r="EH14" s="100"/>
      <c r="EI14" s="100"/>
      <c r="EJ14" s="100"/>
      <c r="EK14" s="100"/>
      <c r="EL14" s="100"/>
      <c r="EM14" s="100"/>
      <c r="EN14" s="100"/>
      <c r="EO14" s="100"/>
      <c r="EP14" s="100"/>
      <c r="EQ14" s="100"/>
      <c r="ER14" s="100"/>
      <c r="ES14" s="100"/>
      <c r="ET14" s="100"/>
      <c r="EU14" s="100"/>
      <c r="EV14" s="100"/>
      <c r="EW14" s="100"/>
      <c r="EX14" s="100"/>
      <c r="EY14" s="100"/>
      <c r="EZ14" s="100"/>
      <c r="FA14" s="100"/>
      <c r="FB14" s="100"/>
      <c r="FC14" s="100"/>
      <c r="FD14" s="100"/>
      <c r="FE14" s="100"/>
      <c r="FF14" s="100"/>
      <c r="FG14" s="100"/>
      <c r="FH14" s="100"/>
      <c r="FI14" s="100"/>
      <c r="FJ14" s="100"/>
      <c r="FK14" s="100"/>
      <c r="FL14" s="100"/>
      <c r="FM14" s="100"/>
      <c r="FN14" s="100"/>
      <c r="FO14" s="100"/>
      <c r="FP14" s="100"/>
      <c r="FQ14" s="100"/>
      <c r="FR14" s="100"/>
      <c r="FS14" s="100"/>
      <c r="FT14" s="100"/>
      <c r="FU14" s="100"/>
      <c r="FV14" s="100"/>
      <c r="FW14" s="100"/>
      <c r="FX14" s="100"/>
      <c r="FY14" s="100"/>
      <c r="FZ14" s="100"/>
      <c r="GA14" s="100"/>
      <c r="GB14" s="100"/>
      <c r="GC14" s="100"/>
      <c r="GD14" s="100"/>
      <c r="GE14" s="100"/>
      <c r="GF14" s="100"/>
      <c r="GG14" s="100"/>
      <c r="GH14" s="100"/>
      <c r="GI14" s="100"/>
      <c r="GJ14" s="100"/>
      <c r="GK14" s="100"/>
      <c r="GL14" s="100"/>
      <c r="GM14" s="100"/>
      <c r="GN14" s="100"/>
      <c r="GO14" s="100"/>
      <c r="GP14" s="100"/>
      <c r="GQ14" s="100"/>
      <c r="GR14" s="100"/>
      <c r="GS14" s="100"/>
      <c r="GT14" s="100"/>
      <c r="GU14" s="100"/>
      <c r="GV14" s="100"/>
      <c r="GW14" s="100"/>
      <c r="GX14" s="100"/>
      <c r="GY14" s="100"/>
      <c r="GZ14" s="100"/>
      <c r="HA14" s="100"/>
      <c r="HB14" s="100"/>
      <c r="HC14" s="100"/>
      <c r="HD14" s="100"/>
      <c r="HE14" s="100"/>
      <c r="HF14" s="100"/>
      <c r="HG14" s="100"/>
      <c r="HH14" s="100"/>
      <c r="HI14" s="100"/>
      <c r="HJ14" s="100"/>
      <c r="HK14" s="100"/>
      <c r="HL14" s="100"/>
      <c r="HM14" s="100"/>
      <c r="HN14" s="100"/>
      <c r="HO14" s="100"/>
      <c r="HP14" s="100"/>
      <c r="HQ14" s="100"/>
      <c r="HR14" s="100"/>
      <c r="HS14" s="100"/>
      <c r="HT14" s="100"/>
      <c r="HU14" s="100"/>
      <c r="HV14" s="100"/>
      <c r="HW14" s="100"/>
      <c r="HX14" s="100"/>
      <c r="HY14" s="100"/>
      <c r="HZ14" s="100"/>
      <c r="IA14" s="100"/>
      <c r="IB14" s="100"/>
      <c r="IC14" s="100"/>
      <c r="ID14" s="100"/>
      <c r="IE14" s="100"/>
      <c r="IF14" s="100"/>
      <c r="IG14" s="100"/>
      <c r="IH14" s="100"/>
      <c r="II14" s="100"/>
    </row>
    <row r="15" spans="1:243" s="101" customFormat="1" ht="31.95" customHeight="1">
      <c r="A15" s="460" t="s">
        <v>284</v>
      </c>
      <c r="B15" s="460"/>
      <c r="C15" s="460"/>
      <c r="D15" s="460"/>
      <c r="E15" s="460"/>
      <c r="F15" s="460"/>
      <c r="G15" s="460"/>
      <c r="H15" s="460"/>
      <c r="I15" s="460"/>
      <c r="J15" s="460"/>
      <c r="K15" s="460"/>
      <c r="L15" s="466" t="s">
        <v>285</v>
      </c>
      <c r="M15" s="466"/>
      <c r="N15" s="466"/>
      <c r="O15" s="466" t="s">
        <v>106</v>
      </c>
      <c r="P15" s="466" t="s">
        <v>135</v>
      </c>
      <c r="Q15" s="466" t="s">
        <v>169</v>
      </c>
      <c r="R15" s="466" t="s">
        <v>187</v>
      </c>
      <c r="S15" s="468" t="s">
        <v>286</v>
      </c>
      <c r="T15" s="469" t="s">
        <v>287</v>
      </c>
      <c r="U15" s="464"/>
      <c r="V15" s="464"/>
      <c r="W15" s="464"/>
      <c r="X15" s="465"/>
      <c r="Y15" s="465"/>
      <c r="Z15" s="100"/>
      <c r="AA15" s="100"/>
      <c r="AB15" s="100"/>
      <c r="AC15" s="100"/>
      <c r="AD15" s="100"/>
      <c r="AE15" s="100"/>
      <c r="AF15" s="100"/>
      <c r="AG15" s="100"/>
      <c r="AH15" s="100"/>
      <c r="AI15" s="100"/>
      <c r="AJ15" s="100"/>
      <c r="AK15" s="100"/>
      <c r="AL15" s="100"/>
      <c r="AM15" s="100"/>
      <c r="AN15" s="100"/>
      <c r="AO15" s="100"/>
      <c r="AP15" s="100"/>
      <c r="AQ15" s="100"/>
      <c r="AR15" s="100"/>
      <c r="AS15" s="100"/>
      <c r="AT15" s="100"/>
      <c r="AU15" s="100"/>
      <c r="AV15" s="100"/>
      <c r="AW15" s="100"/>
      <c r="AX15" s="100"/>
      <c r="AY15" s="100"/>
      <c r="AZ15" s="100"/>
      <c r="BA15" s="100"/>
      <c r="BB15" s="100"/>
      <c r="BC15" s="100"/>
      <c r="BD15" s="100"/>
      <c r="BE15" s="100"/>
      <c r="BF15" s="100"/>
      <c r="BG15" s="100"/>
      <c r="BH15" s="100"/>
      <c r="BI15" s="100"/>
      <c r="BJ15" s="100"/>
      <c r="BK15" s="100"/>
      <c r="BL15" s="100"/>
      <c r="BM15" s="100"/>
      <c r="BN15" s="100"/>
      <c r="BO15" s="100"/>
      <c r="BP15" s="100"/>
      <c r="BQ15" s="100"/>
      <c r="BR15" s="100"/>
      <c r="BS15" s="100"/>
      <c r="BT15" s="100"/>
      <c r="BU15" s="100"/>
      <c r="BV15" s="100"/>
      <c r="BW15" s="100"/>
      <c r="BX15" s="100"/>
      <c r="BY15" s="100"/>
      <c r="BZ15" s="100"/>
      <c r="CA15" s="100"/>
      <c r="CB15" s="100"/>
      <c r="CC15" s="100"/>
      <c r="CD15" s="100"/>
      <c r="CE15" s="100"/>
      <c r="CF15" s="100"/>
      <c r="CG15" s="100"/>
      <c r="CH15" s="100"/>
      <c r="CI15" s="100"/>
      <c r="CJ15" s="100"/>
      <c r="CK15" s="100"/>
      <c r="CL15" s="100"/>
      <c r="CM15" s="100"/>
      <c r="CN15" s="100"/>
      <c r="CO15" s="100"/>
      <c r="CP15" s="100"/>
      <c r="CQ15" s="100"/>
      <c r="CR15" s="100"/>
      <c r="CS15" s="100"/>
      <c r="CT15" s="100"/>
      <c r="CU15" s="100"/>
      <c r="CV15" s="100"/>
      <c r="CW15" s="100"/>
      <c r="CX15" s="100"/>
      <c r="CY15" s="100"/>
      <c r="CZ15" s="100"/>
      <c r="DA15" s="100"/>
      <c r="DB15" s="100"/>
      <c r="DC15" s="100"/>
      <c r="DD15" s="100"/>
      <c r="DE15" s="100"/>
      <c r="DF15" s="100"/>
      <c r="DG15" s="100"/>
      <c r="DH15" s="100"/>
      <c r="DI15" s="100"/>
      <c r="DJ15" s="100"/>
      <c r="DK15" s="100"/>
      <c r="DL15" s="100"/>
      <c r="DM15" s="100"/>
      <c r="DN15" s="100"/>
      <c r="DO15" s="100"/>
      <c r="DP15" s="100"/>
      <c r="DQ15" s="100"/>
      <c r="DR15" s="100"/>
      <c r="DS15" s="100"/>
      <c r="DT15" s="100"/>
      <c r="DU15" s="100"/>
      <c r="DV15" s="100"/>
      <c r="DW15" s="100"/>
      <c r="DX15" s="100"/>
      <c r="DY15" s="100"/>
      <c r="DZ15" s="100"/>
      <c r="EA15" s="100"/>
      <c r="EB15" s="100"/>
      <c r="EC15" s="100"/>
      <c r="ED15" s="100"/>
      <c r="EE15" s="100"/>
      <c r="EF15" s="100"/>
      <c r="EG15" s="100"/>
      <c r="EH15" s="100"/>
      <c r="EI15" s="100"/>
      <c r="EJ15" s="100"/>
      <c r="EK15" s="100"/>
      <c r="EL15" s="100"/>
      <c r="EM15" s="100"/>
      <c r="EN15" s="100"/>
      <c r="EO15" s="100"/>
      <c r="EP15" s="100"/>
      <c r="EQ15" s="100"/>
      <c r="ER15" s="100"/>
      <c r="ES15" s="100"/>
      <c r="ET15" s="100"/>
      <c r="EU15" s="100"/>
      <c r="EV15" s="100"/>
      <c r="EW15" s="100"/>
      <c r="EX15" s="100"/>
      <c r="EY15" s="100"/>
      <c r="EZ15" s="100"/>
      <c r="FA15" s="100"/>
      <c r="FB15" s="100"/>
      <c r="FC15" s="100"/>
      <c r="FD15" s="100"/>
      <c r="FE15" s="100"/>
      <c r="FF15" s="100"/>
      <c r="FG15" s="100"/>
      <c r="FH15" s="100"/>
      <c r="FI15" s="100"/>
      <c r="FJ15" s="100"/>
      <c r="FK15" s="100"/>
      <c r="FL15" s="100"/>
      <c r="FM15" s="100"/>
      <c r="FN15" s="100"/>
      <c r="FO15" s="100"/>
      <c r="FP15" s="100"/>
      <c r="FQ15" s="100"/>
      <c r="FR15" s="100"/>
      <c r="FS15" s="100"/>
      <c r="FT15" s="100"/>
      <c r="FU15" s="100"/>
      <c r="FV15" s="100"/>
      <c r="FW15" s="100"/>
      <c r="FX15" s="100"/>
      <c r="FY15" s="100"/>
      <c r="FZ15" s="100"/>
      <c r="GA15" s="100"/>
      <c r="GB15" s="100"/>
      <c r="GC15" s="100"/>
      <c r="GD15" s="100"/>
      <c r="GE15" s="100"/>
      <c r="GF15" s="100"/>
      <c r="GG15" s="100"/>
      <c r="GH15" s="100"/>
      <c r="GI15" s="100"/>
      <c r="GJ15" s="100"/>
      <c r="GK15" s="100"/>
      <c r="GL15" s="100"/>
      <c r="GM15" s="100"/>
      <c r="GN15" s="100"/>
      <c r="GO15" s="100"/>
      <c r="GP15" s="100"/>
      <c r="GQ15" s="100"/>
      <c r="GR15" s="100"/>
      <c r="GS15" s="100"/>
      <c r="GT15" s="100"/>
      <c r="GU15" s="100"/>
      <c r="GV15" s="100"/>
      <c r="GW15" s="100"/>
      <c r="GX15" s="100"/>
      <c r="GY15" s="100"/>
      <c r="GZ15" s="100"/>
      <c r="HA15" s="100"/>
      <c r="HB15" s="100"/>
      <c r="HC15" s="100"/>
      <c r="HD15" s="100"/>
      <c r="HE15" s="100"/>
      <c r="HF15" s="100"/>
      <c r="HG15" s="100"/>
      <c r="HH15" s="100"/>
      <c r="HI15" s="100"/>
      <c r="HJ15" s="100"/>
      <c r="HK15" s="100"/>
      <c r="HL15" s="100"/>
      <c r="HM15" s="100"/>
      <c r="HN15" s="100"/>
      <c r="HO15" s="100"/>
      <c r="HP15" s="100"/>
      <c r="HQ15" s="100"/>
      <c r="HR15" s="100"/>
      <c r="HS15" s="100"/>
      <c r="HT15" s="100"/>
      <c r="HU15" s="100"/>
      <c r="HV15" s="100"/>
      <c r="HW15" s="100"/>
      <c r="HX15" s="100"/>
      <c r="HY15" s="100"/>
      <c r="HZ15" s="100"/>
      <c r="IA15" s="100"/>
      <c r="IB15" s="100"/>
      <c r="IC15" s="100"/>
      <c r="ID15" s="100"/>
      <c r="IE15" s="100"/>
      <c r="IF15" s="100"/>
      <c r="IG15" s="100"/>
      <c r="IH15" s="100"/>
      <c r="II15" s="100"/>
    </row>
    <row r="16" spans="1:243" s="101" customFormat="1" ht="40.950000000000003" customHeight="1">
      <c r="A16" s="460" t="s">
        <v>255</v>
      </c>
      <c r="B16" s="460" t="s">
        <v>288</v>
      </c>
      <c r="C16" s="460"/>
      <c r="D16" s="460"/>
      <c r="E16" s="460"/>
      <c r="F16" s="460"/>
      <c r="G16" s="460"/>
      <c r="H16" s="460"/>
      <c r="I16" s="461" t="s">
        <v>289</v>
      </c>
      <c r="J16" s="461"/>
      <c r="K16" s="461"/>
      <c r="L16" s="466"/>
      <c r="M16" s="466"/>
      <c r="N16" s="466"/>
      <c r="O16" s="466"/>
      <c r="P16" s="466"/>
      <c r="Q16" s="466"/>
      <c r="R16" s="466"/>
      <c r="S16" s="468"/>
      <c r="T16" s="469"/>
      <c r="U16" s="467" t="s">
        <v>290</v>
      </c>
      <c r="V16" s="467" t="s">
        <v>291</v>
      </c>
      <c r="W16" s="467" t="s">
        <v>292</v>
      </c>
      <c r="X16" s="465"/>
      <c r="Y16" s="465"/>
      <c r="Z16" s="100"/>
      <c r="AA16" s="100"/>
      <c r="AB16" s="100"/>
      <c r="AC16" s="100"/>
      <c r="AD16" s="100"/>
      <c r="AE16" s="100"/>
      <c r="AF16" s="100"/>
      <c r="AG16" s="100"/>
      <c r="AH16" s="100"/>
      <c r="AI16" s="100"/>
      <c r="AJ16" s="100"/>
      <c r="AK16" s="100"/>
      <c r="AL16" s="100"/>
      <c r="AM16" s="100"/>
      <c r="AN16" s="100"/>
      <c r="AO16" s="100"/>
      <c r="AP16" s="100"/>
      <c r="AQ16" s="100"/>
      <c r="AR16" s="100"/>
      <c r="AS16" s="100"/>
      <c r="AT16" s="100"/>
      <c r="AU16" s="100"/>
      <c r="AV16" s="100"/>
      <c r="AW16" s="100"/>
      <c r="AX16" s="100"/>
      <c r="AY16" s="100"/>
      <c r="AZ16" s="100"/>
      <c r="BA16" s="100"/>
      <c r="BB16" s="100"/>
      <c r="BC16" s="100"/>
      <c r="BD16" s="100"/>
      <c r="BE16" s="100"/>
      <c r="BF16" s="100"/>
      <c r="BG16" s="100"/>
      <c r="BH16" s="100"/>
      <c r="BI16" s="100"/>
      <c r="BJ16" s="100"/>
      <c r="BK16" s="100"/>
      <c r="BL16" s="100"/>
      <c r="BM16" s="100"/>
      <c r="BN16" s="100"/>
      <c r="BO16" s="100"/>
      <c r="BP16" s="100"/>
      <c r="BQ16" s="100"/>
      <c r="BR16" s="100"/>
      <c r="BS16" s="100"/>
      <c r="BT16" s="100"/>
      <c r="BU16" s="100"/>
      <c r="BV16" s="100"/>
      <c r="BW16" s="100"/>
      <c r="BX16" s="100"/>
      <c r="BY16" s="100"/>
      <c r="BZ16" s="100"/>
      <c r="CA16" s="100"/>
      <c r="CB16" s="100"/>
      <c r="CC16" s="100"/>
      <c r="CD16" s="100"/>
      <c r="CE16" s="100"/>
      <c r="CF16" s="100"/>
      <c r="CG16" s="100"/>
      <c r="CH16" s="100"/>
      <c r="CI16" s="100"/>
      <c r="CJ16" s="100"/>
      <c r="CK16" s="100"/>
      <c r="CL16" s="100"/>
      <c r="CM16" s="100"/>
      <c r="CN16" s="100"/>
      <c r="CO16" s="100"/>
      <c r="CP16" s="100"/>
      <c r="CQ16" s="100"/>
      <c r="CR16" s="100"/>
      <c r="CS16" s="100"/>
      <c r="CT16" s="100"/>
      <c r="CU16" s="100"/>
      <c r="CV16" s="100"/>
      <c r="CW16" s="100"/>
      <c r="CX16" s="100"/>
      <c r="CY16" s="100"/>
      <c r="CZ16" s="100"/>
      <c r="DA16" s="100"/>
      <c r="DB16" s="100"/>
      <c r="DC16" s="100"/>
      <c r="DD16" s="100"/>
      <c r="DE16" s="100"/>
      <c r="DF16" s="100"/>
      <c r="DG16" s="100"/>
      <c r="DH16" s="100"/>
      <c r="DI16" s="100"/>
      <c r="DJ16" s="100"/>
      <c r="DK16" s="100"/>
      <c r="DL16" s="100"/>
      <c r="DM16" s="100"/>
      <c r="DN16" s="100"/>
      <c r="DO16" s="100"/>
      <c r="DP16" s="100"/>
      <c r="DQ16" s="100"/>
      <c r="DR16" s="100"/>
      <c r="DS16" s="100"/>
      <c r="DT16" s="100"/>
      <c r="DU16" s="100"/>
      <c r="DV16" s="100"/>
      <c r="DW16" s="100"/>
      <c r="DX16" s="100"/>
      <c r="DY16" s="100"/>
      <c r="DZ16" s="100"/>
      <c r="EA16" s="100"/>
      <c r="EB16" s="100"/>
      <c r="EC16" s="100"/>
      <c r="ED16" s="100"/>
      <c r="EE16" s="100"/>
      <c r="EF16" s="100"/>
      <c r="EG16" s="100"/>
      <c r="EH16" s="100"/>
      <c r="EI16" s="100"/>
      <c r="EJ16" s="100"/>
      <c r="EK16" s="100"/>
      <c r="EL16" s="100"/>
      <c r="EM16" s="100"/>
      <c r="EN16" s="100"/>
      <c r="EO16" s="100"/>
      <c r="EP16" s="100"/>
      <c r="EQ16" s="100"/>
      <c r="ER16" s="100"/>
      <c r="ES16" s="100"/>
      <c r="ET16" s="100"/>
      <c r="EU16" s="100"/>
      <c r="EV16" s="100"/>
      <c r="EW16" s="100"/>
      <c r="EX16" s="100"/>
      <c r="EY16" s="100"/>
      <c r="EZ16" s="100"/>
      <c r="FA16" s="100"/>
      <c r="FB16" s="100"/>
      <c r="FC16" s="100"/>
      <c r="FD16" s="100"/>
      <c r="FE16" s="100"/>
      <c r="FF16" s="100"/>
      <c r="FG16" s="100"/>
      <c r="FH16" s="100"/>
      <c r="FI16" s="100"/>
      <c r="FJ16" s="100"/>
      <c r="FK16" s="100"/>
      <c r="FL16" s="100"/>
      <c r="FM16" s="100"/>
      <c r="FN16" s="100"/>
      <c r="FO16" s="100"/>
      <c r="FP16" s="100"/>
      <c r="FQ16" s="100"/>
      <c r="FR16" s="100"/>
      <c r="FS16" s="100"/>
      <c r="FT16" s="100"/>
      <c r="FU16" s="100"/>
      <c r="FV16" s="100"/>
      <c r="FW16" s="100"/>
      <c r="FX16" s="100"/>
      <c r="FY16" s="100"/>
      <c r="FZ16" s="100"/>
      <c r="GA16" s="100"/>
      <c r="GB16" s="100"/>
      <c r="GC16" s="100"/>
      <c r="GD16" s="100"/>
      <c r="GE16" s="100"/>
      <c r="GF16" s="100"/>
      <c r="GG16" s="100"/>
      <c r="GH16" s="100"/>
      <c r="GI16" s="100"/>
      <c r="GJ16" s="100"/>
      <c r="GK16" s="100"/>
      <c r="GL16" s="100"/>
      <c r="GM16" s="100"/>
      <c r="GN16" s="100"/>
      <c r="GO16" s="100"/>
      <c r="GP16" s="100"/>
      <c r="GQ16" s="100"/>
      <c r="GR16" s="100"/>
      <c r="GS16" s="100"/>
      <c r="GT16" s="100"/>
      <c r="GU16" s="100"/>
      <c r="GV16" s="100"/>
      <c r="GW16" s="100"/>
      <c r="GX16" s="100"/>
      <c r="GY16" s="100"/>
      <c r="GZ16" s="100"/>
      <c r="HA16" s="100"/>
      <c r="HB16" s="100"/>
      <c r="HC16" s="100"/>
      <c r="HD16" s="100"/>
      <c r="HE16" s="100"/>
      <c r="HF16" s="100"/>
      <c r="HG16" s="100"/>
      <c r="HH16" s="100"/>
      <c r="HI16" s="100"/>
      <c r="HJ16" s="100"/>
      <c r="HK16" s="100"/>
      <c r="HL16" s="100"/>
      <c r="HM16" s="100"/>
      <c r="HN16" s="100"/>
      <c r="HO16" s="100"/>
      <c r="HP16" s="100"/>
      <c r="HQ16" s="100"/>
      <c r="HR16" s="100"/>
      <c r="HS16" s="100"/>
      <c r="HT16" s="100"/>
      <c r="HU16" s="100"/>
      <c r="HV16" s="100"/>
      <c r="HW16" s="100"/>
      <c r="HX16" s="100"/>
      <c r="HY16" s="100"/>
      <c r="HZ16" s="100"/>
      <c r="IA16" s="100"/>
      <c r="IB16" s="100"/>
      <c r="IC16" s="100"/>
      <c r="ID16" s="100"/>
      <c r="IE16" s="100"/>
      <c r="IF16" s="100"/>
      <c r="IG16" s="100"/>
      <c r="IH16" s="100"/>
      <c r="II16" s="100"/>
    </row>
    <row r="17" spans="1:243" s="101" customFormat="1" ht="34.950000000000003" customHeight="1">
      <c r="A17" s="460"/>
      <c r="B17" s="460" t="s">
        <v>293</v>
      </c>
      <c r="C17" s="460"/>
      <c r="D17" s="460"/>
      <c r="E17" s="460" t="s">
        <v>294</v>
      </c>
      <c r="F17" s="460"/>
      <c r="G17" s="460"/>
      <c r="H17" s="460"/>
      <c r="I17" s="461" t="s">
        <v>295</v>
      </c>
      <c r="J17" s="461"/>
      <c r="K17" s="461"/>
      <c r="L17" s="466"/>
      <c r="M17" s="466"/>
      <c r="N17" s="466"/>
      <c r="O17" s="466"/>
      <c r="P17" s="466"/>
      <c r="Q17" s="466"/>
      <c r="R17" s="466"/>
      <c r="S17" s="468"/>
      <c r="T17" s="599"/>
      <c r="U17" s="467"/>
      <c r="V17" s="467"/>
      <c r="W17" s="467"/>
      <c r="X17" s="465"/>
      <c r="Y17" s="465"/>
      <c r="Z17" s="100"/>
      <c r="AA17" s="100"/>
      <c r="AB17" s="100"/>
      <c r="AC17" s="100"/>
      <c r="AD17" s="100"/>
      <c r="AE17" s="100"/>
      <c r="AF17" s="100"/>
      <c r="AG17" s="100"/>
      <c r="AH17" s="100"/>
      <c r="AI17" s="100"/>
      <c r="AJ17" s="100"/>
      <c r="AK17" s="100"/>
      <c r="AL17" s="100"/>
      <c r="AM17" s="100"/>
      <c r="AN17" s="100"/>
      <c r="AO17" s="100"/>
      <c r="AP17" s="100"/>
      <c r="AQ17" s="100"/>
      <c r="AR17" s="100"/>
      <c r="AS17" s="100"/>
      <c r="AT17" s="100"/>
      <c r="AU17" s="100"/>
      <c r="AV17" s="100"/>
      <c r="AW17" s="100"/>
      <c r="AX17" s="100"/>
      <c r="AY17" s="100"/>
      <c r="AZ17" s="100"/>
      <c r="BA17" s="100"/>
      <c r="BB17" s="100"/>
      <c r="BC17" s="100"/>
      <c r="BD17" s="100"/>
      <c r="BE17" s="100"/>
      <c r="BF17" s="100"/>
      <c r="BG17" s="100"/>
      <c r="BH17" s="100"/>
      <c r="BI17" s="100"/>
      <c r="BJ17" s="100"/>
      <c r="BK17" s="100"/>
      <c r="BL17" s="100"/>
      <c r="BM17" s="100"/>
      <c r="BN17" s="100"/>
      <c r="BO17" s="100"/>
      <c r="BP17" s="100"/>
      <c r="BQ17" s="100"/>
      <c r="BR17" s="100"/>
      <c r="BS17" s="100"/>
      <c r="BT17" s="100"/>
      <c r="BU17" s="100"/>
      <c r="BV17" s="100"/>
      <c r="BW17" s="100"/>
      <c r="BX17" s="100"/>
      <c r="BY17" s="100"/>
      <c r="BZ17" s="100"/>
      <c r="CA17" s="100"/>
      <c r="CB17" s="100"/>
      <c r="CC17" s="100"/>
      <c r="CD17" s="100"/>
      <c r="CE17" s="100"/>
      <c r="CF17" s="100"/>
      <c r="CG17" s="100"/>
      <c r="CH17" s="100"/>
      <c r="CI17" s="100"/>
      <c r="CJ17" s="100"/>
      <c r="CK17" s="100"/>
      <c r="CL17" s="100"/>
      <c r="CM17" s="100"/>
      <c r="CN17" s="100"/>
      <c r="CO17" s="100"/>
      <c r="CP17" s="100"/>
      <c r="CQ17" s="100"/>
      <c r="CR17" s="100"/>
      <c r="CS17" s="100"/>
      <c r="CT17" s="100"/>
      <c r="CU17" s="100"/>
      <c r="CV17" s="100"/>
      <c r="CW17" s="100"/>
      <c r="CX17" s="100"/>
      <c r="CY17" s="100"/>
      <c r="CZ17" s="100"/>
      <c r="DA17" s="100"/>
      <c r="DB17" s="100"/>
      <c r="DC17" s="100"/>
      <c r="DD17" s="100"/>
      <c r="DE17" s="100"/>
      <c r="DF17" s="100"/>
      <c r="DG17" s="100"/>
      <c r="DH17" s="100"/>
      <c r="DI17" s="100"/>
      <c r="DJ17" s="100"/>
      <c r="DK17" s="100"/>
      <c r="DL17" s="100"/>
      <c r="DM17" s="100"/>
      <c r="DN17" s="100"/>
      <c r="DO17" s="100"/>
      <c r="DP17" s="100"/>
      <c r="DQ17" s="100"/>
      <c r="DR17" s="100"/>
      <c r="DS17" s="100"/>
      <c r="DT17" s="100"/>
      <c r="DU17" s="100"/>
      <c r="DV17" s="100"/>
      <c r="DW17" s="100"/>
      <c r="DX17" s="100"/>
      <c r="DY17" s="100"/>
      <c r="DZ17" s="100"/>
      <c r="EA17" s="100"/>
      <c r="EB17" s="100"/>
      <c r="EC17" s="100"/>
      <c r="ED17" s="100"/>
      <c r="EE17" s="100"/>
      <c r="EF17" s="100"/>
      <c r="EG17" s="100"/>
      <c r="EH17" s="100"/>
      <c r="EI17" s="100"/>
      <c r="EJ17" s="100"/>
      <c r="EK17" s="100"/>
      <c r="EL17" s="100"/>
      <c r="EM17" s="100"/>
      <c r="EN17" s="100"/>
      <c r="EO17" s="100"/>
      <c r="EP17" s="100"/>
      <c r="EQ17" s="100"/>
      <c r="ER17" s="100"/>
      <c r="ES17" s="100"/>
      <c r="ET17" s="100"/>
      <c r="EU17" s="100"/>
      <c r="EV17" s="100"/>
      <c r="EW17" s="100"/>
      <c r="EX17" s="100"/>
      <c r="EY17" s="100"/>
      <c r="EZ17" s="100"/>
      <c r="FA17" s="100"/>
      <c r="FB17" s="100"/>
      <c r="FC17" s="100"/>
      <c r="FD17" s="100"/>
      <c r="FE17" s="100"/>
      <c r="FF17" s="100"/>
      <c r="FG17" s="100"/>
      <c r="FH17" s="100"/>
      <c r="FI17" s="100"/>
      <c r="FJ17" s="100"/>
      <c r="FK17" s="100"/>
      <c r="FL17" s="100"/>
      <c r="FM17" s="100"/>
      <c r="FN17" s="100"/>
      <c r="FO17" s="100"/>
      <c r="FP17" s="100"/>
      <c r="FQ17" s="100"/>
      <c r="FR17" s="100"/>
      <c r="FS17" s="100"/>
      <c r="FT17" s="100"/>
      <c r="FU17" s="100"/>
      <c r="FV17" s="100"/>
      <c r="FW17" s="100"/>
      <c r="FX17" s="100"/>
      <c r="FY17" s="100"/>
      <c r="FZ17" s="100"/>
      <c r="GA17" s="100"/>
      <c r="GB17" s="100"/>
      <c r="GC17" s="100"/>
      <c r="GD17" s="100"/>
      <c r="GE17" s="100"/>
      <c r="GF17" s="100"/>
      <c r="GG17" s="100"/>
      <c r="GH17" s="100"/>
      <c r="GI17" s="100"/>
      <c r="GJ17" s="100"/>
      <c r="GK17" s="100"/>
      <c r="GL17" s="100"/>
      <c r="GM17" s="100"/>
      <c r="GN17" s="100"/>
      <c r="GO17" s="100"/>
      <c r="GP17" s="100"/>
      <c r="GQ17" s="100"/>
      <c r="GR17" s="100"/>
      <c r="GS17" s="100"/>
      <c r="GT17" s="100"/>
      <c r="GU17" s="100"/>
      <c r="GV17" s="100"/>
      <c r="GW17" s="100"/>
      <c r="GX17" s="100"/>
      <c r="GY17" s="100"/>
      <c r="GZ17" s="100"/>
      <c r="HA17" s="100"/>
      <c r="HB17" s="100"/>
      <c r="HC17" s="100"/>
      <c r="HD17" s="100"/>
      <c r="HE17" s="100"/>
      <c r="HF17" s="100"/>
      <c r="HG17" s="100"/>
      <c r="HH17" s="100"/>
      <c r="HI17" s="100"/>
      <c r="HJ17" s="100"/>
      <c r="HK17" s="100"/>
      <c r="HL17" s="100"/>
      <c r="HM17" s="100"/>
      <c r="HN17" s="100"/>
      <c r="HO17" s="100"/>
      <c r="HP17" s="100"/>
      <c r="HQ17" s="100"/>
      <c r="HR17" s="100"/>
      <c r="HS17" s="100"/>
      <c r="HT17" s="100"/>
      <c r="HU17" s="100"/>
      <c r="HV17" s="100"/>
      <c r="HW17" s="100"/>
      <c r="HX17" s="100"/>
      <c r="HY17" s="100"/>
      <c r="HZ17" s="100"/>
      <c r="IA17" s="100"/>
      <c r="IB17" s="100"/>
      <c r="IC17" s="100"/>
      <c r="ID17" s="100"/>
      <c r="IE17" s="100"/>
      <c r="IF17" s="100"/>
      <c r="IG17" s="100"/>
      <c r="IH17" s="100"/>
      <c r="II17" s="100"/>
    </row>
    <row r="18" spans="1:243" s="101" customFormat="1" ht="351" customHeight="1">
      <c r="A18" s="91" t="s">
        <v>296</v>
      </c>
      <c r="B18" s="470" t="s">
        <v>297</v>
      </c>
      <c r="C18" s="470"/>
      <c r="D18" s="470"/>
      <c r="E18" s="470" t="s">
        <v>298</v>
      </c>
      <c r="F18" s="470"/>
      <c r="G18" s="470"/>
      <c r="H18" s="470"/>
      <c r="I18" s="458" t="s">
        <v>299</v>
      </c>
      <c r="J18" s="471"/>
      <c r="K18" s="456"/>
      <c r="L18" s="472" t="s">
        <v>300</v>
      </c>
      <c r="M18" s="472"/>
      <c r="N18" s="472"/>
      <c r="O18" s="94">
        <v>1</v>
      </c>
      <c r="P18" s="95">
        <v>1</v>
      </c>
      <c r="Q18" s="94">
        <f>O18*P18</f>
        <v>1</v>
      </c>
      <c r="R18" s="65">
        <f>Q18*Q12</f>
        <v>100</v>
      </c>
      <c r="S18" s="247" t="str">
        <f>IF((R18&gt;599),"I",IF(R18&gt;149,"II",IF(R18&gt;39,"III",IF(R18&lt;31,"IV"))))</f>
        <v>III</v>
      </c>
      <c r="T18" s="249" t="str">
        <f t="shared" ref="T18" si="3">IF(S18="IV","Aceptable",IF(S18="III","Mejorable",IF(S18="II","No Aceptable o Aceptable con Control Especifico",IF(S18="I","No Aceptable"))))</f>
        <v>Mejorable</v>
      </c>
      <c r="U18" s="248">
        <f>R12</f>
        <v>1200</v>
      </c>
      <c r="V18" s="65">
        <f t="shared" ref="V18" si="4">R18</f>
        <v>100</v>
      </c>
      <c r="W18" s="66">
        <f>(U18-V18)/U18</f>
        <v>0.91666666666666663</v>
      </c>
      <c r="X18" s="67" t="s">
        <v>301</v>
      </c>
      <c r="Y18" s="68" t="s">
        <v>302</v>
      </c>
      <c r="Z18" s="100"/>
      <c r="AA18" s="100"/>
      <c r="AB18" s="100"/>
      <c r="AC18" s="100"/>
      <c r="AD18" s="100"/>
      <c r="AE18" s="100"/>
      <c r="AF18" s="100"/>
      <c r="AG18" s="100"/>
      <c r="AH18" s="100"/>
      <c r="AI18" s="100"/>
      <c r="AJ18" s="100"/>
      <c r="AK18" s="100"/>
      <c r="AL18" s="100"/>
      <c r="AM18" s="100"/>
      <c r="AN18" s="100"/>
      <c r="AO18" s="100"/>
      <c r="AP18" s="100"/>
      <c r="AQ18" s="100"/>
      <c r="AR18" s="100"/>
      <c r="AS18" s="100"/>
      <c r="AT18" s="100"/>
      <c r="AU18" s="100"/>
      <c r="AV18" s="100"/>
      <c r="AW18" s="100"/>
      <c r="AX18" s="100"/>
      <c r="AY18" s="100"/>
      <c r="AZ18" s="100"/>
      <c r="BA18" s="100"/>
      <c r="BB18" s="100"/>
      <c r="BC18" s="100"/>
      <c r="BD18" s="100"/>
      <c r="BE18" s="100"/>
      <c r="BF18" s="100"/>
      <c r="BG18" s="100"/>
      <c r="BH18" s="100"/>
      <c r="BI18" s="100"/>
      <c r="BJ18" s="100"/>
      <c r="BK18" s="100"/>
      <c r="BL18" s="100"/>
      <c r="BM18" s="100"/>
      <c r="BN18" s="100"/>
      <c r="BO18" s="100"/>
      <c r="BP18" s="100"/>
      <c r="BQ18" s="100"/>
      <c r="BR18" s="100"/>
      <c r="BS18" s="100"/>
      <c r="BT18" s="100"/>
      <c r="BU18" s="100"/>
      <c r="BV18" s="100"/>
      <c r="BW18" s="100"/>
      <c r="BX18" s="100"/>
      <c r="BY18" s="100"/>
      <c r="BZ18" s="100"/>
      <c r="CA18" s="100"/>
      <c r="CB18" s="100"/>
      <c r="CC18" s="100"/>
      <c r="CD18" s="100"/>
      <c r="CE18" s="100"/>
      <c r="CF18" s="100"/>
      <c r="CG18" s="100"/>
      <c r="CH18" s="100"/>
      <c r="CI18" s="100"/>
      <c r="CJ18" s="100"/>
      <c r="CK18" s="100"/>
      <c r="CL18" s="100"/>
      <c r="CM18" s="100"/>
      <c r="CN18" s="100"/>
      <c r="CO18" s="100"/>
      <c r="CP18" s="100"/>
      <c r="CQ18" s="100"/>
      <c r="CR18" s="100"/>
      <c r="CS18" s="100"/>
      <c r="CT18" s="100"/>
      <c r="CU18" s="100"/>
      <c r="CV18" s="100"/>
      <c r="CW18" s="100"/>
      <c r="CX18" s="100"/>
      <c r="CY18" s="100"/>
      <c r="CZ18" s="100"/>
      <c r="DA18" s="100"/>
      <c r="DB18" s="100"/>
      <c r="DC18" s="100"/>
      <c r="DD18" s="100"/>
      <c r="DE18" s="100"/>
      <c r="DF18" s="100"/>
      <c r="DG18" s="100"/>
      <c r="DH18" s="100"/>
      <c r="DI18" s="100"/>
      <c r="DJ18" s="100"/>
      <c r="DK18" s="100"/>
      <c r="DL18" s="100"/>
      <c r="DM18" s="100"/>
      <c r="DN18" s="100"/>
      <c r="DO18" s="100"/>
      <c r="DP18" s="100"/>
      <c r="DQ18" s="100"/>
      <c r="DR18" s="100"/>
      <c r="DS18" s="100"/>
      <c r="DT18" s="100"/>
      <c r="DU18" s="100"/>
      <c r="DV18" s="100"/>
      <c r="DW18" s="100"/>
      <c r="DX18" s="100"/>
      <c r="DY18" s="100"/>
      <c r="DZ18" s="100"/>
      <c r="EA18" s="100"/>
      <c r="EB18" s="100"/>
      <c r="EC18" s="100"/>
      <c r="ED18" s="100"/>
      <c r="EE18" s="100"/>
      <c r="EF18" s="100"/>
      <c r="EG18" s="100"/>
      <c r="EH18" s="100"/>
      <c r="EI18" s="100"/>
      <c r="EJ18" s="100"/>
      <c r="EK18" s="100"/>
      <c r="EL18" s="100"/>
      <c r="EM18" s="100"/>
      <c r="EN18" s="100"/>
      <c r="EO18" s="100"/>
      <c r="EP18" s="100"/>
      <c r="EQ18" s="100"/>
      <c r="ER18" s="100"/>
      <c r="ES18" s="100"/>
      <c r="ET18" s="100"/>
      <c r="EU18" s="100"/>
      <c r="EV18" s="100"/>
      <c r="EW18" s="100"/>
      <c r="EX18" s="100"/>
      <c r="EY18" s="100"/>
      <c r="EZ18" s="100"/>
      <c r="FA18" s="100"/>
      <c r="FB18" s="100"/>
      <c r="FC18" s="100"/>
      <c r="FD18" s="100"/>
      <c r="FE18" s="100"/>
      <c r="FF18" s="100"/>
      <c r="FG18" s="100"/>
      <c r="FH18" s="100"/>
      <c r="FI18" s="100"/>
      <c r="FJ18" s="100"/>
      <c r="FK18" s="100"/>
      <c r="FL18" s="100"/>
      <c r="FM18" s="100"/>
      <c r="FN18" s="100"/>
      <c r="FO18" s="100"/>
      <c r="FP18" s="100"/>
      <c r="FQ18" s="100"/>
      <c r="FR18" s="100"/>
      <c r="FS18" s="100"/>
      <c r="FT18" s="100"/>
      <c r="FU18" s="100"/>
      <c r="FV18" s="100"/>
      <c r="FW18" s="100"/>
      <c r="FX18" s="100"/>
      <c r="FY18" s="100"/>
      <c r="FZ18" s="100"/>
      <c r="GA18" s="100"/>
      <c r="GB18" s="100"/>
      <c r="GC18" s="100"/>
      <c r="GD18" s="100"/>
      <c r="GE18" s="100"/>
      <c r="GF18" s="100"/>
      <c r="GG18" s="100"/>
      <c r="GH18" s="100"/>
      <c r="GI18" s="100"/>
      <c r="GJ18" s="100"/>
      <c r="GK18" s="100"/>
      <c r="GL18" s="100"/>
      <c r="GM18" s="100"/>
      <c r="GN18" s="100"/>
      <c r="GO18" s="100"/>
      <c r="GP18" s="100"/>
      <c r="GQ18" s="100"/>
      <c r="GR18" s="100"/>
      <c r="GS18" s="100"/>
      <c r="GT18" s="100"/>
      <c r="GU18" s="100"/>
      <c r="GV18" s="100"/>
      <c r="GW18" s="100"/>
      <c r="GX18" s="100"/>
      <c r="GY18" s="100"/>
      <c r="GZ18" s="100"/>
      <c r="HA18" s="100"/>
      <c r="HB18" s="100"/>
      <c r="HC18" s="100"/>
      <c r="HD18" s="100"/>
      <c r="HE18" s="100"/>
      <c r="HF18" s="100"/>
      <c r="HG18" s="100"/>
      <c r="HH18" s="100"/>
      <c r="HI18" s="100"/>
      <c r="HJ18" s="100"/>
      <c r="HK18" s="100"/>
      <c r="HL18" s="100"/>
      <c r="HM18" s="100"/>
      <c r="HN18" s="100"/>
      <c r="HO18" s="100"/>
      <c r="HP18" s="100"/>
      <c r="HQ18" s="100"/>
      <c r="HR18" s="100"/>
      <c r="HS18" s="100"/>
      <c r="HT18" s="100"/>
      <c r="HU18" s="100"/>
      <c r="HV18" s="100"/>
      <c r="HW18" s="100"/>
      <c r="HX18" s="100"/>
      <c r="HY18" s="100"/>
      <c r="HZ18" s="100"/>
      <c r="IA18" s="100"/>
      <c r="IB18" s="100"/>
      <c r="IC18" s="100"/>
      <c r="ID18" s="100"/>
      <c r="IE18" s="100"/>
      <c r="IF18" s="100"/>
      <c r="IG18" s="100"/>
      <c r="IH18" s="100"/>
      <c r="II18" s="100"/>
    </row>
    <row r="19" spans="1:243" s="101" customFormat="1" ht="13.8">
      <c r="A19" s="102"/>
      <c r="B19" s="102"/>
      <c r="C19" s="102"/>
      <c r="D19" s="103"/>
      <c r="E19" s="103"/>
      <c r="F19" s="102"/>
      <c r="G19" s="103"/>
      <c r="H19" s="102"/>
      <c r="I19" s="104"/>
      <c r="J19" s="104"/>
      <c r="K19" s="104"/>
      <c r="L19" s="103"/>
      <c r="M19" s="105"/>
      <c r="N19" s="106"/>
      <c r="O19" s="105"/>
      <c r="P19" s="107"/>
      <c r="Q19" s="105"/>
      <c r="R19" s="105"/>
      <c r="S19" s="105"/>
      <c r="T19" s="108"/>
      <c r="U19" s="109"/>
      <c r="V19" s="109"/>
      <c r="W19" s="109"/>
      <c r="X19" s="103"/>
      <c r="Y19" s="110"/>
      <c r="Z19" s="100"/>
      <c r="AA19" s="100"/>
      <c r="AB19" s="100"/>
      <c r="AC19" s="100"/>
      <c r="AD19" s="100"/>
      <c r="AE19" s="100"/>
      <c r="AF19" s="100"/>
      <c r="AG19" s="100"/>
      <c r="AH19" s="100"/>
      <c r="AI19" s="100"/>
      <c r="AJ19" s="100"/>
      <c r="AK19" s="100"/>
      <c r="AL19" s="100"/>
      <c r="AM19" s="100"/>
      <c r="AN19" s="100"/>
      <c r="AO19" s="100"/>
      <c r="AP19" s="100"/>
      <c r="AQ19" s="100"/>
      <c r="AR19" s="100"/>
      <c r="AS19" s="100"/>
      <c r="AT19" s="100"/>
      <c r="AU19" s="100"/>
      <c r="AV19" s="100"/>
      <c r="AW19" s="100"/>
      <c r="AX19" s="100"/>
      <c r="AY19" s="100"/>
      <c r="AZ19" s="100"/>
      <c r="BA19" s="100"/>
      <c r="BB19" s="100"/>
      <c r="BC19" s="100"/>
      <c r="BD19" s="100"/>
      <c r="BE19" s="100"/>
      <c r="BF19" s="100"/>
      <c r="BG19" s="100"/>
      <c r="BH19" s="100"/>
      <c r="BI19" s="100"/>
      <c r="BJ19" s="100"/>
      <c r="BK19" s="100"/>
      <c r="BL19" s="100"/>
      <c r="BM19" s="100"/>
      <c r="BN19" s="100"/>
      <c r="BO19" s="100"/>
      <c r="BP19" s="100"/>
      <c r="BQ19" s="100"/>
      <c r="BR19" s="100"/>
      <c r="BS19" s="100"/>
      <c r="BT19" s="100"/>
      <c r="BU19" s="100"/>
      <c r="BV19" s="100"/>
      <c r="BW19" s="100"/>
      <c r="BX19" s="100"/>
      <c r="BY19" s="100"/>
      <c r="BZ19" s="100"/>
      <c r="CA19" s="100"/>
      <c r="CB19" s="100"/>
      <c r="CC19" s="100"/>
      <c r="CD19" s="100"/>
      <c r="CE19" s="100"/>
      <c r="CF19" s="100"/>
      <c r="CG19" s="100"/>
      <c r="CH19" s="100"/>
      <c r="CI19" s="100"/>
      <c r="CJ19" s="100"/>
      <c r="CK19" s="100"/>
      <c r="CL19" s="100"/>
      <c r="CM19" s="100"/>
      <c r="CN19" s="100"/>
      <c r="CO19" s="100"/>
      <c r="CP19" s="100"/>
      <c r="CQ19" s="100"/>
      <c r="CR19" s="100"/>
      <c r="CS19" s="100"/>
      <c r="CT19" s="100"/>
      <c r="CU19" s="100"/>
      <c r="CV19" s="100"/>
      <c r="CW19" s="100"/>
      <c r="CX19" s="100"/>
      <c r="CY19" s="100"/>
      <c r="CZ19" s="100"/>
      <c r="DA19" s="100"/>
      <c r="DB19" s="100"/>
      <c r="DC19" s="100"/>
      <c r="DD19" s="100"/>
      <c r="DE19" s="100"/>
      <c r="DF19" s="100"/>
      <c r="DG19" s="100"/>
      <c r="DH19" s="100"/>
      <c r="DI19" s="100"/>
      <c r="DJ19" s="100"/>
      <c r="DK19" s="100"/>
      <c r="DL19" s="100"/>
      <c r="DM19" s="100"/>
      <c r="DN19" s="100"/>
      <c r="DO19" s="100"/>
      <c r="DP19" s="100"/>
      <c r="DQ19" s="100"/>
      <c r="DR19" s="100"/>
      <c r="DS19" s="100"/>
      <c r="DT19" s="100"/>
      <c r="DU19" s="100"/>
      <c r="DV19" s="100"/>
      <c r="DW19" s="100"/>
      <c r="DX19" s="100"/>
      <c r="DY19" s="100"/>
      <c r="DZ19" s="100"/>
      <c r="EA19" s="100"/>
      <c r="EB19" s="100"/>
      <c r="EC19" s="100"/>
      <c r="ED19" s="100"/>
      <c r="EE19" s="100"/>
      <c r="EF19" s="100"/>
      <c r="EG19" s="100"/>
      <c r="EH19" s="100"/>
      <c r="EI19" s="100"/>
      <c r="EJ19" s="100"/>
      <c r="EK19" s="100"/>
      <c r="EL19" s="100"/>
      <c r="EM19" s="100"/>
      <c r="EN19" s="100"/>
      <c r="EO19" s="100"/>
      <c r="EP19" s="100"/>
      <c r="EQ19" s="100"/>
      <c r="ER19" s="100"/>
      <c r="ES19" s="100"/>
      <c r="ET19" s="100"/>
      <c r="EU19" s="100"/>
      <c r="EV19" s="100"/>
      <c r="EW19" s="100"/>
      <c r="EX19" s="100"/>
      <c r="EY19" s="100"/>
      <c r="EZ19" s="100"/>
      <c r="FA19" s="100"/>
      <c r="FB19" s="100"/>
      <c r="FC19" s="100"/>
      <c r="FD19" s="100"/>
      <c r="FE19" s="100"/>
      <c r="FF19" s="100"/>
      <c r="FG19" s="100"/>
      <c r="FH19" s="100"/>
      <c r="FI19" s="100"/>
      <c r="FJ19" s="100"/>
      <c r="FK19" s="100"/>
      <c r="FL19" s="100"/>
      <c r="FM19" s="100"/>
      <c r="FN19" s="100"/>
      <c r="FO19" s="100"/>
      <c r="FP19" s="100"/>
      <c r="FQ19" s="100"/>
      <c r="FR19" s="100"/>
      <c r="FS19" s="100"/>
      <c r="FT19" s="100"/>
      <c r="FU19" s="100"/>
      <c r="FV19" s="100"/>
      <c r="FW19" s="100"/>
      <c r="FX19" s="100"/>
      <c r="FY19" s="100"/>
      <c r="FZ19" s="100"/>
      <c r="GA19" s="100"/>
      <c r="GB19" s="100"/>
      <c r="GC19" s="100"/>
      <c r="GD19" s="100"/>
      <c r="GE19" s="100"/>
      <c r="GF19" s="100"/>
      <c r="GG19" s="100"/>
      <c r="GH19" s="100"/>
      <c r="GI19" s="100"/>
      <c r="GJ19" s="100"/>
      <c r="GK19" s="100"/>
      <c r="GL19" s="100"/>
      <c r="GM19" s="100"/>
      <c r="GN19" s="100"/>
      <c r="GO19" s="100"/>
      <c r="GP19" s="100"/>
      <c r="GQ19" s="100"/>
      <c r="GR19" s="100"/>
      <c r="GS19" s="100"/>
      <c r="GT19" s="100"/>
      <c r="GU19" s="100"/>
      <c r="GV19" s="100"/>
      <c r="GW19" s="100"/>
      <c r="GX19" s="100"/>
      <c r="GY19" s="100"/>
      <c r="GZ19" s="100"/>
      <c r="HA19" s="100"/>
      <c r="HB19" s="100"/>
      <c r="HC19" s="100"/>
      <c r="HD19" s="100"/>
      <c r="HE19" s="100"/>
      <c r="HF19" s="100"/>
      <c r="HG19" s="100"/>
      <c r="HH19" s="100"/>
      <c r="HI19" s="100"/>
      <c r="HJ19" s="100"/>
      <c r="HK19" s="100"/>
      <c r="HL19" s="100"/>
      <c r="HM19" s="100"/>
      <c r="HN19" s="100"/>
      <c r="HO19" s="100"/>
      <c r="HP19" s="100"/>
      <c r="HQ19" s="100"/>
      <c r="HR19" s="100"/>
      <c r="HS19" s="100"/>
      <c r="HT19" s="100"/>
      <c r="HU19" s="100"/>
      <c r="HV19" s="100"/>
      <c r="HW19" s="100"/>
      <c r="HX19" s="100"/>
      <c r="HY19" s="100"/>
      <c r="HZ19" s="100"/>
      <c r="IA19" s="100"/>
      <c r="IB19" s="100"/>
      <c r="IC19" s="100"/>
      <c r="ID19" s="100"/>
      <c r="IE19" s="100"/>
      <c r="IF19" s="100"/>
      <c r="IG19" s="100"/>
      <c r="IH19" s="100"/>
      <c r="II19" s="100"/>
    </row>
  </sheetData>
  <mergeCells count="53">
    <mergeCell ref="B18:D18"/>
    <mergeCell ref="E18:H18"/>
    <mergeCell ref="I18:K18"/>
    <mergeCell ref="L18:N18"/>
    <mergeCell ref="U16:U17"/>
    <mergeCell ref="I17:K17"/>
    <mergeCell ref="R15:R17"/>
    <mergeCell ref="S15:S17"/>
    <mergeCell ref="T15:T17"/>
    <mergeCell ref="U14:W15"/>
    <mergeCell ref="X14:X17"/>
    <mergeCell ref="Y14:Y17"/>
    <mergeCell ref="A15:K15"/>
    <mergeCell ref="L15:N17"/>
    <mergeCell ref="O15:O17"/>
    <mergeCell ref="P15:P17"/>
    <mergeCell ref="Q15:Q17"/>
    <mergeCell ref="A16:A17"/>
    <mergeCell ref="B16:H16"/>
    <mergeCell ref="I16:K16"/>
    <mergeCell ref="A14:K14"/>
    <mergeCell ref="L14:T14"/>
    <mergeCell ref="V16:V17"/>
    <mergeCell ref="W16:W17"/>
    <mergeCell ref="B17:D17"/>
    <mergeCell ref="E17:H17"/>
    <mergeCell ref="A13:Y13"/>
    <mergeCell ref="A10:A11"/>
    <mergeCell ref="B10:B11"/>
    <mergeCell ref="C10:C11"/>
    <mergeCell ref="D10:D11"/>
    <mergeCell ref="E10:E11"/>
    <mergeCell ref="F10:H10"/>
    <mergeCell ref="I10:I11"/>
    <mergeCell ref="J10:L10"/>
    <mergeCell ref="M10:S10"/>
    <mergeCell ref="U10:W10"/>
    <mergeCell ref="X10:Y10"/>
    <mergeCell ref="B7:E7"/>
    <mergeCell ref="H7:K7"/>
    <mergeCell ref="M7:P7"/>
    <mergeCell ref="Q7:Y7"/>
    <mergeCell ref="A9:I9"/>
    <mergeCell ref="J9:S9"/>
    <mergeCell ref="T9:Y9"/>
    <mergeCell ref="A1:E3"/>
    <mergeCell ref="F1:U3"/>
    <mergeCell ref="V1:Y2"/>
    <mergeCell ref="V3:Y3"/>
    <mergeCell ref="B5:E5"/>
    <mergeCell ref="H5:K5"/>
    <mergeCell ref="M5:P5"/>
    <mergeCell ref="Q5:Y5"/>
  </mergeCells>
  <conditionalFormatting sqref="M12:O12 Q12:R12 M19:O19 Q19:R19">
    <cfRule type="cellIs" dxfId="32" priority="155" stopIfTrue="1" operator="greaterThan">
      <formula>#REF!</formula>
    </cfRule>
  </conditionalFormatting>
  <conditionalFormatting sqref="O18:P18">
    <cfRule type="cellIs" dxfId="31" priority="149" stopIfTrue="1" operator="greaterThan">
      <formula>#REF!</formula>
    </cfRule>
  </conditionalFormatting>
  <conditionalFormatting sqref="P12 P19">
    <cfRule type="cellIs" dxfId="30" priority="156" stopIfTrue="1" operator="greaterThan">
      <formula>#REF!</formula>
    </cfRule>
    <cfRule type="colorScale" priority="166">
      <colorScale>
        <cfvo type="num" val="6"/>
        <cfvo type="num" val="9"/>
        <cfvo type="num" val="23"/>
        <color rgb="FFF8696B"/>
        <color rgb="FFFFEB84"/>
        <color rgb="FF63BE7B"/>
      </colorScale>
    </cfRule>
    <cfRule type="iconSet" priority="167">
      <iconSet showValue="0" reverse="1">
        <cfvo type="percent" val="0"/>
        <cfvo type="num" val="10"/>
        <cfvo type="num" val="24"/>
      </iconSet>
    </cfRule>
    <cfRule type="iconSet" priority="168">
      <iconSet showValue="0">
        <cfvo type="percent" val="0"/>
        <cfvo type="num" val="10"/>
        <cfvo type="num" val="24"/>
      </iconSet>
    </cfRule>
    <cfRule type="iconSet" priority="169">
      <iconSet>
        <cfvo type="percent" val="0"/>
        <cfvo type="percent" val="9"/>
        <cfvo type="percent" val="23"/>
      </iconSet>
    </cfRule>
  </conditionalFormatting>
  <conditionalFormatting sqref="R18">
    <cfRule type="containsText" dxfId="29" priority="150" stopIfTrue="1" operator="containsText" text="ACEPTABLE">
      <formula>NOT(ISERROR(SEARCH("ACEPTABLE",R18)))</formula>
    </cfRule>
  </conditionalFormatting>
  <conditionalFormatting sqref="T12">
    <cfRule type="containsText" dxfId="28" priority="157" stopIfTrue="1" operator="containsText" text="No Aceptable o Aceptable con Control Especifico">
      <formula>NOT(ISERROR(SEARCH("No Aceptable o Aceptable con Control Especifico",T12)))</formula>
    </cfRule>
    <cfRule type="containsText" dxfId="27" priority="158" stopIfTrue="1" operator="containsText" text="NO Aceptable">
      <formula>NOT(ISERROR(SEARCH("NO Aceptable",T12)))</formula>
    </cfRule>
    <cfRule type="containsText" dxfId="26" priority="159" stopIfTrue="1" operator="containsText" text="Mejorable">
      <formula>NOT(ISERROR(SEARCH("Mejorable",T12)))</formula>
    </cfRule>
    <cfRule type="containsText" dxfId="25" priority="160" stopIfTrue="1" operator="containsText" text="Aceptable">
      <formula>NOT(ISERROR(SEARCH("Aceptable",T12)))</formula>
    </cfRule>
  </conditionalFormatting>
  <conditionalFormatting sqref="T18">
    <cfRule type="containsText" dxfId="24" priority="3" stopIfTrue="1" operator="containsText" text="Mejorable">
      <formula>NOT(ISERROR(SEARCH("Mejorable",T18)))</formula>
    </cfRule>
    <cfRule type="containsText" dxfId="23" priority="4" stopIfTrue="1" operator="containsText" text="Aceptable">
      <formula>NOT(ISERROR(SEARCH("Aceptable",T18)))</formula>
    </cfRule>
  </conditionalFormatting>
  <conditionalFormatting sqref="T18:T19">
    <cfRule type="containsText" dxfId="22" priority="1" stopIfTrue="1" operator="containsText" text="No Aceptable o Aceptable con Control Especifico">
      <formula>NOT(ISERROR(SEARCH("No Aceptable o Aceptable con Control Especifico",T18)))</formula>
    </cfRule>
    <cfRule type="containsText" dxfId="21" priority="2" stopIfTrue="1" operator="containsText" text="NO Aceptable">
      <formula>NOT(ISERROR(SEARCH("NO Aceptable",T18)))</formula>
    </cfRule>
  </conditionalFormatting>
  <conditionalFormatting sqref="T19">
    <cfRule type="containsText" dxfId="20" priority="153" stopIfTrue="1" operator="containsText" text="Mejorable">
      <formula>NOT(ISERROR(SEARCH("Mejorable",T19)))</formula>
    </cfRule>
    <cfRule type="containsText" dxfId="19" priority="154" stopIfTrue="1" operator="containsText" text="Aceptable">
      <formula>NOT(ISERROR(SEARCH("Aceptable",T19)))</formula>
    </cfRule>
  </conditionalFormatting>
  <dataValidations count="6">
    <dataValidation type="list" allowBlank="1" showInputMessage="1" showErrorMessage="1" sqref="HB12:HB19 C12" xr:uid="{F8CEA268-2867-3F49-9E73-20FD831AE690}">
      <formula1>"Interna, Externa,Interna/Externa"</formula1>
    </dataValidation>
    <dataValidation type="list" allowBlank="1" showInputMessage="1" showErrorMessage="1" sqref="HA12:HA19 B12" xr:uid="{437375C4-8AEA-D149-B030-CD2C7791B5EA}">
      <formula1>"Rutinaria, No rutinaria"</formula1>
    </dataValidation>
    <dataValidation type="list" allowBlank="1" showInputMessage="1" showErrorMessage="1" sqref="P18 ID12:ID19 HM12:HM19 N12 N19" xr:uid="{420ED7C2-C6AC-F94B-9564-C317B8AA7007}">
      <formula1>"4, 3, 2, 1"</formula1>
    </dataValidation>
    <dataValidation type="list" allowBlank="1" showInputMessage="1" showErrorMessage="1" sqref="M19 IC12:IC19 HL12:HL19 M12 O18" xr:uid="{810E4C86-88CF-7545-97E6-91FA46210C4B}">
      <formula1>"10, 6, 2, 1"</formula1>
    </dataValidation>
    <dataValidation type="list" allowBlank="1" showInputMessage="1" showErrorMessage="1" sqref="HP12:HP19 Q12 Q19" xr:uid="{7D04D302-E809-C147-A2B8-8D4E72B5654C}">
      <formula1>"100,60,25,10"</formula1>
    </dataValidation>
    <dataValidation type="list" allowBlank="1" showInputMessage="1" showErrorMessage="1" sqref="HX12:HX19 Y12 Y19" xr:uid="{E371F077-F7AB-3645-9C3C-83AEDA4BC128}">
      <formula1>"SI,NO"</formula1>
    </dataValidation>
  </dataValidations>
  <printOptions horizontalCentered="1"/>
  <pageMargins left="0.2" right="0.2" top="0.2" bottom="0.2" header="0.3" footer="0.1"/>
  <pageSetup scale="50" orientation="landscape" r:id="rId1"/>
  <headerFooter>
    <oddFooter>&amp;L&amp;"Helvetica,Normal"&amp;12&amp;K000000&amp;P de &amp;N&amp;R&amp;"Helvetica,Normal"&amp;12&amp;K000000Surcolac/SST/Anexo Matriz Covid-19</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812F60-EDA7-B744-893E-80AA4B960960}">
  <sheetPr>
    <tabColor theme="4" tint="0.39997558519241921"/>
  </sheetPr>
  <dimension ref="A1:AN28"/>
  <sheetViews>
    <sheetView zoomScaleNormal="100" workbookViewId="0">
      <selection activeCell="AB4" sqref="AB4:AI4"/>
    </sheetView>
  </sheetViews>
  <sheetFormatPr baseColWidth="10" defaultColWidth="10.69921875" defaultRowHeight="13.2"/>
  <cols>
    <col min="1" max="1" width="19.19921875" style="2" bestFit="1" customWidth="1"/>
    <col min="2" max="3" width="6.69921875" style="61" customWidth="1"/>
    <col min="4" max="4" width="25.69921875" style="62" customWidth="1"/>
    <col min="5" max="5" width="20.69921875" style="151" customWidth="1"/>
    <col min="6" max="6" width="21.69921875" style="2" customWidth="1"/>
    <col min="7" max="7" width="24.19921875" style="2" customWidth="1"/>
    <col min="8" max="8" width="25.5" style="2" customWidth="1"/>
    <col min="9" max="9" width="18.69921875" style="2" customWidth="1"/>
    <col min="10" max="10" width="20.69921875" style="2" customWidth="1"/>
    <col min="11" max="11" width="32.19921875" style="2" bestFit="1" customWidth="1"/>
    <col min="12" max="12" width="20.69921875" style="2" customWidth="1"/>
    <col min="13" max="15" width="5.19921875" style="61" customWidth="1"/>
    <col min="16" max="16" width="8.69921875" style="2" customWidth="1"/>
    <col min="17" max="17" width="5.19921875" style="61" customWidth="1"/>
    <col min="18" max="18" width="8.5" style="61" customWidth="1"/>
    <col min="19" max="19" width="11" style="61" customWidth="1"/>
    <col min="20" max="20" width="16" style="63" bestFit="1" customWidth="1"/>
    <col min="21" max="21" width="7.69921875" style="2" customWidth="1"/>
    <col min="22" max="23" width="6.69921875" style="2" customWidth="1"/>
    <col min="24" max="24" width="15.5" style="61" bestFit="1" customWidth="1"/>
    <col min="25" max="25" width="12.69921875" style="2" customWidth="1"/>
    <col min="26" max="26" width="15.69921875" style="2" customWidth="1"/>
    <col min="27" max="27" width="42.69921875" style="63" customWidth="1"/>
    <col min="28" max="28" width="20.69921875" style="2" bestFit="1" customWidth="1"/>
    <col min="29" max="29" width="17.5" style="2" customWidth="1"/>
    <col min="30" max="34" width="5.69921875" style="2" customWidth="1"/>
    <col min="35" max="35" width="16.69921875" style="2" customWidth="1"/>
    <col min="36" max="38" width="10.69921875" style="2"/>
    <col min="39" max="39" width="17.19921875" style="2" customWidth="1"/>
    <col min="40" max="40" width="31" style="2" customWidth="1"/>
    <col min="41" max="16384" width="10.69921875" style="2"/>
  </cols>
  <sheetData>
    <row r="1" spans="1:40" ht="27" customHeight="1">
      <c r="A1" s="584" t="s">
        <v>1</v>
      </c>
      <c r="B1" s="584"/>
      <c r="C1" s="584"/>
      <c r="D1" s="584"/>
      <c r="E1" s="584"/>
      <c r="F1" s="584"/>
      <c r="G1" s="584"/>
      <c r="H1" s="584"/>
      <c r="I1" s="584"/>
      <c r="J1" s="584"/>
      <c r="K1" s="584"/>
      <c r="L1" s="584"/>
      <c r="M1" s="584"/>
      <c r="N1" s="584"/>
      <c r="O1" s="584"/>
      <c r="P1" s="584"/>
      <c r="Q1" s="584"/>
      <c r="R1" s="584"/>
      <c r="S1" s="584"/>
      <c r="T1" s="584"/>
      <c r="U1" s="584"/>
      <c r="V1" s="584"/>
      <c r="W1" s="584"/>
      <c r="X1" s="584"/>
      <c r="Y1" s="584"/>
      <c r="Z1" s="584"/>
      <c r="AA1" s="584"/>
      <c r="AB1" s="584"/>
      <c r="AC1" s="585"/>
      <c r="AD1" s="585"/>
      <c r="AE1" s="585"/>
      <c r="AF1" s="585"/>
      <c r="AG1" s="585"/>
      <c r="AH1" s="585"/>
      <c r="AI1" s="585"/>
    </row>
    <row r="2" spans="1:40" s="1" customFormat="1" ht="31.95" customHeight="1">
      <c r="A2" s="584"/>
      <c r="B2" s="584"/>
      <c r="C2" s="584"/>
      <c r="D2" s="584"/>
      <c r="E2" s="584"/>
      <c r="F2" s="584"/>
      <c r="G2" s="584"/>
      <c r="H2" s="584"/>
      <c r="I2" s="584"/>
      <c r="J2" s="584"/>
      <c r="K2" s="584"/>
      <c r="L2" s="584"/>
      <c r="M2" s="584"/>
      <c r="N2" s="584"/>
      <c r="O2" s="584"/>
      <c r="P2" s="584"/>
      <c r="Q2" s="584"/>
      <c r="R2" s="584"/>
      <c r="S2" s="584"/>
      <c r="T2" s="584"/>
      <c r="U2" s="584"/>
      <c r="V2" s="584"/>
      <c r="W2" s="584"/>
      <c r="X2" s="584"/>
      <c r="Y2" s="584"/>
      <c r="Z2" s="584"/>
      <c r="AA2" s="584"/>
      <c r="AB2" s="584"/>
      <c r="AC2" s="585"/>
      <c r="AD2" s="585"/>
      <c r="AE2" s="585"/>
      <c r="AF2" s="585"/>
      <c r="AG2" s="585"/>
      <c r="AH2" s="585"/>
      <c r="AI2" s="585"/>
    </row>
    <row r="3" spans="1:40" s="1" customFormat="1" ht="15" customHeight="1">
      <c r="A3" s="438" t="s">
        <v>2</v>
      </c>
      <c r="B3" s="438"/>
      <c r="C3" s="438"/>
      <c r="D3" s="438"/>
      <c r="E3" s="586" t="s">
        <v>3</v>
      </c>
      <c r="F3" s="586"/>
      <c r="G3" s="586"/>
      <c r="H3" s="586"/>
      <c r="I3" s="586"/>
      <c r="J3" s="166" t="s">
        <v>4</v>
      </c>
      <c r="K3" s="587">
        <v>1</v>
      </c>
      <c r="L3" s="587"/>
      <c r="M3" s="587"/>
      <c r="N3" s="587"/>
      <c r="O3" s="587"/>
      <c r="P3" s="587"/>
      <c r="Q3" s="587"/>
      <c r="R3" s="587"/>
      <c r="S3" s="587"/>
      <c r="T3" s="438" t="s">
        <v>5</v>
      </c>
      <c r="U3" s="438"/>
      <c r="V3" s="441" t="s">
        <v>6</v>
      </c>
      <c r="W3" s="441"/>
      <c r="X3" s="441"/>
      <c r="Y3" s="441"/>
      <c r="Z3" s="441"/>
      <c r="AA3" s="441"/>
      <c r="AB3" s="441"/>
      <c r="AC3" s="442" t="s">
        <v>7</v>
      </c>
      <c r="AD3" s="442"/>
      <c r="AE3" s="449">
        <v>1</v>
      </c>
      <c r="AF3" s="449"/>
      <c r="AG3" s="449"/>
      <c r="AH3" s="449"/>
      <c r="AI3" s="449"/>
    </row>
    <row r="4" spans="1:40" s="77" customFormat="1" ht="30" customHeight="1">
      <c r="A4" s="163" t="s">
        <v>226</v>
      </c>
      <c r="B4" s="443" t="s">
        <v>501</v>
      </c>
      <c r="C4" s="443"/>
      <c r="D4" s="443"/>
      <c r="E4" s="443"/>
      <c r="F4" s="74"/>
      <c r="G4" s="164" t="s">
        <v>228</v>
      </c>
      <c r="H4" s="443" t="s">
        <v>502</v>
      </c>
      <c r="I4" s="443"/>
      <c r="J4" s="443"/>
      <c r="K4" s="443"/>
      <c r="L4" s="76"/>
      <c r="M4" s="543" t="s">
        <v>364</v>
      </c>
      <c r="N4" s="543"/>
      <c r="O4" s="543"/>
      <c r="P4" s="543"/>
      <c r="Q4" s="446" t="s">
        <v>365</v>
      </c>
      <c r="R4" s="446"/>
      <c r="S4" s="446"/>
      <c r="T4" s="446"/>
      <c r="U4" s="446"/>
      <c r="V4" s="446"/>
      <c r="W4" s="446"/>
      <c r="X4" s="446"/>
      <c r="Y4" s="446"/>
      <c r="AA4" s="165" t="s">
        <v>366</v>
      </c>
      <c r="AB4" s="601" t="s">
        <v>1208</v>
      </c>
      <c r="AC4" s="602"/>
      <c r="AD4" s="602"/>
      <c r="AE4" s="602"/>
      <c r="AF4" s="602"/>
      <c r="AG4" s="602"/>
      <c r="AH4" s="602"/>
      <c r="AI4" s="603"/>
      <c r="AJ4" s="2"/>
      <c r="AK4" s="2"/>
      <c r="AL4" s="2"/>
      <c r="AM4" s="2"/>
    </row>
    <row r="5" spans="1:40" s="77" customFormat="1" ht="12" customHeight="1">
      <c r="A5" s="78"/>
      <c r="B5" s="78"/>
      <c r="C5" s="78"/>
      <c r="D5" s="78"/>
      <c r="E5" s="150"/>
      <c r="F5" s="79"/>
      <c r="G5" s="80"/>
      <c r="H5" s="80"/>
      <c r="I5" s="80"/>
      <c r="J5" s="81"/>
      <c r="K5" s="81"/>
      <c r="L5" s="81"/>
      <c r="M5" s="81"/>
      <c r="N5" s="81"/>
      <c r="O5" s="78"/>
      <c r="P5" s="82"/>
      <c r="Q5" s="82"/>
      <c r="R5" s="82"/>
      <c r="S5" s="78"/>
      <c r="T5" s="78"/>
      <c r="U5" s="78"/>
      <c r="AA5" s="81"/>
      <c r="AB5" s="604"/>
      <c r="AC5" s="604"/>
      <c r="AD5" s="604"/>
      <c r="AE5" s="604"/>
      <c r="AF5" s="604"/>
      <c r="AG5" s="604"/>
      <c r="AH5" s="604"/>
      <c r="AI5" s="604"/>
      <c r="AJ5" s="2"/>
      <c r="AK5" s="2"/>
      <c r="AL5" s="2"/>
      <c r="AM5" s="2"/>
    </row>
    <row r="6" spans="1:40" s="77" customFormat="1" ht="46.2" customHeight="1">
      <c r="A6" s="73" t="s">
        <v>231</v>
      </c>
      <c r="B6" s="443" t="s">
        <v>560</v>
      </c>
      <c r="C6" s="443"/>
      <c r="D6" s="443"/>
      <c r="E6" s="443"/>
      <c r="F6" s="74"/>
      <c r="G6" s="135" t="s">
        <v>367</v>
      </c>
      <c r="H6" s="446" t="s">
        <v>1192</v>
      </c>
      <c r="I6" s="446"/>
      <c r="J6" s="446"/>
      <c r="K6" s="446"/>
      <c r="L6" s="74"/>
      <c r="M6" s="445" t="s">
        <v>369</v>
      </c>
      <c r="N6" s="445"/>
      <c r="O6" s="445"/>
      <c r="P6" s="445"/>
      <c r="Q6" s="446" t="s">
        <v>370</v>
      </c>
      <c r="R6" s="447"/>
      <c r="S6" s="447"/>
      <c r="T6" s="447"/>
      <c r="U6" s="447"/>
      <c r="V6" s="447"/>
      <c r="W6" s="447"/>
      <c r="X6" s="447"/>
      <c r="Y6" s="447"/>
      <c r="AA6" s="132" t="s">
        <v>371</v>
      </c>
      <c r="AB6" s="601" t="s">
        <v>1208</v>
      </c>
      <c r="AC6" s="602"/>
      <c r="AD6" s="602"/>
      <c r="AE6" s="602"/>
      <c r="AF6" s="602"/>
      <c r="AG6" s="602"/>
      <c r="AH6" s="602"/>
      <c r="AI6" s="603"/>
      <c r="AJ6" s="2"/>
      <c r="AK6" s="2"/>
      <c r="AL6" s="2"/>
      <c r="AM6" s="2"/>
    </row>
    <row r="8" spans="1:40">
      <c r="A8" s="582" t="s">
        <v>237</v>
      </c>
      <c r="B8" s="582"/>
      <c r="C8" s="582"/>
      <c r="D8" s="582"/>
      <c r="E8" s="582"/>
      <c r="F8" s="582"/>
      <c r="G8" s="582"/>
      <c r="H8" s="582"/>
      <c r="I8" s="582"/>
      <c r="J8" s="583" t="s">
        <v>238</v>
      </c>
      <c r="K8" s="583"/>
      <c r="L8" s="583"/>
      <c r="M8" s="583"/>
      <c r="N8" s="583"/>
      <c r="O8" s="583"/>
      <c r="P8" s="583"/>
      <c r="Q8" s="583"/>
      <c r="R8" s="583"/>
      <c r="S8" s="583"/>
      <c r="T8" s="551" t="s">
        <v>239</v>
      </c>
      <c r="U8" s="551"/>
      <c r="V8" s="551"/>
      <c r="W8" s="551"/>
      <c r="X8" s="551"/>
      <c r="Y8" s="551"/>
      <c r="Z8" s="551"/>
      <c r="AA8" s="551"/>
      <c r="AB8" s="551"/>
      <c r="AC8" s="496" t="s">
        <v>280</v>
      </c>
      <c r="AD8" s="496"/>
      <c r="AE8" s="496"/>
      <c r="AF8" s="496"/>
      <c r="AG8" s="496"/>
      <c r="AH8" s="496"/>
      <c r="AI8" s="496"/>
      <c r="AJ8" s="476" t="s">
        <v>281</v>
      </c>
      <c r="AK8" s="476"/>
      <c r="AL8" s="476"/>
      <c r="AM8" s="504" t="s">
        <v>282</v>
      </c>
      <c r="AN8" s="504" t="s">
        <v>283</v>
      </c>
    </row>
    <row r="9" spans="1:40" ht="24">
      <c r="A9" s="577" t="s">
        <v>372</v>
      </c>
      <c r="B9" s="579" t="s">
        <v>241</v>
      </c>
      <c r="C9" s="580" t="s">
        <v>373</v>
      </c>
      <c r="D9" s="577" t="s">
        <v>374</v>
      </c>
      <c r="E9" s="577" t="s">
        <v>244</v>
      </c>
      <c r="F9" s="577" t="s">
        <v>245</v>
      </c>
      <c r="G9" s="577"/>
      <c r="H9" s="577"/>
      <c r="I9" s="577" t="s">
        <v>246</v>
      </c>
      <c r="J9" s="576" t="s">
        <v>247</v>
      </c>
      <c r="K9" s="576"/>
      <c r="L9" s="576"/>
      <c r="M9" s="576" t="s">
        <v>248</v>
      </c>
      <c r="N9" s="576"/>
      <c r="O9" s="576"/>
      <c r="P9" s="576"/>
      <c r="Q9" s="576"/>
      <c r="R9" s="576"/>
      <c r="S9" s="576"/>
      <c r="T9" s="64" t="s">
        <v>249</v>
      </c>
      <c r="U9" s="557" t="s">
        <v>375</v>
      </c>
      <c r="V9" s="557"/>
      <c r="W9" s="557"/>
      <c r="X9" s="557" t="s">
        <v>251</v>
      </c>
      <c r="Y9" s="557"/>
      <c r="Z9" s="557" t="s">
        <v>284</v>
      </c>
      <c r="AA9" s="557"/>
      <c r="AB9" s="557"/>
      <c r="AC9" s="561" t="s">
        <v>285</v>
      </c>
      <c r="AD9" s="561" t="s">
        <v>106</v>
      </c>
      <c r="AE9" s="561" t="s">
        <v>135</v>
      </c>
      <c r="AF9" s="561" t="s">
        <v>203</v>
      </c>
      <c r="AG9" s="561" t="s">
        <v>187</v>
      </c>
      <c r="AH9" s="555" t="s">
        <v>286</v>
      </c>
      <c r="AI9" s="552" t="s">
        <v>376</v>
      </c>
      <c r="AJ9" s="476"/>
      <c r="AK9" s="476"/>
      <c r="AL9" s="476"/>
      <c r="AM9" s="505"/>
      <c r="AN9" s="505"/>
    </row>
    <row r="10" spans="1:40" ht="65.400000000000006">
      <c r="A10" s="578" t="s">
        <v>377</v>
      </c>
      <c r="B10" s="580"/>
      <c r="C10" s="581"/>
      <c r="D10" s="578"/>
      <c r="E10" s="578"/>
      <c r="F10" s="168" t="s">
        <v>252</v>
      </c>
      <c r="G10" s="168" t="s">
        <v>378</v>
      </c>
      <c r="H10" s="168" t="s">
        <v>379</v>
      </c>
      <c r="I10" s="578"/>
      <c r="J10" s="142" t="s">
        <v>380</v>
      </c>
      <c r="K10" s="142" t="s">
        <v>256</v>
      </c>
      <c r="L10" s="142" t="s">
        <v>381</v>
      </c>
      <c r="M10" s="142" t="s">
        <v>106</v>
      </c>
      <c r="N10" s="142" t="s">
        <v>135</v>
      </c>
      <c r="O10" s="142" t="s">
        <v>169</v>
      </c>
      <c r="P10" s="143" t="s">
        <v>258</v>
      </c>
      <c r="Q10" s="142" t="s">
        <v>203</v>
      </c>
      <c r="R10" s="142" t="s">
        <v>187</v>
      </c>
      <c r="S10" s="143" t="s">
        <v>259</v>
      </c>
      <c r="T10" s="144" t="s">
        <v>260</v>
      </c>
      <c r="U10" s="144" t="s">
        <v>261</v>
      </c>
      <c r="V10" s="144" t="s">
        <v>382</v>
      </c>
      <c r="W10" s="144" t="s">
        <v>262</v>
      </c>
      <c r="X10" s="144" t="s">
        <v>264</v>
      </c>
      <c r="Y10" s="145" t="s">
        <v>383</v>
      </c>
      <c r="Z10" s="145" t="s">
        <v>380</v>
      </c>
      <c r="AA10" s="145" t="s">
        <v>256</v>
      </c>
      <c r="AB10" s="145" t="s">
        <v>381</v>
      </c>
      <c r="AC10" s="562"/>
      <c r="AD10" s="562"/>
      <c r="AE10" s="562"/>
      <c r="AF10" s="562"/>
      <c r="AG10" s="562"/>
      <c r="AH10" s="556"/>
      <c r="AI10" s="553"/>
      <c r="AJ10" s="146" t="s">
        <v>290</v>
      </c>
      <c r="AK10" s="146" t="s">
        <v>291</v>
      </c>
      <c r="AL10" s="146" t="s">
        <v>292</v>
      </c>
      <c r="AM10" s="505"/>
      <c r="AN10" s="505"/>
    </row>
    <row r="11" spans="1:40" ht="325.05" customHeight="1">
      <c r="A11" s="600" t="s">
        <v>1096</v>
      </c>
      <c r="B11" s="162" t="s">
        <v>385</v>
      </c>
      <c r="C11" s="162" t="s">
        <v>386</v>
      </c>
      <c r="D11" s="319" t="s">
        <v>387</v>
      </c>
      <c r="E11" s="147" t="s">
        <v>586</v>
      </c>
      <c r="F11" s="208" t="s">
        <v>27</v>
      </c>
      <c r="G11" s="136" t="s">
        <v>590</v>
      </c>
      <c r="H11" s="208" t="s">
        <v>1098</v>
      </c>
      <c r="I11" s="136" t="s">
        <v>596</v>
      </c>
      <c r="J11" s="147" t="s">
        <v>389</v>
      </c>
      <c r="K11" s="149" t="s">
        <v>592</v>
      </c>
      <c r="L11" s="147" t="s">
        <v>390</v>
      </c>
      <c r="M11" s="153">
        <v>2</v>
      </c>
      <c r="N11" s="154">
        <v>3</v>
      </c>
      <c r="O11" s="153">
        <f>M11*N11</f>
        <v>6</v>
      </c>
      <c r="P11" s="167" t="str">
        <f>IF((O11&gt;23),"MuyAlto",IF(O11&gt;9,"Alto",IF(O11&gt;5,"Medio",IF(O11&lt;6,"Bajo"))))</f>
        <v>Medio</v>
      </c>
      <c r="Q11" s="153">
        <v>25</v>
      </c>
      <c r="R11" s="153">
        <f t="shared" ref="R11:R28" si="0">O11*Q11</f>
        <v>150</v>
      </c>
      <c r="S11" s="153" t="str">
        <f>IF((R11&gt;599),"I",IF(R11&gt;149,"II",IF(R11&gt;39,"III",IF(R11&lt;31,"IV"))))</f>
        <v>II</v>
      </c>
      <c r="T11" s="155" t="str">
        <f>IF(S11="IV","Aceptable",IF(S11="III","Mejorable",IF(S11="II","No Aceptable o Aceptable con Control Especifico",IF(S11="I","No Aceptable"))))</f>
        <v>No Aceptable o Aceptable con Control Especifico</v>
      </c>
      <c r="U11" s="137" t="s">
        <v>391</v>
      </c>
      <c r="V11" s="137" t="s">
        <v>392</v>
      </c>
      <c r="W11" s="137" t="s">
        <v>392</v>
      </c>
      <c r="X11" s="149" t="s">
        <v>593</v>
      </c>
      <c r="Y11" s="148" t="s">
        <v>278</v>
      </c>
      <c r="Z11" s="148" t="s">
        <v>392</v>
      </c>
      <c r="AA11" s="149" t="s">
        <v>601</v>
      </c>
      <c r="AB11" s="147" t="s">
        <v>390</v>
      </c>
      <c r="AC11" s="169" t="s">
        <v>653</v>
      </c>
      <c r="AD11" s="153">
        <v>2</v>
      </c>
      <c r="AE11" s="154">
        <v>2</v>
      </c>
      <c r="AF11" s="156">
        <f t="shared" ref="AF11:AF28" si="1">AD11*AE11</f>
        <v>4</v>
      </c>
      <c r="AG11" s="157">
        <f>AF11*Q11</f>
        <v>100</v>
      </c>
      <c r="AH11" s="158" t="str">
        <f>IF((AG11&gt;599),"I",IF(AG11&gt;149,"II",IF(AG11&gt;39,"III",IF(AG11&lt;31,"IV"))))</f>
        <v>III</v>
      </c>
      <c r="AI11" s="155" t="str">
        <f>IF(AH11="IV","Aceptable",IF(AH11="III","Mejorable",IF(AH11="II","No Aceptable o Aceptable con Control Especifico",IF(AH11="I","No Aceptable"))))</f>
        <v>Mejorable</v>
      </c>
      <c r="AJ11" s="159">
        <f>R11</f>
        <v>150</v>
      </c>
      <c r="AK11" s="159">
        <f>AG11</f>
        <v>100</v>
      </c>
      <c r="AL11" s="160">
        <f>(AJ11-AK11)/AJ11</f>
        <v>0.33333333333333331</v>
      </c>
      <c r="AM11" s="161" t="s">
        <v>394</v>
      </c>
      <c r="AN11" s="210" t="s">
        <v>427</v>
      </c>
    </row>
    <row r="12" spans="1:40" ht="322.95" customHeight="1">
      <c r="A12" s="600"/>
      <c r="B12" s="162" t="s">
        <v>385</v>
      </c>
      <c r="C12" s="162" t="s">
        <v>386</v>
      </c>
      <c r="D12" s="350" t="s">
        <v>1097</v>
      </c>
      <c r="E12" s="147" t="s">
        <v>586</v>
      </c>
      <c r="F12" s="208" t="s">
        <v>27</v>
      </c>
      <c r="G12" s="208" t="s">
        <v>566</v>
      </c>
      <c r="H12" s="208" t="s">
        <v>612</v>
      </c>
      <c r="I12" s="136" t="s">
        <v>594</v>
      </c>
      <c r="J12" s="147" t="s">
        <v>389</v>
      </c>
      <c r="K12" s="149" t="s">
        <v>595</v>
      </c>
      <c r="L12" s="147" t="s">
        <v>390</v>
      </c>
      <c r="M12" s="153">
        <v>2</v>
      </c>
      <c r="N12" s="154">
        <v>3</v>
      </c>
      <c r="O12" s="153">
        <f t="shared" ref="O12" si="2">M12*N12</f>
        <v>6</v>
      </c>
      <c r="P12" s="167" t="str">
        <f t="shared" ref="P12:P28" si="3">IF((O12&gt;23),"MuyAlto",IF(O12&gt;9,"Alto",IF(O12&gt;5,"Medio",IF(O12&lt;6,"Bajo"))))</f>
        <v>Medio</v>
      </c>
      <c r="Q12" s="153">
        <v>60</v>
      </c>
      <c r="R12" s="153">
        <f t="shared" si="0"/>
        <v>360</v>
      </c>
      <c r="S12" s="153" t="str">
        <f t="shared" ref="S12:S28" si="4">IF((R12&gt;599),"I",IF(R12&gt;149,"II",IF(R12&gt;39,"III",IF(R12&lt;31,"IV"))))</f>
        <v>II</v>
      </c>
      <c r="T12" s="155" t="str">
        <f t="shared" ref="T12:T28" si="5">IF(S12="IV","Aceptable",IF(S12="III","Mejorable",IF(S12="II","No Aceptable o Aceptable con Control Especifico",IF(S12="I","No Aceptable"))))</f>
        <v>No Aceptable o Aceptable con Control Especifico</v>
      </c>
      <c r="U12" s="137" t="s">
        <v>391</v>
      </c>
      <c r="V12" s="137" t="s">
        <v>392</v>
      </c>
      <c r="W12" s="137" t="s">
        <v>392</v>
      </c>
      <c r="X12" s="149" t="s">
        <v>599</v>
      </c>
      <c r="Y12" s="148" t="s">
        <v>278</v>
      </c>
      <c r="Z12" s="148" t="s">
        <v>392</v>
      </c>
      <c r="AA12" s="149" t="s">
        <v>602</v>
      </c>
      <c r="AB12" s="147" t="s">
        <v>390</v>
      </c>
      <c r="AC12" s="209" t="s">
        <v>653</v>
      </c>
      <c r="AD12" s="153">
        <v>2</v>
      </c>
      <c r="AE12" s="154">
        <v>2</v>
      </c>
      <c r="AF12" s="156">
        <f t="shared" si="1"/>
        <v>4</v>
      </c>
      <c r="AG12" s="157">
        <f>AF12*Q12</f>
        <v>240</v>
      </c>
      <c r="AH12" s="158" t="str">
        <f t="shared" ref="AH12:AH28" si="6">IF((AG12&gt;599),"I",IF(AG12&gt;149,"II",IF(AG12&gt;39,"III",IF(AG12&lt;31,"IV"))))</f>
        <v>II</v>
      </c>
      <c r="AI12" s="155" t="str">
        <f>IF(AH12="IV","Aceptable",IF(AH12="III","Mejorable",IF(AH12="II","No Aceptable o Aceptable con Control Especifico",IF(AH12="I","No Aceptable"))))</f>
        <v>No Aceptable o Aceptable con Control Especifico</v>
      </c>
      <c r="AJ12" s="159">
        <f>R12</f>
        <v>360</v>
      </c>
      <c r="AK12" s="159">
        <f>AG12</f>
        <v>240</v>
      </c>
      <c r="AL12" s="160">
        <f>(AJ12-AK12)/AJ12</f>
        <v>0.33333333333333331</v>
      </c>
      <c r="AM12" s="161" t="s">
        <v>394</v>
      </c>
      <c r="AN12" s="210" t="s">
        <v>427</v>
      </c>
    </row>
    <row r="13" spans="1:40" ht="355.95" customHeight="1">
      <c r="A13" s="600"/>
      <c r="B13" s="162" t="s">
        <v>385</v>
      </c>
      <c r="C13" s="162" t="s">
        <v>386</v>
      </c>
      <c r="D13" s="350" t="s">
        <v>1097</v>
      </c>
      <c r="E13" s="147" t="s">
        <v>586</v>
      </c>
      <c r="F13" s="208" t="s">
        <v>24</v>
      </c>
      <c r="G13" s="208" t="s">
        <v>38</v>
      </c>
      <c r="H13" s="208" t="s">
        <v>1168</v>
      </c>
      <c r="I13" s="136" t="s">
        <v>1169</v>
      </c>
      <c r="J13" s="147" t="s">
        <v>389</v>
      </c>
      <c r="K13" s="149" t="s">
        <v>397</v>
      </c>
      <c r="L13" s="147" t="s">
        <v>1170</v>
      </c>
      <c r="M13" s="153">
        <v>2</v>
      </c>
      <c r="N13" s="154">
        <v>4</v>
      </c>
      <c r="O13" s="156">
        <f>M13*N13</f>
        <v>8</v>
      </c>
      <c r="P13" s="167" t="str">
        <f>IF((O13&gt;23),"MuyAlto",IF(O13&gt;9,"Alto",IF(O13&gt;5,"Medio",IF(O13&lt;6,"Bajo"))))</f>
        <v>Medio</v>
      </c>
      <c r="Q13" s="156">
        <v>60</v>
      </c>
      <c r="R13" s="156">
        <f>O13*Q13</f>
        <v>480</v>
      </c>
      <c r="S13" s="153" t="str">
        <f>IF((R13&gt;599),"I",IF(R13&gt;149,"II",IF(R13&gt;39,"III",IF(R13&lt;31,"IV"))))</f>
        <v>II</v>
      </c>
      <c r="T13" s="155" t="str">
        <f>IF(S13="IV","Aceptable",IF(S13="III","Mejorable",IF(S13="II","No Aceptable o Aceptable con Control Especifico",IF(S13="I","No Aceptable"))))</f>
        <v>No Aceptable o Aceptable con Control Especifico</v>
      </c>
      <c r="U13" s="137" t="s">
        <v>391</v>
      </c>
      <c r="V13" s="137" t="s">
        <v>392</v>
      </c>
      <c r="W13" s="137" t="s">
        <v>392</v>
      </c>
      <c r="X13" s="147" t="s">
        <v>1171</v>
      </c>
      <c r="Y13" s="148" t="s">
        <v>278</v>
      </c>
      <c r="Z13" s="147" t="s">
        <v>392</v>
      </c>
      <c r="AA13" s="308" t="s">
        <v>1172</v>
      </c>
      <c r="AB13" s="148" t="s">
        <v>390</v>
      </c>
      <c r="AC13" s="169" t="s">
        <v>1173</v>
      </c>
      <c r="AD13" s="153">
        <v>2</v>
      </c>
      <c r="AE13" s="154">
        <v>1</v>
      </c>
      <c r="AF13" s="156">
        <f>AD13*AE13</f>
        <v>2</v>
      </c>
      <c r="AG13" s="157">
        <f>AF13*Q13</f>
        <v>120</v>
      </c>
      <c r="AH13" s="158" t="str">
        <f>IF((AG13&gt;599),"I",IF(AG13&gt;149,"II",IF(AG13&gt;39,"III",IF(AG13&lt;31,"IV"))))</f>
        <v>III</v>
      </c>
      <c r="AI13" s="155" t="str">
        <f>IF(AH13="IV","Aceptable",IF(AH13="III","Mejorable",IF(AH13="II","No Aceptable o Aceptable con Control Especifico",IF(AH13="I","No Aceptable"))))</f>
        <v>Mejorable</v>
      </c>
      <c r="AJ13" s="159">
        <f>R13</f>
        <v>480</v>
      </c>
      <c r="AK13" s="159">
        <f>AG13</f>
        <v>120</v>
      </c>
      <c r="AL13" s="160">
        <f>(AJ13-AK13)/AJ13</f>
        <v>0.75</v>
      </c>
      <c r="AM13" s="161" t="s">
        <v>419</v>
      </c>
      <c r="AN13" s="210" t="s">
        <v>399</v>
      </c>
    </row>
    <row r="14" spans="1:40" ht="220.05" customHeight="1">
      <c r="A14" s="600"/>
      <c r="B14" s="162" t="s">
        <v>385</v>
      </c>
      <c r="C14" s="162" t="s">
        <v>386</v>
      </c>
      <c r="D14" s="350" t="s">
        <v>1097</v>
      </c>
      <c r="E14" s="147" t="s">
        <v>586</v>
      </c>
      <c r="F14" s="208" t="s">
        <v>26</v>
      </c>
      <c r="G14" s="208" t="s">
        <v>33</v>
      </c>
      <c r="H14" s="208" t="s">
        <v>1175</v>
      </c>
      <c r="I14" s="136" t="s">
        <v>1174</v>
      </c>
      <c r="J14" s="147" t="s">
        <v>397</v>
      </c>
      <c r="K14" s="147" t="s">
        <v>397</v>
      </c>
      <c r="L14" s="136" t="s">
        <v>767</v>
      </c>
      <c r="M14" s="153">
        <v>2</v>
      </c>
      <c r="N14" s="154">
        <v>3</v>
      </c>
      <c r="O14" s="156">
        <f t="shared" ref="O14" si="7">M14*N14</f>
        <v>6</v>
      </c>
      <c r="P14" s="167" t="str">
        <f t="shared" ref="P14" si="8">IF((O14&gt;23),"MuyAlto",IF(O14&gt;9,"Alto",IF(O14&gt;5,"Medio",IF(O14&lt;6,"Bajo"))))</f>
        <v>Medio</v>
      </c>
      <c r="Q14" s="156">
        <v>10</v>
      </c>
      <c r="R14" s="156">
        <f t="shared" ref="R14" si="9">O14*Q14</f>
        <v>60</v>
      </c>
      <c r="S14" s="153" t="str">
        <f t="shared" ref="S14" si="10">IF((R14&gt;599),"I",IF(R14&gt;149,"II",IF(R14&gt;39,"III",IF(R14&lt;31,"IV"))))</f>
        <v>III</v>
      </c>
      <c r="T14" s="155" t="str">
        <f t="shared" ref="T14" si="11">IF(S14="IV","Aceptable",IF(S14="III","Mejorable",IF(S14="II","No Aceptable o Aceptable con Control Especifico",IF(S14="I","No Aceptable"))))</f>
        <v>Mejorable</v>
      </c>
      <c r="U14" s="137" t="s">
        <v>391</v>
      </c>
      <c r="V14" s="137" t="s">
        <v>392</v>
      </c>
      <c r="W14" s="137" t="s">
        <v>392</v>
      </c>
      <c r="X14" s="136" t="s">
        <v>1176</v>
      </c>
      <c r="Y14" s="148" t="s">
        <v>278</v>
      </c>
      <c r="Z14" s="147" t="s">
        <v>1179</v>
      </c>
      <c r="AA14" s="149" t="s">
        <v>1177</v>
      </c>
      <c r="AB14" s="148" t="s">
        <v>390</v>
      </c>
      <c r="AC14" s="209" t="s">
        <v>1178</v>
      </c>
      <c r="AD14" s="153">
        <v>2</v>
      </c>
      <c r="AE14" s="154">
        <v>2</v>
      </c>
      <c r="AF14" s="156">
        <f t="shared" ref="AF14" si="12">AD14*AE14</f>
        <v>4</v>
      </c>
      <c r="AG14" s="157">
        <f t="shared" ref="AG14" si="13">AF14*Q14</f>
        <v>40</v>
      </c>
      <c r="AH14" s="158" t="str">
        <f t="shared" ref="AH14" si="14">IF((AG14&gt;599),"I",IF(AG14&gt;149,"II",IF(AG14&gt;39,"III",IF(AG14&lt;31,"IV"))))</f>
        <v>III</v>
      </c>
      <c r="AI14" s="155" t="str">
        <f t="shared" ref="AI14" si="15">IF(AH14="IV","Aceptable",IF(AH14="III","Mejorable",IF(AH14="II","No Aceptable o Aceptable con Control Especifico",IF(AH14="I","No Aceptable"))))</f>
        <v>Mejorable</v>
      </c>
      <c r="AJ14" s="159">
        <f t="shared" ref="AJ14" si="16">R14</f>
        <v>60</v>
      </c>
      <c r="AK14" s="159">
        <f t="shared" ref="AK14" si="17">AG14</f>
        <v>40</v>
      </c>
      <c r="AL14" s="160">
        <f t="shared" ref="AL14" si="18">(AJ14-AK14)/AJ14</f>
        <v>0.33333333333333331</v>
      </c>
      <c r="AM14" s="161" t="s">
        <v>419</v>
      </c>
      <c r="AN14" s="210" t="s">
        <v>427</v>
      </c>
    </row>
    <row r="15" spans="1:40" ht="211.05" customHeight="1">
      <c r="A15" s="600"/>
      <c r="B15" s="162" t="s">
        <v>385</v>
      </c>
      <c r="C15" s="162" t="s">
        <v>386</v>
      </c>
      <c r="D15" s="149" t="s">
        <v>1099</v>
      </c>
      <c r="E15" s="147" t="s">
        <v>586</v>
      </c>
      <c r="F15" s="311" t="s">
        <v>28</v>
      </c>
      <c r="G15" s="311" t="s">
        <v>48</v>
      </c>
      <c r="H15" s="208" t="s">
        <v>1110</v>
      </c>
      <c r="I15" s="136" t="s">
        <v>600</v>
      </c>
      <c r="J15" s="149" t="s">
        <v>603</v>
      </c>
      <c r="K15" s="149" t="s">
        <v>604</v>
      </c>
      <c r="L15" s="147" t="s">
        <v>390</v>
      </c>
      <c r="M15" s="153">
        <v>2</v>
      </c>
      <c r="N15" s="154">
        <v>3</v>
      </c>
      <c r="O15" s="153">
        <f>M15*N15</f>
        <v>6</v>
      </c>
      <c r="P15" s="167" t="str">
        <f t="shared" si="3"/>
        <v>Medio</v>
      </c>
      <c r="Q15" s="153">
        <v>60</v>
      </c>
      <c r="R15" s="153">
        <f t="shared" si="0"/>
        <v>360</v>
      </c>
      <c r="S15" s="153" t="str">
        <f t="shared" si="4"/>
        <v>II</v>
      </c>
      <c r="T15" s="155" t="str">
        <f t="shared" si="5"/>
        <v>No Aceptable o Aceptable con Control Especifico</v>
      </c>
      <c r="U15" s="137" t="s">
        <v>391</v>
      </c>
      <c r="V15" s="137" t="s">
        <v>392</v>
      </c>
      <c r="W15" s="137" t="s">
        <v>392</v>
      </c>
      <c r="X15" s="149" t="s">
        <v>398</v>
      </c>
      <c r="Y15" s="148" t="s">
        <v>278</v>
      </c>
      <c r="Z15" s="148" t="s">
        <v>392</v>
      </c>
      <c r="AA15" s="149" t="s">
        <v>704</v>
      </c>
      <c r="AB15" s="147" t="s">
        <v>837</v>
      </c>
      <c r="AC15" s="209" t="s">
        <v>659</v>
      </c>
      <c r="AD15" s="153">
        <v>2</v>
      </c>
      <c r="AE15" s="154">
        <v>2</v>
      </c>
      <c r="AF15" s="156">
        <f t="shared" si="1"/>
        <v>4</v>
      </c>
      <c r="AG15" s="157">
        <f t="shared" ref="AG15:AG28" si="19">AF15*Q15</f>
        <v>240</v>
      </c>
      <c r="AH15" s="158" t="str">
        <f t="shared" si="6"/>
        <v>II</v>
      </c>
      <c r="AI15" s="155" t="str">
        <f t="shared" ref="AI15:AI28" si="20">IF(AH15="IV","Aceptable",IF(AH15="III","Mejorable",IF(AH15="II","No Aceptable o Aceptable con Control Especifico",IF(AH15="I","No Aceptable"))))</f>
        <v>No Aceptable o Aceptable con Control Especifico</v>
      </c>
      <c r="AJ15" s="159">
        <f t="shared" ref="AJ15:AJ20" si="21">R15</f>
        <v>360</v>
      </c>
      <c r="AK15" s="159">
        <f t="shared" ref="AK15:AK28" si="22">AG15</f>
        <v>240</v>
      </c>
      <c r="AL15" s="160">
        <f t="shared" ref="AL15:AL28" si="23">(AJ15-AK15)/AJ15</f>
        <v>0.33333333333333331</v>
      </c>
      <c r="AM15" s="161" t="s">
        <v>418</v>
      </c>
      <c r="AN15" s="210" t="s">
        <v>427</v>
      </c>
    </row>
    <row r="16" spans="1:40" ht="213" customHeight="1">
      <c r="A16" s="600"/>
      <c r="B16" s="162" t="s">
        <v>385</v>
      </c>
      <c r="C16" s="162" t="s">
        <v>386</v>
      </c>
      <c r="D16" s="149" t="s">
        <v>1100</v>
      </c>
      <c r="E16" s="147" t="s">
        <v>586</v>
      </c>
      <c r="F16" s="311" t="s">
        <v>28</v>
      </c>
      <c r="G16" s="311" t="s">
        <v>55</v>
      </c>
      <c r="H16" s="311" t="s">
        <v>1103</v>
      </c>
      <c r="I16" s="136" t="s">
        <v>693</v>
      </c>
      <c r="J16" s="149" t="s">
        <v>397</v>
      </c>
      <c r="K16" s="147" t="s">
        <v>397</v>
      </c>
      <c r="L16" s="147" t="s">
        <v>397</v>
      </c>
      <c r="M16" s="153">
        <v>6</v>
      </c>
      <c r="N16" s="154">
        <v>1</v>
      </c>
      <c r="O16" s="153">
        <f t="shared" ref="O16:O28" si="24">M16*N16</f>
        <v>6</v>
      </c>
      <c r="P16" s="167" t="str">
        <f t="shared" si="3"/>
        <v>Medio</v>
      </c>
      <c r="Q16" s="153">
        <v>60</v>
      </c>
      <c r="R16" s="153">
        <f t="shared" si="0"/>
        <v>360</v>
      </c>
      <c r="S16" s="153" t="str">
        <f t="shared" si="4"/>
        <v>II</v>
      </c>
      <c r="T16" s="155" t="str">
        <f t="shared" si="5"/>
        <v>No Aceptable o Aceptable con Control Especifico</v>
      </c>
      <c r="U16" s="137" t="s">
        <v>391</v>
      </c>
      <c r="V16" s="137" t="s">
        <v>392</v>
      </c>
      <c r="W16" s="137" t="s">
        <v>392</v>
      </c>
      <c r="X16" s="149" t="s">
        <v>694</v>
      </c>
      <c r="Y16" s="148" t="s">
        <v>278</v>
      </c>
      <c r="Z16" s="148" t="s">
        <v>392</v>
      </c>
      <c r="AA16" s="149" t="s">
        <v>695</v>
      </c>
      <c r="AB16" s="147" t="s">
        <v>390</v>
      </c>
      <c r="AC16" s="209" t="s">
        <v>697</v>
      </c>
      <c r="AD16" s="153">
        <v>2</v>
      </c>
      <c r="AE16" s="154">
        <v>1</v>
      </c>
      <c r="AF16" s="156">
        <f t="shared" si="1"/>
        <v>2</v>
      </c>
      <c r="AG16" s="157">
        <f t="shared" si="19"/>
        <v>120</v>
      </c>
      <c r="AH16" s="158" t="str">
        <f t="shared" si="6"/>
        <v>III</v>
      </c>
      <c r="AI16" s="155" t="str">
        <f t="shared" si="20"/>
        <v>Mejorable</v>
      </c>
      <c r="AJ16" s="159">
        <f t="shared" si="21"/>
        <v>360</v>
      </c>
      <c r="AK16" s="159">
        <f t="shared" si="22"/>
        <v>120</v>
      </c>
      <c r="AL16" s="160">
        <f t="shared" si="23"/>
        <v>0.66666666666666663</v>
      </c>
      <c r="AM16" s="161" t="s">
        <v>394</v>
      </c>
      <c r="AN16" s="210" t="s">
        <v>425</v>
      </c>
    </row>
    <row r="17" spans="1:40" ht="196.2">
      <c r="A17" s="600"/>
      <c r="B17" s="162" t="s">
        <v>385</v>
      </c>
      <c r="C17" s="162" t="s">
        <v>386</v>
      </c>
      <c r="D17" s="149" t="s">
        <v>1099</v>
      </c>
      <c r="E17" s="147" t="s">
        <v>586</v>
      </c>
      <c r="F17" s="311" t="s">
        <v>28</v>
      </c>
      <c r="G17" s="311" t="s">
        <v>35</v>
      </c>
      <c r="H17" s="311" t="s">
        <v>754</v>
      </c>
      <c r="I17" s="136" t="s">
        <v>605</v>
      </c>
      <c r="J17" s="149" t="s">
        <v>401</v>
      </c>
      <c r="K17" s="147" t="s">
        <v>397</v>
      </c>
      <c r="L17" s="147" t="s">
        <v>390</v>
      </c>
      <c r="M17" s="153">
        <v>2</v>
      </c>
      <c r="N17" s="154">
        <v>3</v>
      </c>
      <c r="O17" s="153">
        <f t="shared" si="24"/>
        <v>6</v>
      </c>
      <c r="P17" s="167" t="str">
        <f t="shared" si="3"/>
        <v>Medio</v>
      </c>
      <c r="Q17" s="153">
        <v>60</v>
      </c>
      <c r="R17" s="153">
        <f t="shared" si="0"/>
        <v>360</v>
      </c>
      <c r="S17" s="153" t="str">
        <f t="shared" si="4"/>
        <v>II</v>
      </c>
      <c r="T17" s="155" t="str">
        <f t="shared" si="5"/>
        <v>No Aceptable o Aceptable con Control Especifico</v>
      </c>
      <c r="U17" s="137" t="s">
        <v>391</v>
      </c>
      <c r="V17" s="137" t="s">
        <v>392</v>
      </c>
      <c r="W17" s="137" t="s">
        <v>392</v>
      </c>
      <c r="X17" s="149" t="s">
        <v>606</v>
      </c>
      <c r="Y17" s="148" t="s">
        <v>278</v>
      </c>
      <c r="Z17" s="148" t="s">
        <v>392</v>
      </c>
      <c r="AA17" s="149" t="s">
        <v>703</v>
      </c>
      <c r="AB17" s="147" t="s">
        <v>390</v>
      </c>
      <c r="AC17" s="209" t="s">
        <v>659</v>
      </c>
      <c r="AD17" s="153">
        <v>2</v>
      </c>
      <c r="AE17" s="154">
        <v>2</v>
      </c>
      <c r="AF17" s="156">
        <f t="shared" si="1"/>
        <v>4</v>
      </c>
      <c r="AG17" s="157">
        <f t="shared" si="19"/>
        <v>240</v>
      </c>
      <c r="AH17" s="158" t="str">
        <f t="shared" si="6"/>
        <v>II</v>
      </c>
      <c r="AI17" s="155" t="str">
        <f t="shared" si="20"/>
        <v>No Aceptable o Aceptable con Control Especifico</v>
      </c>
      <c r="AJ17" s="159">
        <f t="shared" si="21"/>
        <v>360</v>
      </c>
      <c r="AK17" s="159">
        <f t="shared" si="22"/>
        <v>240</v>
      </c>
      <c r="AL17" s="160">
        <f t="shared" si="23"/>
        <v>0.33333333333333331</v>
      </c>
      <c r="AM17" s="161" t="s">
        <v>418</v>
      </c>
      <c r="AN17" s="210" t="s">
        <v>427</v>
      </c>
    </row>
    <row r="18" spans="1:40" ht="214.05" customHeight="1">
      <c r="A18" s="600"/>
      <c r="B18" s="162" t="s">
        <v>385</v>
      </c>
      <c r="C18" s="162" t="s">
        <v>386</v>
      </c>
      <c r="D18" s="149" t="s">
        <v>1100</v>
      </c>
      <c r="E18" s="149" t="s">
        <v>586</v>
      </c>
      <c r="F18" s="311" t="s">
        <v>28</v>
      </c>
      <c r="G18" s="311" t="s">
        <v>35</v>
      </c>
      <c r="H18" s="360" t="s">
        <v>1112</v>
      </c>
      <c r="I18" s="208" t="s">
        <v>800</v>
      </c>
      <c r="J18" s="149" t="s">
        <v>397</v>
      </c>
      <c r="K18" s="147" t="s">
        <v>397</v>
      </c>
      <c r="L18" s="147" t="s">
        <v>397</v>
      </c>
      <c r="M18" s="153">
        <v>2</v>
      </c>
      <c r="N18" s="154">
        <v>3</v>
      </c>
      <c r="O18" s="153">
        <f t="shared" si="24"/>
        <v>6</v>
      </c>
      <c r="P18" s="167" t="str">
        <f t="shared" si="3"/>
        <v>Medio</v>
      </c>
      <c r="Q18" s="153">
        <v>60</v>
      </c>
      <c r="R18" s="153">
        <f t="shared" si="0"/>
        <v>360</v>
      </c>
      <c r="S18" s="153" t="str">
        <f t="shared" si="4"/>
        <v>II</v>
      </c>
      <c r="T18" s="155" t="str">
        <f t="shared" si="5"/>
        <v>No Aceptable o Aceptable con Control Especifico</v>
      </c>
      <c r="U18" s="137" t="s">
        <v>391</v>
      </c>
      <c r="V18" s="137" t="s">
        <v>392</v>
      </c>
      <c r="W18" s="137" t="s">
        <v>392</v>
      </c>
      <c r="X18" s="149" t="s">
        <v>801</v>
      </c>
      <c r="Y18" s="148" t="s">
        <v>278</v>
      </c>
      <c r="Z18" s="148" t="s">
        <v>392</v>
      </c>
      <c r="AA18" s="149" t="s">
        <v>802</v>
      </c>
      <c r="AB18" s="147" t="s">
        <v>390</v>
      </c>
      <c r="AC18" s="209" t="s">
        <v>809</v>
      </c>
      <c r="AD18" s="153">
        <v>2</v>
      </c>
      <c r="AE18" s="154">
        <v>2</v>
      </c>
      <c r="AF18" s="156">
        <f t="shared" si="1"/>
        <v>4</v>
      </c>
      <c r="AG18" s="157">
        <f t="shared" si="19"/>
        <v>240</v>
      </c>
      <c r="AH18" s="158" t="str">
        <f t="shared" si="6"/>
        <v>II</v>
      </c>
      <c r="AI18" s="155" t="str">
        <f t="shared" si="20"/>
        <v>No Aceptable o Aceptable con Control Especifico</v>
      </c>
      <c r="AJ18" s="159">
        <f t="shared" si="21"/>
        <v>360</v>
      </c>
      <c r="AK18" s="159">
        <f t="shared" si="22"/>
        <v>240</v>
      </c>
      <c r="AL18" s="160">
        <f t="shared" si="23"/>
        <v>0.33333333333333331</v>
      </c>
      <c r="AM18" s="161" t="s">
        <v>418</v>
      </c>
      <c r="AN18" s="210" t="s">
        <v>427</v>
      </c>
    </row>
    <row r="19" spans="1:40" ht="211.05" customHeight="1">
      <c r="A19" s="600"/>
      <c r="B19" s="162" t="s">
        <v>385</v>
      </c>
      <c r="C19" s="162" t="s">
        <v>574</v>
      </c>
      <c r="D19" s="149" t="s">
        <v>1099</v>
      </c>
      <c r="E19" s="147" t="s">
        <v>586</v>
      </c>
      <c r="F19" s="311" t="s">
        <v>25</v>
      </c>
      <c r="G19" s="311" t="s">
        <v>569</v>
      </c>
      <c r="H19" s="311" t="s">
        <v>1104</v>
      </c>
      <c r="I19" s="149" t="s">
        <v>706</v>
      </c>
      <c r="J19" s="149" t="s">
        <v>389</v>
      </c>
      <c r="K19" s="147" t="s">
        <v>397</v>
      </c>
      <c r="L19" s="149" t="s">
        <v>707</v>
      </c>
      <c r="M19" s="153">
        <v>2</v>
      </c>
      <c r="N19" s="154">
        <v>3</v>
      </c>
      <c r="O19" s="153">
        <f t="shared" si="24"/>
        <v>6</v>
      </c>
      <c r="P19" s="167" t="str">
        <f t="shared" si="3"/>
        <v>Medio</v>
      </c>
      <c r="Q19" s="153">
        <v>60</v>
      </c>
      <c r="R19" s="153">
        <f t="shared" si="0"/>
        <v>360</v>
      </c>
      <c r="S19" s="153" t="str">
        <f t="shared" si="4"/>
        <v>II</v>
      </c>
      <c r="T19" s="155" t="str">
        <f t="shared" si="5"/>
        <v>No Aceptable o Aceptable con Control Especifico</v>
      </c>
      <c r="U19" s="137" t="s">
        <v>391</v>
      </c>
      <c r="V19" s="137" t="s">
        <v>392</v>
      </c>
      <c r="W19" s="137" t="s">
        <v>392</v>
      </c>
      <c r="X19" s="149" t="s">
        <v>708</v>
      </c>
      <c r="Y19" s="148" t="s">
        <v>278</v>
      </c>
      <c r="Z19" s="147" t="s">
        <v>392</v>
      </c>
      <c r="AA19" s="149" t="s">
        <v>709</v>
      </c>
      <c r="AB19" s="147" t="s">
        <v>390</v>
      </c>
      <c r="AC19" s="209" t="s">
        <v>710</v>
      </c>
      <c r="AD19" s="153">
        <v>2</v>
      </c>
      <c r="AE19" s="154">
        <v>2</v>
      </c>
      <c r="AF19" s="156">
        <f t="shared" ref="AF19" si="25">AD19*AE19</f>
        <v>4</v>
      </c>
      <c r="AG19" s="157">
        <f t="shared" ref="AG19" si="26">AF19*Q19</f>
        <v>240</v>
      </c>
      <c r="AH19" s="158" t="str">
        <f t="shared" ref="AH19" si="27">IF((AG19&gt;599),"I",IF(AG19&gt;149,"II",IF(AG19&gt;39,"III",IF(AG19&lt;31,"IV"))))</f>
        <v>II</v>
      </c>
      <c r="AI19" s="155" t="str">
        <f t="shared" ref="AI19" si="28">IF(AH19="IV","Aceptable",IF(AH19="III","Mejorable",IF(AH19="II","No Aceptable o Aceptable con Control Especifico",IF(AH19="I","No Aceptable"))))</f>
        <v>No Aceptable o Aceptable con Control Especifico</v>
      </c>
      <c r="AJ19" s="159">
        <f t="shared" ref="AJ19" si="29">R19</f>
        <v>360</v>
      </c>
      <c r="AK19" s="159">
        <f t="shared" ref="AK19" si="30">AG19</f>
        <v>240</v>
      </c>
      <c r="AL19" s="160">
        <f t="shared" si="23"/>
        <v>0.33333333333333331</v>
      </c>
      <c r="AM19" s="161" t="s">
        <v>394</v>
      </c>
      <c r="AN19" s="210" t="s">
        <v>427</v>
      </c>
    </row>
    <row r="20" spans="1:40" ht="213" customHeight="1">
      <c r="A20" s="600"/>
      <c r="B20" s="162" t="s">
        <v>385</v>
      </c>
      <c r="C20" s="162" t="s">
        <v>386</v>
      </c>
      <c r="D20" s="149" t="s">
        <v>1099</v>
      </c>
      <c r="E20" s="147" t="s">
        <v>586</v>
      </c>
      <c r="F20" s="311" t="s">
        <v>25</v>
      </c>
      <c r="G20" s="311" t="s">
        <v>570</v>
      </c>
      <c r="H20" s="311" t="s">
        <v>1105</v>
      </c>
      <c r="I20" s="136" t="s">
        <v>403</v>
      </c>
      <c r="J20" s="149" t="s">
        <v>389</v>
      </c>
      <c r="K20" s="147" t="s">
        <v>397</v>
      </c>
      <c r="L20" s="149" t="s">
        <v>404</v>
      </c>
      <c r="M20" s="153">
        <v>2</v>
      </c>
      <c r="N20" s="154">
        <v>3</v>
      </c>
      <c r="O20" s="153">
        <f t="shared" si="24"/>
        <v>6</v>
      </c>
      <c r="P20" s="167" t="str">
        <f t="shared" si="3"/>
        <v>Medio</v>
      </c>
      <c r="Q20" s="153">
        <v>10</v>
      </c>
      <c r="R20" s="153">
        <f t="shared" si="0"/>
        <v>60</v>
      </c>
      <c r="S20" s="153" t="str">
        <f t="shared" si="4"/>
        <v>III</v>
      </c>
      <c r="T20" s="155" t="str">
        <f t="shared" si="5"/>
        <v>Mejorable</v>
      </c>
      <c r="U20" s="137" t="s">
        <v>391</v>
      </c>
      <c r="V20" s="137" t="s">
        <v>392</v>
      </c>
      <c r="W20" s="137" t="s">
        <v>392</v>
      </c>
      <c r="X20" s="149" t="s">
        <v>405</v>
      </c>
      <c r="Y20" s="148" t="s">
        <v>278</v>
      </c>
      <c r="Z20" s="147" t="s">
        <v>607</v>
      </c>
      <c r="AA20" s="149" t="s">
        <v>608</v>
      </c>
      <c r="AB20" s="147" t="s">
        <v>390</v>
      </c>
      <c r="AC20" s="209" t="s">
        <v>658</v>
      </c>
      <c r="AD20" s="153">
        <v>2</v>
      </c>
      <c r="AE20" s="154">
        <v>2</v>
      </c>
      <c r="AF20" s="156">
        <f t="shared" si="1"/>
        <v>4</v>
      </c>
      <c r="AG20" s="157">
        <f t="shared" si="19"/>
        <v>40</v>
      </c>
      <c r="AH20" s="158" t="str">
        <f t="shared" si="6"/>
        <v>III</v>
      </c>
      <c r="AI20" s="155" t="str">
        <f t="shared" si="20"/>
        <v>Mejorable</v>
      </c>
      <c r="AJ20" s="159">
        <f t="shared" si="21"/>
        <v>60</v>
      </c>
      <c r="AK20" s="159">
        <f t="shared" si="22"/>
        <v>40</v>
      </c>
      <c r="AL20" s="160">
        <f t="shared" si="23"/>
        <v>0.33333333333333331</v>
      </c>
      <c r="AM20" s="161" t="s">
        <v>407</v>
      </c>
      <c r="AN20" s="210" t="s">
        <v>427</v>
      </c>
    </row>
    <row r="21" spans="1:40" ht="100.95" customHeight="1">
      <c r="A21" s="600"/>
      <c r="B21" s="162" t="s">
        <v>385</v>
      </c>
      <c r="C21" s="162" t="s">
        <v>386</v>
      </c>
      <c r="D21" s="319" t="s">
        <v>420</v>
      </c>
      <c r="E21" s="147" t="s">
        <v>586</v>
      </c>
      <c r="F21" s="311" t="s">
        <v>29</v>
      </c>
      <c r="G21" s="311" t="s">
        <v>43</v>
      </c>
      <c r="H21" s="311" t="s">
        <v>1011</v>
      </c>
      <c r="I21" s="147" t="s">
        <v>618</v>
      </c>
      <c r="J21" s="147" t="s">
        <v>397</v>
      </c>
      <c r="K21" s="147" t="s">
        <v>397</v>
      </c>
      <c r="L21" s="147" t="s">
        <v>397</v>
      </c>
      <c r="M21" s="153">
        <v>2</v>
      </c>
      <c r="N21" s="154">
        <v>3</v>
      </c>
      <c r="O21" s="153">
        <f t="shared" si="24"/>
        <v>6</v>
      </c>
      <c r="P21" s="167" t="str">
        <f t="shared" si="3"/>
        <v>Medio</v>
      </c>
      <c r="Q21" s="153">
        <v>10</v>
      </c>
      <c r="R21" s="153">
        <f t="shared" si="0"/>
        <v>60</v>
      </c>
      <c r="S21" s="153" t="str">
        <f t="shared" si="4"/>
        <v>III</v>
      </c>
      <c r="T21" s="155" t="str">
        <f t="shared" si="5"/>
        <v>Mejorable</v>
      </c>
      <c r="U21" s="137" t="s">
        <v>391</v>
      </c>
      <c r="V21" s="137" t="s">
        <v>392</v>
      </c>
      <c r="W21" s="137" t="s">
        <v>392</v>
      </c>
      <c r="X21" s="149" t="s">
        <v>619</v>
      </c>
      <c r="Y21" s="148" t="s">
        <v>278</v>
      </c>
      <c r="Z21" s="147" t="s">
        <v>392</v>
      </c>
      <c r="AA21" s="149" t="s">
        <v>621</v>
      </c>
      <c r="AB21" s="147" t="s">
        <v>390</v>
      </c>
      <c r="AC21" s="209" t="s">
        <v>622</v>
      </c>
      <c r="AD21" s="153">
        <v>2</v>
      </c>
      <c r="AE21" s="154">
        <v>2</v>
      </c>
      <c r="AF21" s="156">
        <f t="shared" si="1"/>
        <v>4</v>
      </c>
      <c r="AG21" s="157">
        <f t="shared" si="19"/>
        <v>40</v>
      </c>
      <c r="AH21" s="158" t="str">
        <f t="shared" si="6"/>
        <v>III</v>
      </c>
      <c r="AI21" s="155" t="str">
        <f t="shared" si="20"/>
        <v>Mejorable</v>
      </c>
      <c r="AJ21" s="159">
        <v>60</v>
      </c>
      <c r="AK21" s="159">
        <f t="shared" si="22"/>
        <v>40</v>
      </c>
      <c r="AL21" s="160">
        <f t="shared" si="23"/>
        <v>0.33333333333333331</v>
      </c>
      <c r="AM21" s="161" t="s">
        <v>407</v>
      </c>
      <c r="AN21" s="210" t="s">
        <v>427</v>
      </c>
    </row>
    <row r="22" spans="1:40" ht="196.2">
      <c r="A22" s="600"/>
      <c r="B22" s="162" t="s">
        <v>385</v>
      </c>
      <c r="C22" s="162" t="s">
        <v>386</v>
      </c>
      <c r="D22" s="351" t="s">
        <v>1099</v>
      </c>
      <c r="E22" s="147" t="s">
        <v>586</v>
      </c>
      <c r="F22" s="311" t="s">
        <v>29</v>
      </c>
      <c r="G22" s="311" t="s">
        <v>49</v>
      </c>
      <c r="H22" s="311" t="s">
        <v>1106</v>
      </c>
      <c r="I22" s="147" t="s">
        <v>724</v>
      </c>
      <c r="J22" s="147" t="s">
        <v>389</v>
      </c>
      <c r="K22" s="147" t="s">
        <v>397</v>
      </c>
      <c r="L22" s="147" t="s">
        <v>397</v>
      </c>
      <c r="M22" s="153">
        <v>6</v>
      </c>
      <c r="N22" s="154">
        <v>2</v>
      </c>
      <c r="O22" s="153">
        <f t="shared" si="24"/>
        <v>12</v>
      </c>
      <c r="P22" s="167" t="str">
        <f t="shared" si="3"/>
        <v>Alto</v>
      </c>
      <c r="Q22" s="153">
        <v>100</v>
      </c>
      <c r="R22" s="153">
        <f t="shared" si="0"/>
        <v>1200</v>
      </c>
      <c r="S22" s="153" t="str">
        <f t="shared" si="4"/>
        <v>I</v>
      </c>
      <c r="T22" s="155" t="str">
        <f t="shared" si="5"/>
        <v>No Aceptable</v>
      </c>
      <c r="U22" s="137" t="s">
        <v>391</v>
      </c>
      <c r="V22" s="137" t="s">
        <v>392</v>
      </c>
      <c r="W22" s="137" t="s">
        <v>392</v>
      </c>
      <c r="X22" s="149" t="s">
        <v>725</v>
      </c>
      <c r="Y22" s="148" t="s">
        <v>278</v>
      </c>
      <c r="Z22" s="147" t="s">
        <v>392</v>
      </c>
      <c r="AA22" s="149" t="s">
        <v>731</v>
      </c>
      <c r="AB22" s="147" t="s">
        <v>733</v>
      </c>
      <c r="AC22" s="209" t="s">
        <v>734</v>
      </c>
      <c r="AD22" s="153">
        <v>6</v>
      </c>
      <c r="AE22" s="154">
        <v>1</v>
      </c>
      <c r="AF22" s="156">
        <f t="shared" si="1"/>
        <v>6</v>
      </c>
      <c r="AG22" s="157">
        <f t="shared" si="19"/>
        <v>600</v>
      </c>
      <c r="AH22" s="158" t="str">
        <f t="shared" si="6"/>
        <v>I</v>
      </c>
      <c r="AI22" s="155" t="str">
        <f t="shared" si="20"/>
        <v>No Aceptable</v>
      </c>
      <c r="AJ22" s="159">
        <v>1200</v>
      </c>
      <c r="AK22" s="159">
        <f t="shared" si="22"/>
        <v>600</v>
      </c>
      <c r="AL22" s="160">
        <f t="shared" si="23"/>
        <v>0.5</v>
      </c>
      <c r="AM22" s="161" t="s">
        <v>819</v>
      </c>
      <c r="AN22" s="210" t="s">
        <v>395</v>
      </c>
    </row>
    <row r="23" spans="1:40" ht="159" customHeight="1">
      <c r="A23" s="600"/>
      <c r="B23" s="162" t="s">
        <v>385</v>
      </c>
      <c r="C23" s="162" t="s">
        <v>386</v>
      </c>
      <c r="D23" s="319" t="s">
        <v>420</v>
      </c>
      <c r="E23" s="147" t="s">
        <v>586</v>
      </c>
      <c r="F23" s="311" t="s">
        <v>29</v>
      </c>
      <c r="G23" s="311" t="s">
        <v>49</v>
      </c>
      <c r="H23" s="311" t="s">
        <v>1111</v>
      </c>
      <c r="I23" s="147" t="s">
        <v>623</v>
      </c>
      <c r="J23" s="147" t="s">
        <v>389</v>
      </c>
      <c r="K23" s="149" t="s">
        <v>624</v>
      </c>
      <c r="L23" s="149" t="s">
        <v>625</v>
      </c>
      <c r="M23" s="153">
        <v>2</v>
      </c>
      <c r="N23" s="154">
        <v>3</v>
      </c>
      <c r="O23" s="153">
        <f t="shared" si="24"/>
        <v>6</v>
      </c>
      <c r="P23" s="167" t="str">
        <f t="shared" si="3"/>
        <v>Medio</v>
      </c>
      <c r="Q23" s="153">
        <v>100</v>
      </c>
      <c r="R23" s="153">
        <f t="shared" si="0"/>
        <v>600</v>
      </c>
      <c r="S23" s="153" t="str">
        <f t="shared" si="4"/>
        <v>I</v>
      </c>
      <c r="T23" s="155" t="str">
        <f t="shared" si="5"/>
        <v>No Aceptable</v>
      </c>
      <c r="U23" s="137" t="s">
        <v>391</v>
      </c>
      <c r="V23" s="137" t="s">
        <v>392</v>
      </c>
      <c r="W23" s="137" t="s">
        <v>392</v>
      </c>
      <c r="X23" s="149" t="s">
        <v>626</v>
      </c>
      <c r="Y23" s="148" t="s">
        <v>278</v>
      </c>
      <c r="Z23" s="147" t="s">
        <v>627</v>
      </c>
      <c r="AA23" s="149" t="s">
        <v>628</v>
      </c>
      <c r="AB23" s="147" t="s">
        <v>390</v>
      </c>
      <c r="AC23" s="209" t="s">
        <v>660</v>
      </c>
      <c r="AD23" s="153">
        <v>2</v>
      </c>
      <c r="AE23" s="154">
        <v>2</v>
      </c>
      <c r="AF23" s="156">
        <f t="shared" si="1"/>
        <v>4</v>
      </c>
      <c r="AG23" s="157">
        <f t="shared" si="19"/>
        <v>400</v>
      </c>
      <c r="AH23" s="158" t="str">
        <f t="shared" si="6"/>
        <v>II</v>
      </c>
      <c r="AI23" s="155" t="str">
        <f t="shared" si="20"/>
        <v>No Aceptable o Aceptable con Control Especifico</v>
      </c>
      <c r="AJ23" s="159">
        <v>600</v>
      </c>
      <c r="AK23" s="159">
        <f t="shared" si="22"/>
        <v>400</v>
      </c>
      <c r="AL23" s="160">
        <f t="shared" si="23"/>
        <v>0.33333333333333331</v>
      </c>
      <c r="AM23" s="161" t="s">
        <v>407</v>
      </c>
      <c r="AN23" s="210" t="s">
        <v>427</v>
      </c>
    </row>
    <row r="24" spans="1:40" ht="208.95" customHeight="1">
      <c r="A24" s="600"/>
      <c r="B24" s="162" t="s">
        <v>385</v>
      </c>
      <c r="C24" s="162" t="s">
        <v>386</v>
      </c>
      <c r="D24" s="351" t="s">
        <v>1099</v>
      </c>
      <c r="E24" s="147" t="s">
        <v>586</v>
      </c>
      <c r="F24" s="311" t="s">
        <v>29</v>
      </c>
      <c r="G24" s="311" t="s">
        <v>56</v>
      </c>
      <c r="H24" s="311" t="s">
        <v>1107</v>
      </c>
      <c r="I24" s="147" t="s">
        <v>632</v>
      </c>
      <c r="J24" s="149" t="s">
        <v>631</v>
      </c>
      <c r="K24" s="149" t="s">
        <v>630</v>
      </c>
      <c r="L24" s="149" t="s">
        <v>637</v>
      </c>
      <c r="M24" s="153">
        <v>2</v>
      </c>
      <c r="N24" s="154">
        <v>4</v>
      </c>
      <c r="O24" s="153">
        <f t="shared" si="24"/>
        <v>8</v>
      </c>
      <c r="P24" s="167" t="str">
        <f t="shared" si="3"/>
        <v>Medio</v>
      </c>
      <c r="Q24" s="153">
        <v>100</v>
      </c>
      <c r="R24" s="153">
        <f t="shared" si="0"/>
        <v>800</v>
      </c>
      <c r="S24" s="153" t="str">
        <f t="shared" si="4"/>
        <v>I</v>
      </c>
      <c r="T24" s="155" t="str">
        <f t="shared" si="5"/>
        <v>No Aceptable</v>
      </c>
      <c r="U24" s="137" t="s">
        <v>391</v>
      </c>
      <c r="V24" s="137" t="s">
        <v>392</v>
      </c>
      <c r="W24" s="137" t="s">
        <v>392</v>
      </c>
      <c r="X24" s="149" t="s">
        <v>626</v>
      </c>
      <c r="Y24" s="148" t="s">
        <v>278</v>
      </c>
      <c r="Z24" s="147" t="s">
        <v>633</v>
      </c>
      <c r="AA24" s="149" t="s">
        <v>640</v>
      </c>
      <c r="AB24" s="147" t="s">
        <v>635</v>
      </c>
      <c r="AC24" s="209" t="s">
        <v>642</v>
      </c>
      <c r="AD24" s="153">
        <v>2</v>
      </c>
      <c r="AE24" s="154">
        <v>2</v>
      </c>
      <c r="AF24" s="156">
        <f t="shared" si="1"/>
        <v>4</v>
      </c>
      <c r="AG24" s="157">
        <f t="shared" si="19"/>
        <v>400</v>
      </c>
      <c r="AH24" s="158" t="str">
        <f t="shared" si="6"/>
        <v>II</v>
      </c>
      <c r="AI24" s="155" t="str">
        <f t="shared" si="20"/>
        <v>No Aceptable o Aceptable con Control Especifico</v>
      </c>
      <c r="AJ24" s="159">
        <v>800</v>
      </c>
      <c r="AK24" s="159">
        <f t="shared" si="22"/>
        <v>400</v>
      </c>
      <c r="AL24" s="160">
        <f t="shared" si="23"/>
        <v>0.5</v>
      </c>
      <c r="AM24" s="161" t="s">
        <v>407</v>
      </c>
      <c r="AN24" s="210" t="s">
        <v>395</v>
      </c>
    </row>
    <row r="25" spans="1:40" ht="213" customHeight="1">
      <c r="A25" s="600"/>
      <c r="B25" s="162" t="s">
        <v>385</v>
      </c>
      <c r="C25" s="162" t="s">
        <v>574</v>
      </c>
      <c r="D25" s="351" t="s">
        <v>1099</v>
      </c>
      <c r="E25" s="147" t="s">
        <v>586</v>
      </c>
      <c r="F25" s="311" t="s">
        <v>29</v>
      </c>
      <c r="G25" s="311" t="s">
        <v>62</v>
      </c>
      <c r="H25" s="311" t="s">
        <v>1108</v>
      </c>
      <c r="I25" s="147" t="s">
        <v>681</v>
      </c>
      <c r="J25" s="149" t="s">
        <v>389</v>
      </c>
      <c r="K25" s="149" t="s">
        <v>397</v>
      </c>
      <c r="L25" s="149" t="s">
        <v>682</v>
      </c>
      <c r="M25" s="153">
        <v>6</v>
      </c>
      <c r="N25" s="154">
        <v>1</v>
      </c>
      <c r="O25" s="153">
        <f t="shared" si="24"/>
        <v>6</v>
      </c>
      <c r="P25" s="167" t="str">
        <f t="shared" si="3"/>
        <v>Medio</v>
      </c>
      <c r="Q25" s="153">
        <v>100</v>
      </c>
      <c r="R25" s="153">
        <f t="shared" si="0"/>
        <v>600</v>
      </c>
      <c r="S25" s="153" t="str">
        <f t="shared" si="4"/>
        <v>I</v>
      </c>
      <c r="T25" s="155" t="str">
        <f t="shared" si="5"/>
        <v>No Aceptable</v>
      </c>
      <c r="U25" s="137" t="s">
        <v>391</v>
      </c>
      <c r="V25" s="137" t="s">
        <v>392</v>
      </c>
      <c r="W25" s="137" t="s">
        <v>392</v>
      </c>
      <c r="X25" s="149" t="s">
        <v>626</v>
      </c>
      <c r="Y25" s="148" t="s">
        <v>278</v>
      </c>
      <c r="Z25" s="147" t="s">
        <v>392</v>
      </c>
      <c r="AA25" s="149" t="s">
        <v>683</v>
      </c>
      <c r="AB25" s="147" t="s">
        <v>390</v>
      </c>
      <c r="AC25" s="209" t="s">
        <v>688</v>
      </c>
      <c r="AD25" s="153">
        <v>2</v>
      </c>
      <c r="AE25" s="154">
        <v>1</v>
      </c>
      <c r="AF25" s="156">
        <f t="shared" si="1"/>
        <v>2</v>
      </c>
      <c r="AG25" s="157">
        <f t="shared" si="19"/>
        <v>200</v>
      </c>
      <c r="AH25" s="158" t="str">
        <f t="shared" si="6"/>
        <v>II</v>
      </c>
      <c r="AI25" s="155" t="str">
        <f t="shared" si="20"/>
        <v>No Aceptable o Aceptable con Control Especifico</v>
      </c>
      <c r="AJ25" s="159">
        <v>600</v>
      </c>
      <c r="AK25" s="159">
        <f t="shared" si="22"/>
        <v>200</v>
      </c>
      <c r="AL25" s="160">
        <f t="shared" si="23"/>
        <v>0.66666666666666663</v>
      </c>
      <c r="AM25" s="161" t="s">
        <v>394</v>
      </c>
      <c r="AN25" s="210" t="s">
        <v>399</v>
      </c>
    </row>
    <row r="26" spans="1:40" ht="211.95" customHeight="1">
      <c r="A26" s="600"/>
      <c r="B26" s="162" t="s">
        <v>385</v>
      </c>
      <c r="C26" s="162" t="s">
        <v>574</v>
      </c>
      <c r="D26" s="149" t="s">
        <v>721</v>
      </c>
      <c r="E26" s="147" t="s">
        <v>586</v>
      </c>
      <c r="F26" s="311" t="s">
        <v>29</v>
      </c>
      <c r="G26" s="311" t="s">
        <v>67</v>
      </c>
      <c r="H26" s="311" t="s">
        <v>1109</v>
      </c>
      <c r="I26" s="147" t="s">
        <v>684</v>
      </c>
      <c r="J26" s="149" t="s">
        <v>389</v>
      </c>
      <c r="K26" s="149" t="s">
        <v>397</v>
      </c>
      <c r="L26" s="149" t="s">
        <v>685</v>
      </c>
      <c r="M26" s="153">
        <v>6</v>
      </c>
      <c r="N26" s="154">
        <v>1</v>
      </c>
      <c r="O26" s="153">
        <f t="shared" si="24"/>
        <v>6</v>
      </c>
      <c r="P26" s="167" t="str">
        <f t="shared" si="3"/>
        <v>Medio</v>
      </c>
      <c r="Q26" s="153">
        <v>100</v>
      </c>
      <c r="R26" s="153">
        <f t="shared" si="0"/>
        <v>600</v>
      </c>
      <c r="S26" s="153" t="str">
        <f t="shared" si="4"/>
        <v>I</v>
      </c>
      <c r="T26" s="155" t="str">
        <f t="shared" si="5"/>
        <v>No Aceptable</v>
      </c>
      <c r="U26" s="137" t="s">
        <v>391</v>
      </c>
      <c r="V26" s="137" t="s">
        <v>392</v>
      </c>
      <c r="W26" s="137" t="s">
        <v>392</v>
      </c>
      <c r="X26" s="149" t="s">
        <v>626</v>
      </c>
      <c r="Y26" s="148" t="s">
        <v>278</v>
      </c>
      <c r="Z26" s="147" t="s">
        <v>392</v>
      </c>
      <c r="AA26" s="149" t="s">
        <v>686</v>
      </c>
      <c r="AB26" s="147" t="s">
        <v>390</v>
      </c>
      <c r="AC26" s="209" t="s">
        <v>687</v>
      </c>
      <c r="AD26" s="153">
        <v>2</v>
      </c>
      <c r="AE26" s="154">
        <v>1</v>
      </c>
      <c r="AF26" s="156">
        <f t="shared" si="1"/>
        <v>2</v>
      </c>
      <c r="AG26" s="157">
        <f t="shared" si="19"/>
        <v>200</v>
      </c>
      <c r="AH26" s="158" t="str">
        <f t="shared" si="6"/>
        <v>II</v>
      </c>
      <c r="AI26" s="155" t="str">
        <f t="shared" si="20"/>
        <v>No Aceptable o Aceptable con Control Especifico</v>
      </c>
      <c r="AJ26" s="159">
        <v>600</v>
      </c>
      <c r="AK26" s="159">
        <f t="shared" si="22"/>
        <v>200</v>
      </c>
      <c r="AL26" s="160">
        <f t="shared" si="23"/>
        <v>0.66666666666666663</v>
      </c>
      <c r="AM26" s="161" t="s">
        <v>394</v>
      </c>
      <c r="AN26" s="210" t="s">
        <v>399</v>
      </c>
    </row>
    <row r="27" spans="1:40" ht="211.95" customHeight="1">
      <c r="A27" s="600"/>
      <c r="B27" s="162" t="s">
        <v>385</v>
      </c>
      <c r="C27" s="162" t="s">
        <v>574</v>
      </c>
      <c r="D27" s="149" t="s">
        <v>721</v>
      </c>
      <c r="E27" s="147" t="s">
        <v>586</v>
      </c>
      <c r="F27" s="311" t="s">
        <v>30</v>
      </c>
      <c r="G27" s="311" t="s">
        <v>44</v>
      </c>
      <c r="H27" s="311" t="s">
        <v>636</v>
      </c>
      <c r="I27" s="147" t="s">
        <v>645</v>
      </c>
      <c r="J27" s="147" t="s">
        <v>390</v>
      </c>
      <c r="K27" s="147" t="s">
        <v>638</v>
      </c>
      <c r="L27" s="147" t="s">
        <v>639</v>
      </c>
      <c r="M27" s="153">
        <v>2</v>
      </c>
      <c r="N27" s="154">
        <v>4</v>
      </c>
      <c r="O27" s="153">
        <f t="shared" si="24"/>
        <v>8</v>
      </c>
      <c r="P27" s="167" t="str">
        <f t="shared" si="3"/>
        <v>Medio</v>
      </c>
      <c r="Q27" s="153">
        <v>100</v>
      </c>
      <c r="R27" s="153">
        <f t="shared" si="0"/>
        <v>800</v>
      </c>
      <c r="S27" s="153" t="str">
        <f t="shared" si="4"/>
        <v>I</v>
      </c>
      <c r="T27" s="155" t="str">
        <f t="shared" si="5"/>
        <v>No Aceptable</v>
      </c>
      <c r="U27" s="137" t="s">
        <v>391</v>
      </c>
      <c r="V27" s="137" t="s">
        <v>392</v>
      </c>
      <c r="W27" s="137" t="s">
        <v>392</v>
      </c>
      <c r="X27" s="149" t="s">
        <v>626</v>
      </c>
      <c r="Y27" s="148" t="s">
        <v>278</v>
      </c>
      <c r="Z27" s="147" t="s">
        <v>392</v>
      </c>
      <c r="AA27" s="149" t="s">
        <v>647</v>
      </c>
      <c r="AB27" s="147" t="s">
        <v>641</v>
      </c>
      <c r="AC27" s="209" t="s">
        <v>643</v>
      </c>
      <c r="AD27" s="153">
        <v>2</v>
      </c>
      <c r="AE27" s="154">
        <v>3</v>
      </c>
      <c r="AF27" s="156">
        <f t="shared" si="1"/>
        <v>6</v>
      </c>
      <c r="AG27" s="157">
        <f t="shared" si="19"/>
        <v>600</v>
      </c>
      <c r="AH27" s="158" t="str">
        <f t="shared" si="6"/>
        <v>I</v>
      </c>
      <c r="AI27" s="155" t="str">
        <f t="shared" si="20"/>
        <v>No Aceptable</v>
      </c>
      <c r="AJ27" s="159">
        <v>800</v>
      </c>
      <c r="AK27" s="159">
        <f t="shared" si="22"/>
        <v>600</v>
      </c>
      <c r="AL27" s="160">
        <f t="shared" si="23"/>
        <v>0.25</v>
      </c>
      <c r="AM27" s="161" t="s">
        <v>407</v>
      </c>
      <c r="AN27" s="210" t="s">
        <v>634</v>
      </c>
    </row>
    <row r="28" spans="1:40" ht="210" customHeight="1">
      <c r="A28" s="600"/>
      <c r="B28" s="162" t="s">
        <v>385</v>
      </c>
      <c r="C28" s="162" t="s">
        <v>574</v>
      </c>
      <c r="D28" s="149" t="s">
        <v>721</v>
      </c>
      <c r="E28" s="147" t="s">
        <v>586</v>
      </c>
      <c r="F28" s="352" t="s">
        <v>30</v>
      </c>
      <c r="G28" s="311" t="s">
        <v>57</v>
      </c>
      <c r="H28" s="311" t="s">
        <v>644</v>
      </c>
      <c r="I28" s="147" t="s">
        <v>646</v>
      </c>
      <c r="J28" s="147" t="s">
        <v>390</v>
      </c>
      <c r="K28" s="147" t="s">
        <v>638</v>
      </c>
      <c r="L28" s="147" t="s">
        <v>639</v>
      </c>
      <c r="M28" s="153">
        <v>2</v>
      </c>
      <c r="N28" s="154">
        <v>4</v>
      </c>
      <c r="O28" s="153">
        <f t="shared" si="24"/>
        <v>8</v>
      </c>
      <c r="P28" s="167" t="str">
        <f t="shared" si="3"/>
        <v>Medio</v>
      </c>
      <c r="Q28" s="153">
        <v>100</v>
      </c>
      <c r="R28" s="153">
        <f t="shared" si="0"/>
        <v>800</v>
      </c>
      <c r="S28" s="153" t="str">
        <f t="shared" si="4"/>
        <v>I</v>
      </c>
      <c r="T28" s="155" t="str">
        <f t="shared" si="5"/>
        <v>No Aceptable</v>
      </c>
      <c r="U28" s="137" t="s">
        <v>391</v>
      </c>
      <c r="V28" s="137" t="s">
        <v>392</v>
      </c>
      <c r="W28" s="137" t="s">
        <v>392</v>
      </c>
      <c r="X28" s="149" t="s">
        <v>626</v>
      </c>
      <c r="Y28" s="148" t="s">
        <v>278</v>
      </c>
      <c r="Z28" s="147" t="s">
        <v>392</v>
      </c>
      <c r="AA28" s="149" t="s">
        <v>689</v>
      </c>
      <c r="AB28" s="147" t="s">
        <v>641</v>
      </c>
      <c r="AC28" s="209" t="s">
        <v>643</v>
      </c>
      <c r="AD28" s="153">
        <v>2</v>
      </c>
      <c r="AE28" s="154">
        <v>3</v>
      </c>
      <c r="AF28" s="156">
        <f t="shared" si="1"/>
        <v>6</v>
      </c>
      <c r="AG28" s="157">
        <f t="shared" si="19"/>
        <v>600</v>
      </c>
      <c r="AH28" s="158" t="str">
        <f t="shared" si="6"/>
        <v>I</v>
      </c>
      <c r="AI28" s="155" t="str">
        <f t="shared" si="20"/>
        <v>No Aceptable</v>
      </c>
      <c r="AJ28" s="159">
        <v>800</v>
      </c>
      <c r="AK28" s="159">
        <f t="shared" si="22"/>
        <v>600</v>
      </c>
      <c r="AL28" s="160">
        <f t="shared" si="23"/>
        <v>0.25</v>
      </c>
      <c r="AM28" s="161" t="s">
        <v>407</v>
      </c>
      <c r="AN28" s="210" t="s">
        <v>634</v>
      </c>
    </row>
  </sheetData>
  <mergeCells count="47">
    <mergeCell ref="AB5:AI5"/>
    <mergeCell ref="A1:AB2"/>
    <mergeCell ref="AC1:AI2"/>
    <mergeCell ref="A3:D3"/>
    <mergeCell ref="E3:I3"/>
    <mergeCell ref="K3:S3"/>
    <mergeCell ref="T3:U3"/>
    <mergeCell ref="V3:AB3"/>
    <mergeCell ref="AC3:AD3"/>
    <mergeCell ref="AE3:AI3"/>
    <mergeCell ref="B4:E4"/>
    <mergeCell ref="H4:K4"/>
    <mergeCell ref="M4:P4"/>
    <mergeCell ref="Q4:Y4"/>
    <mergeCell ref="AB4:AI4"/>
    <mergeCell ref="B6:E6"/>
    <mergeCell ref="H6:K6"/>
    <mergeCell ref="M6:P6"/>
    <mergeCell ref="Q6:Y6"/>
    <mergeCell ref="AB6:AI6"/>
    <mergeCell ref="AJ8:AL9"/>
    <mergeCell ref="AM8:AM10"/>
    <mergeCell ref="AN8:AN10"/>
    <mergeCell ref="A9:A10"/>
    <mergeCell ref="B9:B10"/>
    <mergeCell ref="C9:C10"/>
    <mergeCell ref="D9:D10"/>
    <mergeCell ref="E9:E10"/>
    <mergeCell ref="F9:H9"/>
    <mergeCell ref="I9:I10"/>
    <mergeCell ref="A8:I8"/>
    <mergeCell ref="J8:S8"/>
    <mergeCell ref="T8:AB8"/>
    <mergeCell ref="AC8:AI8"/>
    <mergeCell ref="AH9:AH10"/>
    <mergeCell ref="AI9:AI10"/>
    <mergeCell ref="Z9:AB9"/>
    <mergeCell ref="AG9:AG10"/>
    <mergeCell ref="AC9:AC10"/>
    <mergeCell ref="AD9:AD10"/>
    <mergeCell ref="AE9:AE10"/>
    <mergeCell ref="AF9:AF10"/>
    <mergeCell ref="A11:A28"/>
    <mergeCell ref="J9:L9"/>
    <mergeCell ref="M9:S9"/>
    <mergeCell ref="U9:W9"/>
    <mergeCell ref="X9:Y9"/>
  </mergeCells>
  <phoneticPr fontId="57" type="noConversion"/>
  <conditionalFormatting sqref="M13:N14 Q13:Q14">
    <cfRule type="cellIs" dxfId="18" priority="7" stopIfTrue="1" operator="greaterThan">
      <formula>#REF!</formula>
    </cfRule>
  </conditionalFormatting>
  <conditionalFormatting sqref="M11:O12 AD11:AE12 M15:O17 AD15:AE17 M19:O28 AD19:AE28">
    <cfRule type="cellIs" dxfId="17" priority="43" stopIfTrue="1" operator="greaterThan">
      <formula>#REF!</formula>
    </cfRule>
  </conditionalFormatting>
  <conditionalFormatting sqref="M18:O18">
    <cfRule type="cellIs" dxfId="16" priority="29" stopIfTrue="1" operator="greaterThan">
      <formula>#REF!</formula>
    </cfRule>
  </conditionalFormatting>
  <conditionalFormatting sqref="P11:P13">
    <cfRule type="cellIs" dxfId="15" priority="24" stopIfTrue="1" operator="greaterThan">
      <formula>#REF!</formula>
    </cfRule>
  </conditionalFormatting>
  <conditionalFormatting sqref="P13">
    <cfRule type="iconSet" priority="28">
      <iconSet>
        <cfvo type="percent" val="0"/>
        <cfvo type="percent" val="9"/>
        <cfvo type="percent" val="23"/>
      </iconSet>
    </cfRule>
    <cfRule type="iconSet" priority="27">
      <iconSet showValue="0">
        <cfvo type="percent" val="0"/>
        <cfvo type="num" val="10"/>
        <cfvo type="num" val="24"/>
      </iconSet>
    </cfRule>
    <cfRule type="iconSet" priority="26">
      <iconSet showValue="0" reverse="1">
        <cfvo type="percent" val="0"/>
        <cfvo type="num" val="10"/>
        <cfvo type="num" val="24"/>
      </iconSet>
    </cfRule>
    <cfRule type="colorScale" priority="25">
      <colorScale>
        <cfvo type="num" val="6"/>
        <cfvo type="num" val="9"/>
        <cfvo type="num" val="23"/>
        <color rgb="FFF8696B"/>
        <color rgb="FFFFEB84"/>
        <color rgb="FF63BE7B"/>
      </colorScale>
    </cfRule>
  </conditionalFormatting>
  <conditionalFormatting sqref="P14">
    <cfRule type="cellIs" dxfId="14" priority="12" stopIfTrue="1" operator="greaterThan">
      <formula>#REF!</formula>
    </cfRule>
    <cfRule type="colorScale" priority="13">
      <colorScale>
        <cfvo type="num" val="6"/>
        <cfvo type="num" val="9"/>
        <cfvo type="num" val="23"/>
        <color rgb="FFF8696B"/>
        <color rgb="FFFFEB84"/>
        <color rgb="FF63BE7B"/>
      </colorScale>
    </cfRule>
    <cfRule type="iconSet" priority="14">
      <iconSet showValue="0" reverse="1">
        <cfvo type="percent" val="0"/>
        <cfvo type="num" val="10"/>
        <cfvo type="num" val="24"/>
      </iconSet>
    </cfRule>
    <cfRule type="iconSet" priority="15">
      <iconSet showValue="0">
        <cfvo type="percent" val="0"/>
        <cfvo type="num" val="10"/>
        <cfvo type="num" val="24"/>
      </iconSet>
    </cfRule>
    <cfRule type="iconSet" priority="16">
      <iconSet>
        <cfvo type="percent" val="0"/>
        <cfvo type="percent" val="9"/>
        <cfvo type="percent" val="23"/>
      </iconSet>
    </cfRule>
  </conditionalFormatting>
  <conditionalFormatting sqref="P18">
    <cfRule type="iconSet" priority="41">
      <iconSet>
        <cfvo type="percent" val="0"/>
        <cfvo type="percent" val="9"/>
        <cfvo type="percent" val="23"/>
      </iconSet>
    </cfRule>
    <cfRule type="iconSet" priority="40">
      <iconSet showValue="0">
        <cfvo type="percent" val="0"/>
        <cfvo type="num" val="10"/>
        <cfvo type="num" val="24"/>
      </iconSet>
    </cfRule>
    <cfRule type="iconSet" priority="39">
      <iconSet showValue="0" reverse="1">
        <cfvo type="percent" val="0"/>
        <cfvo type="num" val="10"/>
        <cfvo type="num" val="24"/>
      </iconSet>
    </cfRule>
    <cfRule type="colorScale" priority="38">
      <colorScale>
        <cfvo type="num" val="6"/>
        <cfvo type="num" val="9"/>
        <cfvo type="num" val="23"/>
        <color rgb="FFF8696B"/>
        <color rgb="FFFFEB84"/>
        <color rgb="FF63BE7B"/>
      </colorScale>
    </cfRule>
  </conditionalFormatting>
  <conditionalFormatting sqref="P19:P28 P11:P12 P15:P17">
    <cfRule type="iconSet" priority="2491">
      <iconSet>
        <cfvo type="percent" val="0"/>
        <cfvo type="percent" val="9"/>
        <cfvo type="percent" val="23"/>
      </iconSet>
    </cfRule>
    <cfRule type="colorScale" priority="2488">
      <colorScale>
        <cfvo type="num" val="6"/>
        <cfvo type="num" val="9"/>
        <cfvo type="num" val="23"/>
        <color rgb="FFF8696B"/>
        <color rgb="FFFFEB84"/>
        <color rgb="FF63BE7B"/>
      </colorScale>
    </cfRule>
    <cfRule type="iconSet" priority="2489">
      <iconSet showValue="0" reverse="1">
        <cfvo type="percent" val="0"/>
        <cfvo type="num" val="10"/>
        <cfvo type="num" val="24"/>
      </iconSet>
    </cfRule>
    <cfRule type="iconSet" priority="2490">
      <iconSet showValue="0">
        <cfvo type="percent" val="0"/>
        <cfvo type="num" val="10"/>
        <cfvo type="num" val="24"/>
      </iconSet>
    </cfRule>
  </conditionalFormatting>
  <conditionalFormatting sqref="P18:R18">
    <cfRule type="cellIs" dxfId="13" priority="30" stopIfTrue="1" operator="greaterThan">
      <formula>#REF!</formula>
    </cfRule>
  </conditionalFormatting>
  <conditionalFormatting sqref="Q11:R12 P15:R17 P19:R28">
    <cfRule type="cellIs" dxfId="12" priority="42" stopIfTrue="1" operator="greaterThan">
      <formula>#REF!</formula>
    </cfRule>
  </conditionalFormatting>
  <conditionalFormatting sqref="T11:T28">
    <cfRule type="containsText" dxfId="11" priority="9" stopIfTrue="1" operator="containsText" text="NO Aceptable">
      <formula>NOT(ISERROR(SEARCH("NO Aceptable",T11)))</formula>
    </cfRule>
    <cfRule type="containsText" dxfId="10" priority="8" stopIfTrue="1" operator="containsText" text="No Aceptable o Aceptable con Control Especifico">
      <formula>NOT(ISERROR(SEARCH("No Aceptable o Aceptable con Control Especifico",T11)))</formula>
    </cfRule>
    <cfRule type="containsText" dxfId="9" priority="11" stopIfTrue="1" operator="containsText" text="Aceptable">
      <formula>NOT(ISERROR(SEARCH("Aceptable",T11)))</formula>
    </cfRule>
    <cfRule type="containsText" dxfId="8" priority="10" stopIfTrue="1" operator="containsText" text="Mejorable">
      <formula>NOT(ISERROR(SEARCH("Mejorable",T11)))</formula>
    </cfRule>
  </conditionalFormatting>
  <conditionalFormatting sqref="AD13:AE13">
    <cfRule type="cellIs" dxfId="7" priority="17" stopIfTrue="1" operator="greaterThan">
      <formula>#REF!</formula>
    </cfRule>
  </conditionalFormatting>
  <conditionalFormatting sqref="AD14:AE14">
    <cfRule type="cellIs" dxfId="6" priority="1" stopIfTrue="1" operator="greaterThan">
      <formula>#REF!</formula>
    </cfRule>
  </conditionalFormatting>
  <conditionalFormatting sqref="AD18:AE18">
    <cfRule type="cellIs" dxfId="5" priority="31" stopIfTrue="1" operator="greaterThan">
      <formula>#REF!</formula>
    </cfRule>
  </conditionalFormatting>
  <conditionalFormatting sqref="AG11:AG28">
    <cfRule type="containsText" dxfId="4" priority="2" stopIfTrue="1" operator="containsText" text="ACEPTABLE">
      <formula>NOT(ISERROR(SEARCH("ACEPTABLE",AG11)))</formula>
    </cfRule>
  </conditionalFormatting>
  <conditionalFormatting sqref="AI11:AI28">
    <cfRule type="containsText" dxfId="3" priority="6" stopIfTrue="1" operator="containsText" text="Aceptable">
      <formula>NOT(ISERROR(SEARCH("Aceptable",AI11)))</formula>
    </cfRule>
    <cfRule type="containsText" dxfId="2" priority="5" stopIfTrue="1" operator="containsText" text="Mejorable">
      <formula>NOT(ISERROR(SEARCH("Mejorable",AI11)))</formula>
    </cfRule>
    <cfRule type="containsText" dxfId="1" priority="4" stopIfTrue="1" operator="containsText" text="NO Aceptable">
      <formula>NOT(ISERROR(SEARCH("NO Aceptable",AI11)))</formula>
    </cfRule>
    <cfRule type="containsText" dxfId="0" priority="3" stopIfTrue="1" operator="containsText" text="No Aceptable o Aceptable con Control Especifico">
      <formula>NOT(ISERROR(SEARCH("No Aceptable o Aceptable con Control Especifico",AI11)))</formula>
    </cfRule>
  </conditionalFormatting>
  <dataValidations count="7">
    <dataValidation type="list" allowBlank="1" showInputMessage="1" showErrorMessage="1" sqref="C11:C28" xr:uid="{5EFFC305-6741-354D-9EEC-76E4DB47C63B}">
      <formula1>"INTERNA,EXTERNA"</formula1>
    </dataValidation>
    <dataValidation type="list" allowBlank="1" showInputMessage="1" showErrorMessage="1" sqref="G11:G28" xr:uid="{6EB2FB2E-C37E-434C-B13C-AAE49B7FC888}">
      <formula1>INDIRECT($F11)</formula1>
    </dataValidation>
    <dataValidation type="list" allowBlank="1" showInputMessage="1" showErrorMessage="1" sqref="Y11:Y28" xr:uid="{252A3A9E-9F2F-9948-BA58-717022D45E46}">
      <formula1>"SI,NO"</formula1>
    </dataValidation>
    <dataValidation type="list" allowBlank="1" showInputMessage="1" showErrorMessage="1" sqref="M11:M28 AD11:AD28" xr:uid="{1AD96C9B-8120-1B4C-8EC6-8CCF3E7657C9}">
      <formula1>"10, 6, 2, 1"</formula1>
    </dataValidation>
    <dataValidation type="list" allowBlank="1" showInputMessage="1" showErrorMessage="1" sqref="N11:N28 AE11:AE28" xr:uid="{20AD7231-D0FD-904E-A26F-9A8397B54373}">
      <formula1>"4, 3, 2, 1"</formula1>
    </dataValidation>
    <dataValidation type="list" allowBlank="1" showInputMessage="1" showErrorMessage="1" sqref="Q11:Q28" xr:uid="{A85B67FF-8670-BB40-98EE-D228DF636DC9}">
      <formula1>"100,60,25,10"</formula1>
    </dataValidation>
    <dataValidation type="list" allowBlank="1" showInputMessage="1" showErrorMessage="1" sqref="B11:B28" xr:uid="{A264FBD1-2E2E-0946-8204-B4DCB74CB805}">
      <formula1>"RUTINARIA,NO RUTINARIA"</formula1>
    </dataValidation>
  </dataValidations>
  <pageMargins left="0.7" right="0.7" top="0.75" bottom="0.75" header="0.3" footer="0.3"/>
  <pageSetup orientation="portrait" horizontalDpi="0" verticalDpi="0"/>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BC8C686F-7ABE-2B4B-86A3-C4A22737760C}">
          <x14:formula1>
            <xm:f>'Peligros GTC 45'!$B$3:$H$3</xm:f>
          </x14:formula1>
          <xm:sqref>F11:F28</xm:sqref>
        </x14:dataValidation>
      </x14:dataValidation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3A9870-714C-5B49-A69B-38A092132103}">
  <dimension ref="A1:S42"/>
  <sheetViews>
    <sheetView workbookViewId="0">
      <selection activeCell="E10" sqref="E10:O10"/>
    </sheetView>
  </sheetViews>
  <sheetFormatPr baseColWidth="10" defaultColWidth="10.69921875" defaultRowHeight="13.2"/>
  <cols>
    <col min="1" max="1" width="3.5" style="122" bestFit="1" customWidth="1"/>
    <col min="2" max="3" width="7.19921875" style="122" customWidth="1"/>
    <col min="4" max="4" width="6.69921875" style="122" customWidth="1"/>
    <col min="5" max="5" width="7.69921875" style="122" customWidth="1"/>
    <col min="6" max="9" width="6.19921875" style="122" customWidth="1"/>
    <col min="10" max="10" width="3.69921875" style="122" customWidth="1"/>
    <col min="11" max="11" width="4.19921875" style="122" customWidth="1"/>
    <col min="12" max="14" width="6.19921875" style="122" customWidth="1"/>
    <col min="15" max="15" width="5.5" style="122" customWidth="1"/>
    <col min="16" max="16384" width="10.69921875" style="70"/>
  </cols>
  <sheetData>
    <row r="1" spans="1:19" ht="13.8">
      <c r="A1" s="605" t="s">
        <v>503</v>
      </c>
      <c r="B1" s="605"/>
      <c r="C1" s="605"/>
      <c r="D1" s="605"/>
      <c r="E1" s="605"/>
      <c r="F1" s="605"/>
      <c r="G1" s="605"/>
      <c r="H1" s="605"/>
      <c r="I1" s="605"/>
      <c r="J1" s="605"/>
      <c r="K1" s="605"/>
      <c r="L1" s="605"/>
      <c r="M1" s="605"/>
      <c r="N1" s="605"/>
      <c r="O1" s="605"/>
    </row>
    <row r="2" spans="1:19" ht="6.75" customHeight="1">
      <c r="A2" s="179"/>
      <c r="B2" s="100"/>
      <c r="C2" s="100"/>
      <c r="D2" s="100"/>
      <c r="E2" s="100"/>
      <c r="F2" s="100"/>
      <c r="G2" s="100"/>
      <c r="H2" s="100"/>
      <c r="I2" s="100"/>
      <c r="J2" s="100"/>
      <c r="K2" s="100"/>
      <c r="L2" s="100"/>
      <c r="M2" s="100"/>
      <c r="N2" s="100"/>
      <c r="O2" s="179"/>
      <c r="Q2" s="180"/>
    </row>
    <row r="3" spans="1:19" ht="50.25" customHeight="1">
      <c r="A3" s="606" t="s">
        <v>504</v>
      </c>
      <c r="B3" s="607"/>
      <c r="C3" s="607"/>
      <c r="D3" s="608"/>
      <c r="E3" s="609" t="s">
        <v>571</v>
      </c>
      <c r="F3" s="610"/>
      <c r="G3" s="610"/>
      <c r="H3" s="610"/>
      <c r="I3" s="610"/>
      <c r="J3" s="610"/>
      <c r="K3" s="610"/>
      <c r="L3" s="610"/>
      <c r="M3" s="610"/>
      <c r="N3" s="610"/>
      <c r="O3" s="611"/>
      <c r="S3" s="181"/>
    </row>
    <row r="4" spans="1:19" ht="7.5" customHeight="1">
      <c r="A4" s="179"/>
      <c r="B4" s="100"/>
      <c r="C4" s="100"/>
      <c r="D4" s="100"/>
      <c r="E4" s="100"/>
      <c r="F4" s="100"/>
      <c r="G4" s="100"/>
      <c r="H4" s="100"/>
      <c r="I4" s="100"/>
      <c r="J4" s="100"/>
      <c r="K4" s="100"/>
      <c r="L4" s="100"/>
      <c r="M4" s="100"/>
      <c r="N4" s="100"/>
      <c r="O4" s="182"/>
      <c r="S4" s="183"/>
    </row>
    <row r="5" spans="1:19" ht="43.95" customHeight="1">
      <c r="A5" s="612" t="s">
        <v>505</v>
      </c>
      <c r="B5" s="613"/>
      <c r="C5" s="613"/>
      <c r="D5" s="614"/>
      <c r="E5" s="615"/>
      <c r="F5" s="616"/>
      <c r="G5" s="616"/>
      <c r="H5" s="616"/>
      <c r="I5" s="616"/>
      <c r="J5" s="616"/>
      <c r="K5" s="616"/>
      <c r="L5" s="616"/>
      <c r="M5" s="616"/>
      <c r="N5" s="616"/>
      <c r="O5" s="617"/>
      <c r="S5" s="183"/>
    </row>
    <row r="6" spans="1:19" ht="8.25" customHeight="1">
      <c r="A6" s="179"/>
      <c r="B6" s="100"/>
      <c r="C6" s="100"/>
      <c r="D6" s="100"/>
      <c r="E6" s="100"/>
      <c r="F6" s="100"/>
      <c r="G6" s="100"/>
      <c r="H6" s="100"/>
      <c r="I6" s="100"/>
      <c r="J6" s="100"/>
      <c r="K6" s="100"/>
      <c r="L6" s="100"/>
      <c r="M6" s="100"/>
      <c r="N6" s="100"/>
      <c r="O6" s="182"/>
      <c r="S6" s="184"/>
    </row>
    <row r="7" spans="1:19" ht="13.8">
      <c r="A7" s="605" t="s">
        <v>506</v>
      </c>
      <c r="B7" s="605"/>
      <c r="C7" s="605"/>
      <c r="D7" s="605"/>
      <c r="E7" s="605"/>
      <c r="F7" s="605"/>
      <c r="G7" s="605"/>
      <c r="H7" s="605"/>
      <c r="I7" s="605"/>
      <c r="J7" s="605"/>
      <c r="K7" s="605"/>
      <c r="L7" s="605"/>
      <c r="M7" s="605"/>
      <c r="N7" s="605"/>
      <c r="O7" s="605"/>
    </row>
    <row r="8" spans="1:19">
      <c r="A8" s="185">
        <v>1</v>
      </c>
      <c r="B8" s="618" t="s">
        <v>226</v>
      </c>
      <c r="C8" s="619"/>
      <c r="D8" s="620"/>
      <c r="E8" s="621" t="s">
        <v>507</v>
      </c>
      <c r="F8" s="622"/>
      <c r="G8" s="622"/>
      <c r="H8" s="622"/>
      <c r="I8" s="622"/>
      <c r="J8" s="622"/>
      <c r="K8" s="622"/>
      <c r="L8" s="622"/>
      <c r="M8" s="622"/>
      <c r="N8" s="622"/>
      <c r="O8" s="623"/>
    </row>
    <row r="9" spans="1:19">
      <c r="A9" s="185">
        <v>2</v>
      </c>
      <c r="B9" s="624" t="s">
        <v>228</v>
      </c>
      <c r="C9" s="625"/>
      <c r="D9" s="626"/>
      <c r="E9" s="627" t="s">
        <v>508</v>
      </c>
      <c r="F9" s="628"/>
      <c r="G9" s="628"/>
      <c r="H9" s="628"/>
      <c r="I9" s="628"/>
      <c r="J9" s="628"/>
      <c r="K9" s="628"/>
      <c r="L9" s="628"/>
      <c r="M9" s="628"/>
      <c r="N9" s="628"/>
      <c r="O9" s="629"/>
    </row>
    <row r="10" spans="1:19" ht="28.2" customHeight="1">
      <c r="A10" s="185">
        <v>3</v>
      </c>
      <c r="B10" s="624" t="s">
        <v>367</v>
      </c>
      <c r="C10" s="625"/>
      <c r="D10" s="626"/>
      <c r="E10" s="627" t="s">
        <v>509</v>
      </c>
      <c r="F10" s="628"/>
      <c r="G10" s="628"/>
      <c r="H10" s="628"/>
      <c r="I10" s="628"/>
      <c r="J10" s="628"/>
      <c r="K10" s="628"/>
      <c r="L10" s="628"/>
      <c r="M10" s="628"/>
      <c r="N10" s="628"/>
      <c r="O10" s="629"/>
    </row>
    <row r="11" spans="1:19">
      <c r="A11" s="185">
        <v>4</v>
      </c>
      <c r="B11" s="624" t="s">
        <v>510</v>
      </c>
      <c r="C11" s="625"/>
      <c r="D11" s="626"/>
      <c r="E11" s="627" t="s">
        <v>511</v>
      </c>
      <c r="F11" s="628"/>
      <c r="G11" s="628"/>
      <c r="H11" s="628"/>
      <c r="I11" s="628"/>
      <c r="J11" s="628"/>
      <c r="K11" s="628"/>
      <c r="L11" s="628"/>
      <c r="M11" s="628"/>
      <c r="N11" s="628"/>
      <c r="O11" s="629"/>
    </row>
    <row r="12" spans="1:19" ht="28.2" customHeight="1">
      <c r="A12" s="185">
        <v>5</v>
      </c>
      <c r="B12" s="624" t="s">
        <v>512</v>
      </c>
      <c r="C12" s="625"/>
      <c r="D12" s="626"/>
      <c r="E12" s="627" t="s">
        <v>513</v>
      </c>
      <c r="F12" s="628"/>
      <c r="G12" s="628"/>
      <c r="H12" s="628"/>
      <c r="I12" s="628"/>
      <c r="J12" s="628"/>
      <c r="K12" s="628"/>
      <c r="L12" s="628"/>
      <c r="M12" s="628"/>
      <c r="N12" s="628"/>
      <c r="O12" s="629"/>
    </row>
    <row r="13" spans="1:19" ht="28.2" customHeight="1">
      <c r="A13" s="185">
        <v>6</v>
      </c>
      <c r="B13" s="624" t="s">
        <v>372</v>
      </c>
      <c r="C13" s="625"/>
      <c r="D13" s="626"/>
      <c r="E13" s="627" t="s">
        <v>514</v>
      </c>
      <c r="F13" s="628"/>
      <c r="G13" s="628"/>
      <c r="H13" s="628"/>
      <c r="I13" s="628"/>
      <c r="J13" s="628"/>
      <c r="K13" s="628"/>
      <c r="L13" s="628"/>
      <c r="M13" s="628"/>
      <c r="N13" s="628"/>
      <c r="O13" s="629"/>
    </row>
    <row r="14" spans="1:19" ht="28.2" customHeight="1">
      <c r="A14" s="185">
        <v>7</v>
      </c>
      <c r="B14" s="624" t="s">
        <v>515</v>
      </c>
      <c r="C14" s="625"/>
      <c r="D14" s="626"/>
      <c r="E14" s="627" t="s">
        <v>516</v>
      </c>
      <c r="F14" s="628"/>
      <c r="G14" s="628"/>
      <c r="H14" s="628"/>
      <c r="I14" s="628"/>
      <c r="J14" s="628"/>
      <c r="K14" s="628"/>
      <c r="L14" s="628"/>
      <c r="M14" s="628"/>
      <c r="N14" s="628"/>
      <c r="O14" s="629"/>
    </row>
    <row r="15" spans="1:19" ht="28.2" customHeight="1">
      <c r="A15" s="185">
        <v>8</v>
      </c>
      <c r="B15" s="624" t="s">
        <v>517</v>
      </c>
      <c r="C15" s="625"/>
      <c r="D15" s="626"/>
      <c r="E15" s="627" t="s">
        <v>518</v>
      </c>
      <c r="F15" s="628"/>
      <c r="G15" s="628"/>
      <c r="H15" s="628"/>
      <c r="I15" s="628"/>
      <c r="J15" s="628"/>
      <c r="K15" s="628"/>
      <c r="L15" s="628"/>
      <c r="M15" s="628"/>
      <c r="N15" s="628"/>
      <c r="O15" s="629"/>
    </row>
    <row r="16" spans="1:19" ht="28.2" customHeight="1">
      <c r="A16" s="185">
        <v>9</v>
      </c>
      <c r="B16" s="624" t="s">
        <v>374</v>
      </c>
      <c r="C16" s="625"/>
      <c r="D16" s="626"/>
      <c r="E16" s="627" t="s">
        <v>519</v>
      </c>
      <c r="F16" s="628"/>
      <c r="G16" s="628"/>
      <c r="H16" s="628"/>
      <c r="I16" s="628"/>
      <c r="J16" s="628"/>
      <c r="K16" s="628"/>
      <c r="L16" s="628"/>
      <c r="M16" s="628"/>
      <c r="N16" s="628"/>
      <c r="O16" s="629"/>
    </row>
    <row r="17" spans="1:15" ht="28.2" customHeight="1">
      <c r="A17" s="185">
        <v>10</v>
      </c>
      <c r="B17" s="624" t="s">
        <v>520</v>
      </c>
      <c r="C17" s="625"/>
      <c r="D17" s="626"/>
      <c r="E17" s="627" t="s">
        <v>521</v>
      </c>
      <c r="F17" s="628"/>
      <c r="G17" s="628"/>
      <c r="H17" s="628"/>
      <c r="I17" s="628"/>
      <c r="J17" s="628"/>
      <c r="K17" s="628"/>
      <c r="L17" s="628"/>
      <c r="M17" s="628"/>
      <c r="N17" s="628"/>
      <c r="O17" s="629"/>
    </row>
    <row r="18" spans="1:15" ht="28.2" customHeight="1">
      <c r="A18" s="185">
        <v>11</v>
      </c>
      <c r="B18" s="624" t="s">
        <v>252</v>
      </c>
      <c r="C18" s="625"/>
      <c r="D18" s="626"/>
      <c r="E18" s="627" t="s">
        <v>522</v>
      </c>
      <c r="F18" s="628"/>
      <c r="G18" s="628"/>
      <c r="H18" s="628"/>
      <c r="I18" s="628"/>
      <c r="J18" s="628"/>
      <c r="K18" s="628"/>
      <c r="L18" s="628"/>
      <c r="M18" s="628"/>
      <c r="N18" s="628"/>
      <c r="O18" s="629"/>
    </row>
    <row r="19" spans="1:15" ht="28.2" customHeight="1">
      <c r="A19" s="185">
        <v>12</v>
      </c>
      <c r="B19" s="624" t="s">
        <v>378</v>
      </c>
      <c r="C19" s="625"/>
      <c r="D19" s="626"/>
      <c r="E19" s="627" t="s">
        <v>523</v>
      </c>
      <c r="F19" s="628"/>
      <c r="G19" s="628"/>
      <c r="H19" s="628"/>
      <c r="I19" s="628"/>
      <c r="J19" s="628"/>
      <c r="K19" s="628"/>
      <c r="L19" s="628"/>
      <c r="M19" s="628"/>
      <c r="N19" s="628"/>
      <c r="O19" s="629"/>
    </row>
    <row r="20" spans="1:15" ht="28.2" customHeight="1">
      <c r="A20" s="185">
        <v>13</v>
      </c>
      <c r="B20" s="624" t="s">
        <v>237</v>
      </c>
      <c r="C20" s="625"/>
      <c r="D20" s="626"/>
      <c r="E20" s="627" t="s">
        <v>524</v>
      </c>
      <c r="F20" s="628"/>
      <c r="G20" s="628"/>
      <c r="H20" s="628"/>
      <c r="I20" s="628"/>
      <c r="J20" s="628"/>
      <c r="K20" s="628"/>
      <c r="L20" s="628"/>
      <c r="M20" s="628"/>
      <c r="N20" s="628"/>
      <c r="O20" s="629"/>
    </row>
    <row r="21" spans="1:15" ht="28.2" customHeight="1">
      <c r="A21" s="185">
        <v>14</v>
      </c>
      <c r="B21" s="624" t="s">
        <v>525</v>
      </c>
      <c r="C21" s="625"/>
      <c r="D21" s="626"/>
      <c r="E21" s="627" t="s">
        <v>526</v>
      </c>
      <c r="F21" s="628"/>
      <c r="G21" s="628"/>
      <c r="H21" s="628"/>
      <c r="I21" s="628"/>
      <c r="J21" s="628"/>
      <c r="K21" s="628"/>
      <c r="L21" s="628"/>
      <c r="M21" s="628"/>
      <c r="N21" s="628"/>
      <c r="O21" s="629"/>
    </row>
    <row r="22" spans="1:15" ht="28.2" customHeight="1">
      <c r="A22" s="185">
        <v>15</v>
      </c>
      <c r="B22" s="624" t="s">
        <v>527</v>
      </c>
      <c r="C22" s="625"/>
      <c r="D22" s="626"/>
      <c r="E22" s="627" t="s">
        <v>528</v>
      </c>
      <c r="F22" s="628"/>
      <c r="G22" s="628"/>
      <c r="H22" s="628"/>
      <c r="I22" s="628"/>
      <c r="J22" s="628"/>
      <c r="K22" s="628"/>
      <c r="L22" s="628"/>
      <c r="M22" s="628"/>
      <c r="N22" s="628"/>
      <c r="O22" s="629"/>
    </row>
    <row r="23" spans="1:15" ht="28.5" customHeight="1">
      <c r="A23" s="185">
        <v>16</v>
      </c>
      <c r="B23" s="624" t="s">
        <v>529</v>
      </c>
      <c r="C23" s="625"/>
      <c r="D23" s="626"/>
      <c r="E23" s="627" t="s">
        <v>528</v>
      </c>
      <c r="F23" s="628"/>
      <c r="G23" s="628"/>
      <c r="H23" s="628"/>
      <c r="I23" s="628"/>
      <c r="J23" s="628"/>
      <c r="K23" s="628"/>
      <c r="L23" s="628"/>
      <c r="M23" s="628"/>
      <c r="N23" s="628"/>
      <c r="O23" s="629"/>
    </row>
    <row r="24" spans="1:15" ht="22.5" customHeight="1">
      <c r="A24" s="185">
        <v>17</v>
      </c>
      <c r="B24" s="624" t="s">
        <v>530</v>
      </c>
      <c r="C24" s="625"/>
      <c r="D24" s="626"/>
      <c r="E24" s="627" t="s">
        <v>528</v>
      </c>
      <c r="F24" s="628"/>
      <c r="G24" s="628"/>
      <c r="H24" s="628"/>
      <c r="I24" s="628"/>
      <c r="J24" s="628"/>
      <c r="K24" s="628"/>
      <c r="L24" s="628"/>
      <c r="M24" s="628"/>
      <c r="N24" s="628"/>
      <c r="O24" s="629"/>
    </row>
    <row r="25" spans="1:15" ht="22.5" customHeight="1">
      <c r="A25" s="185">
        <v>18</v>
      </c>
      <c r="B25" s="624" t="s">
        <v>531</v>
      </c>
      <c r="C25" s="625"/>
      <c r="D25" s="626"/>
      <c r="E25" s="627" t="s">
        <v>532</v>
      </c>
      <c r="F25" s="628"/>
      <c r="G25" s="628"/>
      <c r="H25" s="628"/>
      <c r="I25" s="628"/>
      <c r="J25" s="628"/>
      <c r="K25" s="628"/>
      <c r="L25" s="628"/>
      <c r="M25" s="628"/>
      <c r="N25" s="628"/>
      <c r="O25" s="629"/>
    </row>
    <row r="26" spans="1:15" ht="22.5" customHeight="1">
      <c r="A26" s="185">
        <v>19</v>
      </c>
      <c r="B26" s="624" t="s">
        <v>533</v>
      </c>
      <c r="C26" s="625"/>
      <c r="D26" s="626"/>
      <c r="E26" s="627" t="s">
        <v>532</v>
      </c>
      <c r="F26" s="628"/>
      <c r="G26" s="628"/>
      <c r="H26" s="628"/>
      <c r="I26" s="628"/>
      <c r="J26" s="628"/>
      <c r="K26" s="628"/>
      <c r="L26" s="628"/>
      <c r="M26" s="628"/>
      <c r="N26" s="628"/>
      <c r="O26" s="629"/>
    </row>
    <row r="27" spans="1:15" ht="28.2" customHeight="1">
      <c r="A27" s="185">
        <v>20</v>
      </c>
      <c r="B27" s="624" t="s">
        <v>534</v>
      </c>
      <c r="C27" s="625"/>
      <c r="D27" s="626"/>
      <c r="E27" s="627" t="s">
        <v>532</v>
      </c>
      <c r="F27" s="628"/>
      <c r="G27" s="628"/>
      <c r="H27" s="628"/>
      <c r="I27" s="628"/>
      <c r="J27" s="628"/>
      <c r="K27" s="628"/>
      <c r="L27" s="628"/>
      <c r="M27" s="628"/>
      <c r="N27" s="628"/>
      <c r="O27" s="629"/>
    </row>
    <row r="28" spans="1:15" ht="31.2" customHeight="1">
      <c r="A28" s="185">
        <v>21</v>
      </c>
      <c r="B28" s="624" t="s">
        <v>535</v>
      </c>
      <c r="C28" s="625"/>
      <c r="D28" s="626"/>
      <c r="E28" s="627" t="s">
        <v>532</v>
      </c>
      <c r="F28" s="628"/>
      <c r="G28" s="628"/>
      <c r="H28" s="628"/>
      <c r="I28" s="628"/>
      <c r="J28" s="628"/>
      <c r="K28" s="628"/>
      <c r="L28" s="628"/>
      <c r="M28" s="628"/>
      <c r="N28" s="628"/>
      <c r="O28" s="629"/>
    </row>
    <row r="29" spans="1:15" ht="22.5" customHeight="1">
      <c r="A29" s="185">
        <v>22</v>
      </c>
      <c r="B29" s="624" t="s">
        <v>536</v>
      </c>
      <c r="C29" s="625"/>
      <c r="D29" s="626"/>
      <c r="E29" s="627" t="s">
        <v>532</v>
      </c>
      <c r="F29" s="628"/>
      <c r="G29" s="628"/>
      <c r="H29" s="628"/>
      <c r="I29" s="628"/>
      <c r="J29" s="628"/>
      <c r="K29" s="628"/>
      <c r="L29" s="628"/>
      <c r="M29" s="628"/>
      <c r="N29" s="628"/>
      <c r="O29" s="629"/>
    </row>
    <row r="30" spans="1:15" ht="28.2" customHeight="1">
      <c r="A30" s="185">
        <v>23</v>
      </c>
      <c r="B30" s="624" t="s">
        <v>537</v>
      </c>
      <c r="C30" s="625"/>
      <c r="D30" s="626"/>
      <c r="E30" s="627" t="s">
        <v>538</v>
      </c>
      <c r="F30" s="628"/>
      <c r="G30" s="628"/>
      <c r="H30" s="628"/>
      <c r="I30" s="628"/>
      <c r="J30" s="628"/>
      <c r="K30" s="628"/>
      <c r="L30" s="628"/>
      <c r="M30" s="628"/>
      <c r="N30" s="628"/>
      <c r="O30" s="629"/>
    </row>
    <row r="31" spans="1:15" ht="22.5" customHeight="1">
      <c r="A31" s="185">
        <v>24</v>
      </c>
      <c r="B31" s="624" t="s">
        <v>539</v>
      </c>
      <c r="C31" s="625"/>
      <c r="D31" s="626"/>
      <c r="E31" s="627" t="s">
        <v>540</v>
      </c>
      <c r="F31" s="628"/>
      <c r="G31" s="628"/>
      <c r="H31" s="628"/>
      <c r="I31" s="628"/>
      <c r="J31" s="628"/>
      <c r="K31" s="628"/>
      <c r="L31" s="628"/>
      <c r="M31" s="628"/>
      <c r="N31" s="628"/>
      <c r="O31" s="629"/>
    </row>
    <row r="32" spans="1:15" ht="31.2" customHeight="1">
      <c r="A32" s="185">
        <v>25</v>
      </c>
      <c r="B32" s="624" t="s">
        <v>541</v>
      </c>
      <c r="C32" s="625"/>
      <c r="D32" s="626"/>
      <c r="E32" s="627" t="s">
        <v>542</v>
      </c>
      <c r="F32" s="628"/>
      <c r="G32" s="628"/>
      <c r="H32" s="628"/>
      <c r="I32" s="628"/>
      <c r="J32" s="628"/>
      <c r="K32" s="628"/>
      <c r="L32" s="628"/>
      <c r="M32" s="628"/>
      <c r="N32" s="628"/>
      <c r="O32" s="629"/>
    </row>
    <row r="33" spans="1:15" ht="28.95" customHeight="1">
      <c r="A33" s="185">
        <v>26</v>
      </c>
      <c r="B33" s="624" t="s">
        <v>543</v>
      </c>
      <c r="C33" s="625"/>
      <c r="D33" s="626"/>
      <c r="E33" s="627" t="s">
        <v>542</v>
      </c>
      <c r="F33" s="628"/>
      <c r="G33" s="628"/>
      <c r="H33" s="628"/>
      <c r="I33" s="628"/>
      <c r="J33" s="628"/>
      <c r="K33" s="628"/>
      <c r="L33" s="628"/>
      <c r="M33" s="628"/>
      <c r="N33" s="628"/>
      <c r="O33" s="629"/>
    </row>
    <row r="34" spans="1:15">
      <c r="A34" s="186"/>
      <c r="B34" s="187"/>
      <c r="C34" s="187"/>
      <c r="D34" s="187"/>
      <c r="E34" s="188"/>
      <c r="F34" s="188"/>
      <c r="G34" s="188"/>
      <c r="H34" s="188"/>
      <c r="I34" s="188"/>
      <c r="J34" s="188"/>
      <c r="K34" s="188"/>
      <c r="L34" s="188"/>
      <c r="M34" s="188"/>
      <c r="N34" s="188"/>
      <c r="O34" s="188"/>
    </row>
    <row r="35" spans="1:15">
      <c r="A35" s="632" t="s">
        <v>544</v>
      </c>
      <c r="B35" s="632"/>
      <c r="C35" s="632"/>
      <c r="D35" s="632"/>
      <c r="E35" s="632"/>
      <c r="F35" s="632"/>
      <c r="G35" s="632"/>
      <c r="H35" s="632"/>
      <c r="I35" s="632"/>
      <c r="J35" s="632"/>
      <c r="K35" s="632"/>
      <c r="L35" s="632"/>
      <c r="M35" s="632"/>
      <c r="N35" s="632"/>
      <c r="O35" s="632"/>
    </row>
    <row r="36" spans="1:15" ht="28.5" customHeight="1">
      <c r="A36" s="633" t="s">
        <v>545</v>
      </c>
      <c r="B36" s="634"/>
      <c r="C36" s="634"/>
      <c r="D36" s="634"/>
      <c r="E36" s="634"/>
      <c r="F36" s="634"/>
      <c r="G36" s="634"/>
      <c r="H36" s="634"/>
      <c r="I36" s="634"/>
      <c r="J36" s="634"/>
      <c r="K36" s="634"/>
      <c r="L36" s="634"/>
      <c r="M36" s="634"/>
      <c r="N36" s="634"/>
      <c r="O36" s="635"/>
    </row>
    <row r="37" spans="1:15">
      <c r="A37" s="606" t="s">
        <v>546</v>
      </c>
      <c r="B37" s="607"/>
      <c r="C37" s="608"/>
      <c r="D37" s="606" t="s">
        <v>547</v>
      </c>
      <c r="E37" s="607"/>
      <c r="F37" s="607"/>
      <c r="G37" s="607"/>
      <c r="H37" s="607"/>
      <c r="I37" s="607"/>
      <c r="J37" s="607"/>
      <c r="K37" s="608"/>
      <c r="L37" s="606" t="s">
        <v>548</v>
      </c>
      <c r="M37" s="607"/>
      <c r="N37" s="607"/>
      <c r="O37" s="608"/>
    </row>
    <row r="38" spans="1:15" ht="33.75" customHeight="1">
      <c r="A38" s="639">
        <v>2</v>
      </c>
      <c r="B38" s="640"/>
      <c r="C38" s="641"/>
      <c r="D38" s="642" t="s">
        <v>549</v>
      </c>
      <c r="E38" s="643"/>
      <c r="F38" s="643"/>
      <c r="G38" s="643"/>
      <c r="H38" s="643"/>
      <c r="I38" s="643"/>
      <c r="J38" s="643"/>
      <c r="K38" s="644"/>
      <c r="L38" s="645" t="s">
        <v>550</v>
      </c>
      <c r="M38" s="640"/>
      <c r="N38" s="640"/>
      <c r="O38" s="641"/>
    </row>
    <row r="39" spans="1:15">
      <c r="A39" s="646" t="s">
        <v>551</v>
      </c>
      <c r="B39" s="647"/>
      <c r="C39" s="647"/>
      <c r="D39" s="647"/>
      <c r="E39" s="647"/>
      <c r="F39" s="646" t="s">
        <v>552</v>
      </c>
      <c r="G39" s="647"/>
      <c r="H39" s="647"/>
      <c r="I39" s="647"/>
      <c r="J39" s="648"/>
      <c r="K39" s="647" t="s">
        <v>553</v>
      </c>
      <c r="L39" s="647"/>
      <c r="M39" s="647"/>
      <c r="N39" s="647"/>
      <c r="O39" s="648"/>
    </row>
    <row r="40" spans="1:15">
      <c r="A40" s="649"/>
      <c r="B40" s="650"/>
      <c r="C40" s="650"/>
      <c r="D40" s="650"/>
      <c r="E40" s="650"/>
      <c r="F40" s="649"/>
      <c r="G40" s="650"/>
      <c r="H40" s="650"/>
      <c r="I40" s="650"/>
      <c r="J40" s="651"/>
      <c r="K40" s="650"/>
      <c r="L40" s="650"/>
      <c r="M40" s="650"/>
      <c r="N40" s="650"/>
      <c r="O40" s="651"/>
    </row>
    <row r="41" spans="1:15">
      <c r="A41" s="652" t="s">
        <v>554</v>
      </c>
      <c r="B41" s="653"/>
      <c r="C41" s="653"/>
      <c r="D41" s="653"/>
      <c r="E41" s="653"/>
      <c r="F41" s="654" t="s">
        <v>555</v>
      </c>
      <c r="G41" s="630"/>
      <c r="H41" s="630"/>
      <c r="I41" s="630"/>
      <c r="J41" s="631"/>
      <c r="K41" s="630" t="s">
        <v>556</v>
      </c>
      <c r="L41" s="630"/>
      <c r="M41" s="630"/>
      <c r="N41" s="630"/>
      <c r="O41" s="631"/>
    </row>
    <row r="42" spans="1:15">
      <c r="A42" s="636" t="s">
        <v>557</v>
      </c>
      <c r="B42" s="637"/>
      <c r="C42" s="637"/>
      <c r="D42" s="637"/>
      <c r="E42" s="637"/>
      <c r="F42" s="636" t="s">
        <v>558</v>
      </c>
      <c r="G42" s="637"/>
      <c r="H42" s="637"/>
      <c r="I42" s="637"/>
      <c r="J42" s="638"/>
      <c r="K42" s="637" t="s">
        <v>559</v>
      </c>
      <c r="L42" s="637"/>
      <c r="M42" s="637"/>
      <c r="N42" s="637"/>
      <c r="O42" s="638"/>
    </row>
  </sheetData>
  <mergeCells count="78">
    <mergeCell ref="B30:D30"/>
    <mergeCell ref="E30:O30"/>
    <mergeCell ref="B31:D31"/>
    <mergeCell ref="E31:O31"/>
    <mergeCell ref="E27:O27"/>
    <mergeCell ref="B27:D27"/>
    <mergeCell ref="E28:O28"/>
    <mergeCell ref="B29:D29"/>
    <mergeCell ref="E29:O29"/>
    <mergeCell ref="B28:D28"/>
    <mergeCell ref="A42:E42"/>
    <mergeCell ref="F42:J42"/>
    <mergeCell ref="K42:O42"/>
    <mergeCell ref="D37:K37"/>
    <mergeCell ref="L37:O37"/>
    <mergeCell ref="A38:C38"/>
    <mergeCell ref="D38:K38"/>
    <mergeCell ref="L38:O38"/>
    <mergeCell ref="A39:E39"/>
    <mergeCell ref="F39:J39"/>
    <mergeCell ref="K39:O39"/>
    <mergeCell ref="A40:E40"/>
    <mergeCell ref="F40:J40"/>
    <mergeCell ref="K40:O40"/>
    <mergeCell ref="A41:E41"/>
    <mergeCell ref="F41:J41"/>
    <mergeCell ref="E15:O15"/>
    <mergeCell ref="B25:D25"/>
    <mergeCell ref="E25:O25"/>
    <mergeCell ref="E18:O18"/>
    <mergeCell ref="B19:D19"/>
    <mergeCell ref="E19:O19"/>
    <mergeCell ref="B20:D20"/>
    <mergeCell ref="E20:O20"/>
    <mergeCell ref="K41:O41"/>
    <mergeCell ref="B22:D22"/>
    <mergeCell ref="E22:O22"/>
    <mergeCell ref="B23:D23"/>
    <mergeCell ref="E23:O23"/>
    <mergeCell ref="B24:D24"/>
    <mergeCell ref="E24:O24"/>
    <mergeCell ref="A35:O35"/>
    <mergeCell ref="A36:O36"/>
    <mergeCell ref="A37:C37"/>
    <mergeCell ref="B32:D32"/>
    <mergeCell ref="E32:O32"/>
    <mergeCell ref="B33:D33"/>
    <mergeCell ref="E33:O33"/>
    <mergeCell ref="B26:D26"/>
    <mergeCell ref="E26:O26"/>
    <mergeCell ref="B11:D11"/>
    <mergeCell ref="E11:O11"/>
    <mergeCell ref="B12:D12"/>
    <mergeCell ref="E12:O12"/>
    <mergeCell ref="B21:D21"/>
    <mergeCell ref="E21:O21"/>
    <mergeCell ref="E16:O16"/>
    <mergeCell ref="B17:D17"/>
    <mergeCell ref="E17:O17"/>
    <mergeCell ref="B18:D18"/>
    <mergeCell ref="B16:D16"/>
    <mergeCell ref="B13:D13"/>
    <mergeCell ref="E13:O13"/>
    <mergeCell ref="B14:D14"/>
    <mergeCell ref="E14:O14"/>
    <mergeCell ref="B15:D15"/>
    <mergeCell ref="B8:D8"/>
    <mergeCell ref="E8:O8"/>
    <mergeCell ref="B9:D9"/>
    <mergeCell ref="E9:O9"/>
    <mergeCell ref="B10:D10"/>
    <mergeCell ref="E10:O10"/>
    <mergeCell ref="A7:O7"/>
    <mergeCell ref="A1:O1"/>
    <mergeCell ref="A3:D3"/>
    <mergeCell ref="E3:O3"/>
    <mergeCell ref="A5:D5"/>
    <mergeCell ref="E5:O5"/>
  </mergeCell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20</vt:i4>
      </vt:variant>
      <vt:variant>
        <vt:lpstr>Rangos con nombre</vt:lpstr>
      </vt:variant>
      <vt:variant>
        <vt:i4>25</vt:i4>
      </vt:variant>
    </vt:vector>
  </HeadingPairs>
  <TitlesOfParts>
    <vt:vector size="45" baseType="lpstr">
      <vt:lpstr>INICIO</vt:lpstr>
      <vt:lpstr>Peligros GTC 45</vt:lpstr>
      <vt:lpstr>Metodologia </vt:lpstr>
      <vt:lpstr>Matriz Covid</vt:lpstr>
      <vt:lpstr>1</vt:lpstr>
      <vt:lpstr>2</vt:lpstr>
      <vt:lpstr>3</vt:lpstr>
      <vt:lpstr>4</vt:lpstr>
      <vt:lpstr>5</vt:lpstr>
      <vt:lpstr>6</vt:lpstr>
      <vt:lpstr>7</vt:lpstr>
      <vt:lpstr>8</vt:lpstr>
      <vt:lpstr>9</vt:lpstr>
      <vt:lpstr>10</vt:lpstr>
      <vt:lpstr>11</vt:lpstr>
      <vt:lpstr>12</vt:lpstr>
      <vt:lpstr>13</vt:lpstr>
      <vt:lpstr>14</vt:lpstr>
      <vt:lpstr>15</vt:lpstr>
      <vt:lpstr>INSTRUCTIVO</vt:lpstr>
      <vt:lpstr>'14'!Área_de_impresión</vt:lpstr>
      <vt:lpstr>'Matriz Covid'!Área_de_impresión</vt:lpstr>
      <vt:lpstr>'Metodologia '!Área_de_impresión</vt:lpstr>
      <vt:lpstr>biológico</vt:lpstr>
      <vt:lpstr>biomecánicos</vt:lpstr>
      <vt:lpstr>Condiciones_de_seguridad</vt:lpstr>
      <vt:lpstr>fenómenos_naturales</vt:lpstr>
      <vt:lpstr>físico</vt:lpstr>
      <vt:lpstr>'1'!Print_Area</vt:lpstr>
      <vt:lpstr>'10'!Print_Area</vt:lpstr>
      <vt:lpstr>'11'!Print_Area</vt:lpstr>
      <vt:lpstr>'12'!Print_Area</vt:lpstr>
      <vt:lpstr>'13'!Print_Area</vt:lpstr>
      <vt:lpstr>'2'!Print_Area</vt:lpstr>
      <vt:lpstr>'3'!Print_Area</vt:lpstr>
      <vt:lpstr>'4'!Print_Area</vt:lpstr>
      <vt:lpstr>'5'!Print_Area</vt:lpstr>
      <vt:lpstr>'6'!Print_Area</vt:lpstr>
      <vt:lpstr>'7'!Print_Area</vt:lpstr>
      <vt:lpstr>'8'!Print_Area</vt:lpstr>
      <vt:lpstr>'9'!Print_Area</vt:lpstr>
      <vt:lpstr>Psicosocial</vt:lpstr>
      <vt:lpstr>Químico</vt:lpstr>
      <vt:lpstr>'14'!Títulos_a_imprimir</vt:lpstr>
      <vt:lpstr>'Matriz Covid'!Títulos_a_imprimir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Microsoft Office User</dc:creator>
  <cp:keywords/>
  <dc:description/>
  <cp:lastModifiedBy>Analista del SIG</cp:lastModifiedBy>
  <cp:revision/>
  <dcterms:created xsi:type="dcterms:W3CDTF">2022-03-18T21:33:15Z</dcterms:created>
  <dcterms:modified xsi:type="dcterms:W3CDTF">2024-03-18T15:46:15Z</dcterms:modified>
  <cp:category/>
  <cp:contentStatus/>
</cp:coreProperties>
</file>